
<file path=[Content_Types].xml><?xml version="1.0" encoding="utf-8"?>
<Types xmlns="http://schemas.openxmlformats.org/package/2006/content-types">
  <Default Extension="bin" ContentType="application/vnd.openxmlformats-officedocument.spreadsheetml.printerSettings"/>
  <Default Extension="png" ContentType="image/png"/>
  <Override PartName="/xl/drawings/drawing9.xml" ContentType="application/vnd.openxmlformats-officedocument.drawing+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codeName="ThisWorkbook" defaultThemeVersion="124226"/>
  <bookViews>
    <workbookView xWindow="-15" yWindow="-15" windowWidth="12405" windowHeight="9705" tabRatio="913"/>
  </bookViews>
  <sheets>
    <sheet name="Instructions &amp; Project Overview" sheetId="31" r:id="rId1"/>
    <sheet name="Submittal Checklist" sheetId="26" r:id="rId2"/>
    <sheet name="IgCC Energy Performance Path" sheetId="4" r:id="rId3"/>
    <sheet name="IgCC Energy Prescriptive Path" sheetId="7" r:id="rId4"/>
    <sheet name="Commissioning Requirements" sheetId="28" r:id="rId5"/>
    <sheet name="Commissioning Plan" sheetId="27" r:id="rId6"/>
    <sheet name="Project Elective Checklist" sheetId="23" r:id="rId7"/>
    <sheet name="Preliminary Cx Report" sheetId="29" r:id="rId8"/>
    <sheet name="Site Waste Management" sheetId="1" r:id="rId9"/>
    <sheet name="Construction Waste Management" sheetId="25" r:id="rId10"/>
    <sheet name="Material Selection" sheetId="3" r:id="rId11"/>
    <sheet name="Final Cx Report" sheetId="16" r:id="rId12"/>
  </sheets>
  <definedNames>
    <definedName name="_ftn1" localSheetId="5">'Commissioning Plan'!#REF!</definedName>
    <definedName name="_ftn1" localSheetId="4">'Commissioning Requirements'!#REF!</definedName>
    <definedName name="_ftn1" localSheetId="11">'Final Cx Report'!#REF!</definedName>
    <definedName name="_ftn1" localSheetId="7">'Preliminary Cx Report'!#REF!</definedName>
    <definedName name="_ftnref1" localSheetId="5">'Commissioning Plan'!#REF!</definedName>
    <definedName name="_ftnref1" localSheetId="4">'Commissioning Requirements'!#REF!</definedName>
    <definedName name="_ftnref1" localSheetId="11">'Final Cx Report'!#REF!</definedName>
    <definedName name="_ftnref1" localSheetId="7">'Preliminary Cx Report'!#REF!</definedName>
    <definedName name="_xlnm.Print_Area" localSheetId="5">'Commissioning Plan'!$A$1:$I$54</definedName>
    <definedName name="_xlnm.Print_Area" localSheetId="4">'Commissioning Requirements'!$A$1:$J$30</definedName>
    <definedName name="_xlnm.Print_Area" localSheetId="9">'Construction Waste Management'!$A$1:$G$87</definedName>
    <definedName name="_xlnm.Print_Area" localSheetId="11">'Final Cx Report'!$A$1:$J$7</definedName>
    <definedName name="_xlnm.Print_Area" localSheetId="2">'IgCC Energy Performance Path'!$A$1:$J$58</definedName>
    <definedName name="_xlnm.Print_Area" localSheetId="3">'IgCC Energy Prescriptive Path'!$A$1:$J$65</definedName>
    <definedName name="_xlnm.Print_Area" localSheetId="0">'Instructions &amp; Project Overview'!$A$1:$G$25</definedName>
    <definedName name="_xlnm.Print_Area" localSheetId="10">'Material Selection'!$A$1:$K$170</definedName>
    <definedName name="_xlnm.Print_Area" localSheetId="7">'Preliminary Cx Report'!$A$1:$J$24</definedName>
    <definedName name="_xlnm.Print_Area" localSheetId="6">'Project Elective Checklist'!$A$1:$I$78</definedName>
    <definedName name="_xlnm.Print_Area" localSheetId="8">'Site Waste Management'!$A$1:$G$50</definedName>
    <definedName name="_xlnm.Print_Area" localSheetId="1">'Submittal Checklist'!$A$1:$G$32</definedName>
    <definedName name="_xlnm.Print_Titles" localSheetId="5">'Commissioning Plan'!$1:$6</definedName>
    <definedName name="_xlnm.Print_Titles" localSheetId="4">'Commissioning Requirements'!$1:$4</definedName>
    <definedName name="_xlnm.Print_Titles" localSheetId="9">'Construction Waste Management'!$1:$4</definedName>
    <definedName name="_xlnm.Print_Titles" localSheetId="11">'Final Cx Report'!$1:$5</definedName>
    <definedName name="_xlnm.Print_Titles" localSheetId="2">'IgCC Energy Performance Path'!$1:$4</definedName>
    <definedName name="_xlnm.Print_Titles" localSheetId="3">'IgCC Energy Prescriptive Path'!$1:$4</definedName>
    <definedName name="_xlnm.Print_Titles" localSheetId="0">'Instructions &amp; Project Overview'!$1:$4</definedName>
    <definedName name="_xlnm.Print_Titles" localSheetId="10">'Material Selection'!$1:$4</definedName>
    <definedName name="_xlnm.Print_Titles" localSheetId="7">'Preliminary Cx Report'!$1:$5</definedName>
    <definedName name="_xlnm.Print_Titles" localSheetId="6">'Project Elective Checklist'!$1:$4</definedName>
    <definedName name="_xlnm.Print_Titles" localSheetId="8">'Site Waste Management'!$1:$4</definedName>
  </definedNames>
  <calcPr calcId="125725"/>
</workbook>
</file>

<file path=xl/calcChain.xml><?xml version="1.0" encoding="utf-8"?>
<calcChain xmlns="http://schemas.openxmlformats.org/spreadsheetml/2006/main">
  <c r="C7" i="16"/>
  <c r="J154" i="3"/>
  <c r="J155"/>
  <c r="J156"/>
  <c r="J157"/>
  <c r="J158"/>
  <c r="J159"/>
  <c r="J160"/>
  <c r="J161"/>
  <c r="J162"/>
  <c r="J163"/>
  <c r="J134"/>
  <c r="J153"/>
  <c r="J152"/>
  <c r="J151"/>
  <c r="J150"/>
  <c r="J149"/>
  <c r="J148"/>
  <c r="J147"/>
  <c r="J146"/>
  <c r="J145"/>
  <c r="J144"/>
  <c r="J143"/>
  <c r="J142"/>
  <c r="J141"/>
  <c r="J140"/>
  <c r="J139"/>
  <c r="J138"/>
  <c r="J137"/>
  <c r="J136"/>
  <c r="J135"/>
  <c r="J109"/>
  <c r="J110"/>
  <c r="J111"/>
  <c r="J112"/>
  <c r="J113"/>
  <c r="J114"/>
  <c r="J115"/>
  <c r="J116"/>
  <c r="J117"/>
  <c r="J118"/>
  <c r="J119"/>
  <c r="J120"/>
  <c r="J121"/>
  <c r="J122"/>
  <c r="J123"/>
  <c r="J124"/>
  <c r="J125"/>
  <c r="J126"/>
  <c r="J108"/>
  <c r="J84"/>
  <c r="J83"/>
  <c r="J82"/>
  <c r="H133"/>
  <c r="F133"/>
  <c r="H107"/>
  <c r="F107"/>
  <c r="G97"/>
  <c r="G78" i="25"/>
  <c r="G77"/>
  <c r="G76"/>
  <c r="G75"/>
  <c r="G74"/>
  <c r="G73"/>
  <c r="G72"/>
  <c r="G71"/>
  <c r="G40"/>
  <c r="G39"/>
  <c r="G38"/>
  <c r="G37"/>
  <c r="G74" i="23"/>
  <c r="G46"/>
  <c r="B22" i="26"/>
  <c r="A22" s="1"/>
  <c r="C21" i="31"/>
  <c r="B22" s="1"/>
  <c r="I33" s="1"/>
  <c r="K34"/>
  <c r="K33"/>
  <c r="A1" i="3"/>
  <c r="A1" i="25"/>
  <c r="C86" s="1"/>
  <c r="A6" i="23"/>
  <c r="A6" i="1"/>
  <c r="B9" s="1"/>
  <c r="G80" i="25"/>
  <c r="G70"/>
  <c r="G69"/>
  <c r="G68"/>
  <c r="G67"/>
  <c r="G66"/>
  <c r="G65"/>
  <c r="G64"/>
  <c r="G63"/>
  <c r="G62"/>
  <c r="G61"/>
  <c r="G60"/>
  <c r="G59"/>
  <c r="G58"/>
  <c r="G57"/>
  <c r="G56"/>
  <c r="G55"/>
  <c r="G54"/>
  <c r="G53"/>
  <c r="G52"/>
  <c r="G51"/>
  <c r="G50"/>
  <c r="G49"/>
  <c r="G48"/>
  <c r="G47"/>
  <c r="G46"/>
  <c r="G45"/>
  <c r="A7" i="3"/>
  <c r="A14" s="1"/>
  <c r="D102"/>
  <c r="D103"/>
  <c r="D101"/>
  <c r="A8"/>
  <c r="A6"/>
  <c r="B17"/>
  <c r="A17" s="1"/>
  <c r="B16"/>
  <c r="A16" s="1"/>
  <c r="C2" i="31"/>
  <c r="F2"/>
  <c r="C3"/>
  <c r="F3"/>
  <c r="B23"/>
  <c r="B21" i="26" l="1"/>
  <c r="B11"/>
  <c r="F11" s="1"/>
  <c r="K31" i="31"/>
  <c r="K32"/>
  <c r="I36"/>
  <c r="C24" i="26"/>
  <c r="D16" i="31"/>
  <c r="I35"/>
  <c r="I32"/>
  <c r="I34"/>
  <c r="A22" i="3"/>
  <c r="B8" i="1"/>
  <c r="B10"/>
  <c r="B7"/>
  <c r="A93" i="3"/>
  <c r="A83" i="25"/>
  <c r="J128" i="3"/>
  <c r="J165"/>
  <c r="B15"/>
  <c r="J15" s="1"/>
  <c r="C19"/>
  <c r="J16"/>
  <c r="J17"/>
  <c r="K16"/>
  <c r="K17"/>
  <c r="G3" i="26"/>
  <c r="G2"/>
  <c r="C3"/>
  <c r="C2"/>
  <c r="G17" i="23"/>
  <c r="G73"/>
  <c r="G41"/>
  <c r="G51"/>
  <c r="G27"/>
  <c r="G32" s="1"/>
  <c r="G19"/>
  <c r="G18"/>
  <c r="H62" i="7"/>
  <c r="H61"/>
  <c r="H64" s="1"/>
  <c r="H25" s="1"/>
  <c r="E10" i="4"/>
  <c r="E9"/>
  <c r="D8"/>
  <c r="H7" s="1"/>
  <c r="J80" i="3"/>
  <c r="J81"/>
  <c r="J79"/>
  <c r="J78"/>
  <c r="J77"/>
  <c r="J76"/>
  <c r="J75"/>
  <c r="J74"/>
  <c r="J73"/>
  <c r="J72"/>
  <c r="J71"/>
  <c r="J70"/>
  <c r="J69"/>
  <c r="J68"/>
  <c r="J67"/>
  <c r="J66"/>
  <c r="J65"/>
  <c r="J64"/>
  <c r="J63"/>
  <c r="J62"/>
  <c r="J61"/>
  <c r="J60"/>
  <c r="J59"/>
  <c r="J58"/>
  <c r="J50"/>
  <c r="G42" i="25"/>
  <c r="G36"/>
  <c r="G35"/>
  <c r="G34"/>
  <c r="G33"/>
  <c r="G32"/>
  <c r="G31"/>
  <c r="G30"/>
  <c r="G29"/>
  <c r="G28"/>
  <c r="G27"/>
  <c r="G26"/>
  <c r="G25"/>
  <c r="G24"/>
  <c r="G23"/>
  <c r="G22"/>
  <c r="G21"/>
  <c r="G20"/>
  <c r="G19"/>
  <c r="G18"/>
  <c r="G17"/>
  <c r="G16"/>
  <c r="G15"/>
  <c r="G14"/>
  <c r="G13"/>
  <c r="G12"/>
  <c r="G11"/>
  <c r="G38" i="1"/>
  <c r="G36"/>
  <c r="G35"/>
  <c r="G34"/>
  <c r="G33"/>
  <c r="G65" i="23"/>
  <c r="H55" i="4"/>
  <c r="H54"/>
  <c r="G27" i="1"/>
  <c r="G40"/>
  <c r="G37"/>
  <c r="G32"/>
  <c r="G31"/>
  <c r="G30"/>
  <c r="G29"/>
  <c r="G28"/>
  <c r="G25"/>
  <c r="G26"/>
  <c r="G24"/>
  <c r="G23"/>
  <c r="G22"/>
  <c r="G13"/>
  <c r="G15"/>
  <c r="G17"/>
  <c r="G21"/>
  <c r="G19"/>
  <c r="G18"/>
  <c r="G14"/>
  <c r="G16"/>
  <c r="G20"/>
  <c r="G11" i="26" l="1"/>
  <c r="B12"/>
  <c r="A12" s="1"/>
  <c r="D22" i="31"/>
  <c r="A21" i="26"/>
  <c r="E21"/>
  <c r="J167" i="3"/>
  <c r="J169" s="1"/>
  <c r="K15"/>
  <c r="I3" i="16"/>
  <c r="I2"/>
  <c r="C2" i="27"/>
  <c r="D2" i="7"/>
  <c r="D2" i="16"/>
  <c r="C2" i="3"/>
  <c r="C2" i="25"/>
  <c r="C2" i="1"/>
  <c r="D2" i="29"/>
  <c r="C2" i="23"/>
  <c r="D2" i="28"/>
  <c r="D2" i="4"/>
  <c r="D3" i="16"/>
  <c r="C3" i="3"/>
  <c r="C3" i="25"/>
  <c r="C3" i="1"/>
  <c r="D3" i="29"/>
  <c r="C3" i="23"/>
  <c r="C3" i="27"/>
  <c r="D3" i="28"/>
  <c r="D3" i="7"/>
  <c r="D3" i="4"/>
  <c r="F36" i="23"/>
  <c r="G36" s="1"/>
  <c r="G53" s="1"/>
  <c r="G77"/>
  <c r="I3" i="4"/>
  <c r="I3" i="7"/>
  <c r="I3" i="28"/>
  <c r="I2" i="27"/>
  <c r="H3" i="23"/>
  <c r="F3" i="1"/>
  <c r="F3" i="25"/>
  <c r="I3" i="3"/>
  <c r="I3" i="29"/>
  <c r="I2" i="4"/>
  <c r="I2" i="7"/>
  <c r="I2" i="28"/>
  <c r="I3" i="27"/>
  <c r="H2" i="23"/>
  <c r="F2" i="1"/>
  <c r="F2" i="25"/>
  <c r="I2" i="3"/>
  <c r="I2" i="29"/>
  <c r="G21" i="23"/>
  <c r="H10" i="3"/>
  <c r="H7"/>
  <c r="H57" i="4"/>
  <c r="H17" s="1"/>
  <c r="J86" i="3"/>
  <c r="B20" i="26" l="1"/>
  <c r="A20" s="1"/>
  <c r="B25"/>
  <c r="A25" s="1"/>
  <c r="G26" i="3"/>
  <c r="H7" i="23"/>
  <c r="J49" i="3"/>
  <c r="J48"/>
  <c r="J47"/>
  <c r="J46"/>
  <c r="J45"/>
  <c r="J44"/>
  <c r="J43"/>
  <c r="J42"/>
  <c r="J41"/>
  <c r="J40"/>
  <c r="J39"/>
  <c r="J38"/>
  <c r="J37"/>
  <c r="J36"/>
  <c r="J35"/>
  <c r="J34"/>
  <c r="J33"/>
  <c r="J32"/>
  <c r="B26" i="26" l="1"/>
  <c r="A26" s="1"/>
  <c r="J52" i="3"/>
  <c r="J88" l="1"/>
  <c r="J90" s="1"/>
  <c r="F12" i="26"/>
  <c r="F14"/>
  <c r="G16"/>
  <c r="G13"/>
  <c r="G15"/>
  <c r="G14"/>
  <c r="G12"/>
  <c r="F15"/>
  <c r="F16"/>
  <c r="F13"/>
  <c r="A11"/>
  <c r="F17"/>
  <c r="G17"/>
  <c r="B15"/>
  <c r="A15" s="1"/>
  <c r="B17"/>
  <c r="A17" s="1"/>
  <c r="B13"/>
  <c r="A13" s="1"/>
  <c r="B16"/>
  <c r="A16" s="1"/>
  <c r="B14" l="1"/>
  <c r="A14" s="1"/>
</calcChain>
</file>

<file path=xl/sharedStrings.xml><?xml version="1.0" encoding="utf-8"?>
<sst xmlns="http://schemas.openxmlformats.org/spreadsheetml/2006/main" count="690" uniqueCount="341">
  <si>
    <t>Compliance with insect quarantine requirements</t>
  </si>
  <si>
    <t>3a</t>
  </si>
  <si>
    <t>Receipts or other documentation related to diversion shall be maintained through the course of construction. When requested by the code official, evidence of diversion shall be provided.</t>
  </si>
  <si>
    <t xml:space="preserve"> </t>
  </si>
  <si>
    <t>Diversion/Recycling Hauler or Location</t>
  </si>
  <si>
    <t>Date:</t>
  </si>
  <si>
    <t xml:space="preserve">Sample </t>
  </si>
  <si>
    <t xml:space="preserve">Subtotal Qualifying Materials Cost: </t>
  </si>
  <si>
    <t>Section 609 Specific Appliances and Equipment</t>
  </si>
  <si>
    <t>Section 611 Energy System Commissioning and Completion</t>
  </si>
  <si>
    <t xml:space="preserve"> Refer to separate form 611 for complete documentation</t>
  </si>
  <si>
    <t>Equipment Type</t>
  </si>
  <si>
    <t>Manufacturer/Model No</t>
  </si>
  <si>
    <t>Range</t>
  </si>
  <si>
    <t>Rogers/NS123</t>
  </si>
  <si>
    <t>Wattage</t>
  </si>
  <si>
    <t>Total Percentage Energy Star Equipment of Total</t>
  </si>
  <si>
    <t xml:space="preserve">Section 606 Building Mechanical Systems: </t>
  </si>
  <si>
    <t>Section 607 Building Water Heating Systems</t>
  </si>
  <si>
    <t>Section 608.6 Equipment Controls</t>
  </si>
  <si>
    <t>Inspection Complete</t>
  </si>
  <si>
    <t>Selected</t>
  </si>
  <si>
    <t>A104.2</t>
  </si>
  <si>
    <t>Wildlife Corridor</t>
  </si>
  <si>
    <t>A104.3</t>
  </si>
  <si>
    <t>Infill Site</t>
  </si>
  <si>
    <t>A104.4</t>
  </si>
  <si>
    <t>Brownfield Site</t>
  </si>
  <si>
    <t>A104.5</t>
  </si>
  <si>
    <t>Site Restoration</t>
  </si>
  <si>
    <t>A104.6</t>
  </si>
  <si>
    <t>A104.7</t>
  </si>
  <si>
    <t>A104.8</t>
  </si>
  <si>
    <t>Mixed Use Development</t>
  </si>
  <si>
    <t>Long-term bicycle parking and storage</t>
  </si>
  <si>
    <t>A104.9.4</t>
  </si>
  <si>
    <t>A104.9.10</t>
  </si>
  <si>
    <t>Changing and shower facilities</t>
  </si>
  <si>
    <t>Waste Management</t>
  </si>
  <si>
    <t>Construction Waste Landfill Maximum</t>
  </si>
  <si>
    <t>Life Service Plan</t>
  </si>
  <si>
    <t>Design for Deconstruction and Building Reuse</t>
  </si>
  <si>
    <t>Existing Building Reuse</t>
  </si>
  <si>
    <t>Historic Building Reuse</t>
  </si>
  <si>
    <t>A105.2</t>
  </si>
  <si>
    <t>A105.4</t>
  </si>
  <si>
    <t>A105.1</t>
  </si>
  <si>
    <t>A105.5</t>
  </si>
  <si>
    <t>A105.6</t>
  </si>
  <si>
    <t>A105.7</t>
  </si>
  <si>
    <t>Mechanical Systems Project Elective</t>
  </si>
  <si>
    <t>Service Water Heating</t>
  </si>
  <si>
    <t>Lighting Systems</t>
  </si>
  <si>
    <t>Passive Design</t>
  </si>
  <si>
    <t>Renewable Energy Systems</t>
  </si>
  <si>
    <t>Energy Display</t>
  </si>
  <si>
    <t>Auto Demand Response to Lighting</t>
  </si>
  <si>
    <t>Insulation and Fenestration</t>
  </si>
  <si>
    <t>Waste Water Heat Recover</t>
  </si>
  <si>
    <t>Circulating Hot Water Systems</t>
  </si>
  <si>
    <t>Exterior Lighting and Signage Shutoff</t>
  </si>
  <si>
    <t>Green Power Purchases</t>
  </si>
  <si>
    <t>A106.1</t>
  </si>
  <si>
    <t>A106.2</t>
  </si>
  <si>
    <t>A106.3</t>
  </si>
  <si>
    <t>A106.4</t>
  </si>
  <si>
    <t>A106.5</t>
  </si>
  <si>
    <t>A106.6</t>
  </si>
  <si>
    <t>A106.7</t>
  </si>
  <si>
    <t>A106.8</t>
  </si>
  <si>
    <t>A106.9</t>
  </si>
  <si>
    <t>A106.11</t>
  </si>
  <si>
    <t xml:space="preserve">A106.10 </t>
  </si>
  <si>
    <t>A106.12</t>
  </si>
  <si>
    <t>A106.13</t>
  </si>
  <si>
    <t>A106.14</t>
  </si>
  <si>
    <t>A106.15</t>
  </si>
  <si>
    <t>Energy Star Equipment</t>
  </si>
  <si>
    <t>A106.16</t>
  </si>
  <si>
    <t>A107.2</t>
  </si>
  <si>
    <t>A107.3</t>
  </si>
  <si>
    <t>A107.4</t>
  </si>
  <si>
    <t>A107.7</t>
  </si>
  <si>
    <t>A107.8</t>
  </si>
  <si>
    <t>A107.9</t>
  </si>
  <si>
    <t>Onsite Waste Water Treatment</t>
  </si>
  <si>
    <t>A107.10</t>
  </si>
  <si>
    <t>A107.11</t>
  </si>
  <si>
    <t>A108.2</t>
  </si>
  <si>
    <t>A108.3</t>
  </si>
  <si>
    <t>A108.4</t>
  </si>
  <si>
    <t>A108.7</t>
  </si>
  <si>
    <t>A108.8</t>
  </si>
  <si>
    <t>A108.5</t>
  </si>
  <si>
    <t>A108.6</t>
  </si>
  <si>
    <t>A108.9</t>
  </si>
  <si>
    <t>VOC Emissions - flooring</t>
  </si>
  <si>
    <t>VOC Emissions - ceiling system</t>
  </si>
  <si>
    <t>VOC Emissions - wall system</t>
  </si>
  <si>
    <t>Total VOC Limit</t>
  </si>
  <si>
    <t>Post-construction, Pre-occupancy Flush Out</t>
  </si>
  <si>
    <t>Post-construction, Pre-occupancy Baseline IAQ Testing</t>
  </si>
  <si>
    <t>Wet-Hood Exhaust Scrubber System</t>
  </si>
  <si>
    <t>Alternate Onsite Nonpotable Water for Outdoor Hose Use</t>
  </si>
  <si>
    <t>Greywater Collection</t>
  </si>
  <si>
    <t>Permanent Shading Devices for Fenestration</t>
  </si>
  <si>
    <t xml:space="preserve">Receipt for invasive plant disposal or description of destruction prior to construction </t>
  </si>
  <si>
    <t>Amount Diverted (tons)</t>
  </si>
  <si>
    <t>Amount to Landfill (tons)</t>
  </si>
  <si>
    <t>Total Electives Selected:</t>
  </si>
  <si>
    <t>Total Site Electives</t>
  </si>
  <si>
    <t>Total Energy Electives</t>
  </si>
  <si>
    <t>Total Water Electives</t>
  </si>
  <si>
    <t>Total IAQ Electives</t>
  </si>
  <si>
    <t>Building Permit #:</t>
  </si>
  <si>
    <t>Project Address:</t>
  </si>
  <si>
    <t>Project Name:</t>
  </si>
  <si>
    <t>Documentation Attached</t>
  </si>
  <si>
    <t>Owner/Agent Acknowledgment</t>
  </si>
  <si>
    <t>% Diverted</t>
  </si>
  <si>
    <t>Qualifying Cost</t>
  </si>
  <si>
    <t>Material Name and Manufacturer</t>
  </si>
  <si>
    <t>Used</t>
  </si>
  <si>
    <t xml:space="preserve">Material Cost   </t>
  </si>
  <si>
    <t>Mark qualifying feature (1). If a material complies with more than one section, the material value shall be multiplied by the number of sections with which it complies.</t>
  </si>
  <si>
    <t>Qualifying Features</t>
  </si>
  <si>
    <t xml:space="preserve">Total Qualifying Materials Cost </t>
  </si>
  <si>
    <t xml:space="preserve">Total Qualifying Materials Cost as a Percentage of Total Materials Cost </t>
  </si>
  <si>
    <t>B. Total Non ES Equipment When Model DOES exist</t>
  </si>
  <si>
    <t>A. Total Wattage ES Equipment</t>
  </si>
  <si>
    <t xml:space="preserve">Contact Name: </t>
  </si>
  <si>
    <t xml:space="preserve">Contact Phone: </t>
  </si>
  <si>
    <t>Activity</t>
  </si>
  <si>
    <t>Phase</t>
  </si>
  <si>
    <t>Person in Charge</t>
  </si>
  <si>
    <t># Tests</t>
  </si>
  <si>
    <t>Functions to be tested</t>
  </si>
  <si>
    <t>Criteria for Perfomance</t>
  </si>
  <si>
    <t>Equipment and Systems to be tested</t>
  </si>
  <si>
    <t>R E Q U I R E M E N T S</t>
  </si>
  <si>
    <t>Material Description</t>
  </si>
  <si>
    <t>T O T A L :</t>
  </si>
  <si>
    <t>Percentage of materials to be diverted shall be specified and calcuated by weight or volume, but not both</t>
  </si>
  <si>
    <t xml:space="preserve">Not less than 50% of nonhazardous consrtuction waste shall be diverted from disposal.  Work to include: </t>
  </si>
  <si>
    <t>The following documentation is recommended to show compliance with the requirements of Section 503.1:</t>
  </si>
  <si>
    <t>Receipts or other documentation for diversion</t>
  </si>
  <si>
    <t xml:space="preserve">I, _______________________________________, on this date _____/_____/_____ certify that the project as defined above has met the requirements of the DC Green Construction Code, Section 406.1. </t>
  </si>
  <si>
    <t>___________
Initial</t>
  </si>
  <si>
    <t xml:space="preserve">I, _______________________________________, on this date _____/_____/_____ certify that the project as defined above has met the requirements of the DC Green Construction Code, Section 503.1. </t>
  </si>
  <si>
    <t xml:space="preserve">D O C U M E N T A T I O N  </t>
  </si>
  <si>
    <t>Whole Building Life Cycle Assessment</t>
  </si>
  <si>
    <t>MATERIALS SELECTION CALCULATION</t>
  </si>
  <si>
    <t>Appendix A | Project Electives</t>
  </si>
  <si>
    <t>Indicate which elements are selected, and provide documentation with the plans and specifications at time of permitting:</t>
  </si>
  <si>
    <t>A 1 0 4   S I T E</t>
  </si>
  <si>
    <t>A 1 0 5   M A T E R I A L   R E S O U R C E   C O N S E R V A T I O N   A N D   E F F I C I E N C Y</t>
  </si>
  <si>
    <t>Total Material Electives</t>
  </si>
  <si>
    <t>Location in Plans &amp; Specs</t>
  </si>
  <si>
    <t>A 1 0 6   E N E R G Y   C O N S E R V A T I O N   A N D   E F F I C I E N C Y</t>
  </si>
  <si>
    <t>A 1 0 8   I N D O O R   E N V I R O N M E N T A L   Q U A L I T Y   A N D   C O M F O R T</t>
  </si>
  <si>
    <t>A 1 0 7   W A T E R   R E S O U R C E   C O N S E R V A T I O N   A N D   E F F I C I E N C Y</t>
  </si>
  <si>
    <t>Forms Due at Permit Submittal:</t>
  </si>
  <si>
    <t xml:space="preserve">Firm/Agency: </t>
  </si>
  <si>
    <t xml:space="preserve">The registered design professional or approved agency shall keep records of the commissioning required by Table 903.1. </t>
  </si>
  <si>
    <t>The registered design professional or approved agency shall furnish commissioning reports to the owner and the registered design professional in responsible charge and, upon request, to the code official.</t>
  </si>
  <si>
    <t xml:space="preserve">Provide the following information on the registered design professional or approved agency in responsible charge of commissioning: </t>
  </si>
  <si>
    <t>Buildings designed on a performance basis must comply with Sections 602, 608.6, 609, and 611, per the requirements listed below:</t>
  </si>
  <si>
    <t>Section 602 Modeled Performance Pathway</t>
  </si>
  <si>
    <t>Permit Review</t>
  </si>
  <si>
    <t>zEPI</t>
  </si>
  <si>
    <t>=</t>
  </si>
  <si>
    <t>EUIp</t>
  </si>
  <si>
    <t>EUI</t>
  </si>
  <si>
    <t>NA</t>
  </si>
  <si>
    <t>Water dispensers that use energy to cool or heat drinking water controlled by time switch controls.</t>
  </si>
  <si>
    <t>609.2.1.1 Elevator Ventilation: Cab ventilation fans other than air conditioning or air purifying fans shall have an efficacy greater than or equal to 3.0 cfm per watt (0.085 m3/min./watt)</t>
  </si>
  <si>
    <t>609.2.2 Escalators and Moving Walkways: Escalators and moving walkways must be capable of being automatically slowed in accordance with ASME A17.1/CSA B44</t>
  </si>
  <si>
    <t>609.2.3 Commercial Food Service Equipment: At least 50 percent, based on total wattage, of the commercial food service equipment installed shall be Energy Star rated.</t>
  </si>
  <si>
    <t>609.2.3 Commercial Food Service Equipment: Submit Calculation Form this section</t>
  </si>
  <si>
    <t>Form</t>
  </si>
  <si>
    <t>I, _______________________________________, on this date _____/_____/_____ certify that the project as defined above has met the requirements of the DC Green Construction Code, Section 601.3.1, Performance Based Compliance.</t>
  </si>
  <si>
    <t>calculations:</t>
  </si>
  <si>
    <t>ENERGY STAR COMPLIANCE CALCULATOR</t>
  </si>
  <si>
    <t>Energy Star Model Available</t>
  </si>
  <si>
    <t xml:space="preserve"> ES Model Wattage</t>
  </si>
  <si>
    <t>Non ES Wattage</t>
  </si>
  <si>
    <t>ES Model NOT Available</t>
  </si>
  <si>
    <t>Lighting integral to vending machienes, refrigerator and freezer cases shall be controlled by an occupancy sensor or time switch.</t>
  </si>
  <si>
    <t>Total Sqft:</t>
  </si>
  <si>
    <t>The following documentation is due to the code official within 180 days after the Final Inspection:</t>
  </si>
  <si>
    <t>x</t>
  </si>
  <si>
    <t>Actual Materials Value:  Based on actual materials cost (hard costs for Master Format 2004 Divisions 2-10 only)</t>
  </si>
  <si>
    <t>Default Materials Value:  Based on the total construction costs (hard costs for CSI Master Format 2004 Divisions 2-10 only)</t>
  </si>
  <si>
    <t>Inpsection Complete</t>
  </si>
  <si>
    <t>606.3 Duct and Plenum Insulation and Sealing: Supply and return air ducts and plenums, air handlers and filter boxes shall be insulated and sealed in accordance with C403.2.7.1.1 of the Energy Conservation Code</t>
  </si>
  <si>
    <t xml:space="preserve">606.7 Kitchen Makeup Air: Kitchen ventilation systems that deliver conditioned supply air to any space containing a kitchen hood shall not be capable of exceeding the greater of the following:
1. The supply airflow rate required to meet the conditioning load;
2. The ventilation rate required for the area; or
3. The hood exhaust flow minus the available transfer air from adjacent spaces. For the purposes of this section, available transfer air is considered to be that portion of outdoor ventilation air not required to satisfy other exhaust needs, such as restrooms, and not required to maintain pressurization of adjacent spaces. 
 </t>
  </si>
  <si>
    <t>606.8.1 Laboratory exhaust systems: Buildings with laboratory exhaust systems having a total exhaust rate greater than 5,000 cfm (2360 L/s) shall be provided with one of the specified requirements in Section 606.8.1</t>
  </si>
  <si>
    <t>606.9 Group R-1 HVAC Control: Each sleeping room must be provided with a dedicated system to control automatically the heating, ventilating and air-conditioning (HVAC) systems to control the energy consumption during unoccupied periods, per specification of Section 606.9</t>
  </si>
  <si>
    <t>608.1 Sleeping unit controls: Group R-2 and R-2 sleeping units must have automatic control systems or shut off devices per the requirements of Section 608.1 and 608.1.1</t>
  </si>
  <si>
    <t>608.3 Interior light reduction controls: Occupant sensor controls must be specified to automatically reduce power by 45% when the space is unoccupied, per the requirements of Section 608.3</t>
  </si>
  <si>
    <t>608.4 Exterior lighting controls. Exterior lighting must be controlled by a time switch and configured so that the total exterior lighting power is automatically reduced by not less than 30 percent per the specifications of Section 608.4</t>
  </si>
  <si>
    <t>608.5 Automatic daylight controls.  Automatic daylight controls shall be provided in daylit areas to control the lights serving those areas</t>
  </si>
  <si>
    <t xml:space="preserve">608.9 Exterior lighting. All exterior lighting onsite must comply with Sections C405.6.1 and C405.6.2 of the International Energy Conservation Code regardless of how the power for that lighting is supplied
 </t>
  </si>
  <si>
    <r>
      <t>606.3.1 Duct Leakage Testing: Testing results C</t>
    </r>
    <r>
      <rPr>
        <vertAlign val="subscript"/>
        <sz val="9"/>
        <rFont val="Century Gothic"/>
        <family val="2"/>
      </rPr>
      <t>L</t>
    </r>
    <r>
      <rPr>
        <sz val="9"/>
        <rFont val="Century Gothic"/>
        <family val="2"/>
      </rPr>
      <t xml:space="preserve"> </t>
    </r>
    <r>
      <rPr>
        <u/>
        <sz val="9"/>
        <rFont val="Century Gothic"/>
        <family val="2"/>
      </rPr>
      <t>&lt;</t>
    </r>
    <r>
      <rPr>
        <sz val="9"/>
        <rFont val="Century Gothic"/>
        <family val="2"/>
      </rPr>
      <t xml:space="preserve"> 4 at the time of the mechanical inspection.</t>
    </r>
  </si>
  <si>
    <t>C O M M I S S I O N I N G   P L A N</t>
  </si>
  <si>
    <t xml:space="preserve">611 |Energy Systems Commissioning </t>
  </si>
  <si>
    <t>Conditions under which tests will be performed</t>
  </si>
  <si>
    <t>C O M M I S S I O N I N G   R E Q U I R E M E N T S</t>
  </si>
  <si>
    <t>I, _______________________________________, on this date _____/_____/_____ certify that the project as defined above will meet the requirements of the DC Green Construction Code, Section 611, including but not limited to certifying that the attached commissioning plan has been developed by a registered design professional or approved agency as defined by code.</t>
  </si>
  <si>
    <t>The registered design professional or approved agency shall keep records of the commissioning required Section 611.</t>
  </si>
  <si>
    <t>The following must be certified by a registered design professional or approved agency and provided to the building official prior to Final Inspection:</t>
  </si>
  <si>
    <t>The following must be certified by a registered design professional or approved agency and provided to the building official at the time of permit application:</t>
  </si>
  <si>
    <t>Air systems balancing has been completed per 611.1.2.1</t>
  </si>
  <si>
    <t>Project is excepted from air systems balancing because fans have motor horsepower of 5 hp or less.  Provide horsepower: ______ and technical specifications.</t>
  </si>
  <si>
    <t>- OR -</t>
  </si>
  <si>
    <t>Hydronic systems balancing has been completed per 611.1.2.2</t>
  </si>
  <si>
    <t>Project is excepted from hydronic systems balancing because pumps have motor horsepower of 5 hp or less.  Provide horsepower: ______ and technical specifications.</t>
  </si>
  <si>
    <t>Project is excepted from hydronic systems balancing because throttling results in  not greater than 5% of the nameplate horsepower draw above theat required if the impeller were trimmed.</t>
  </si>
  <si>
    <t>Equipment functional performance testing has been completed per 611.1.3.1</t>
  </si>
  <si>
    <t>HVAC control systems testing has been completed per 611.1.3.2</t>
  </si>
  <si>
    <t>Economizer functional testing has been completed and economizers are operating in accordance with manufacturer's specifications.</t>
  </si>
  <si>
    <t>A preliminary report of commissioning test procedures and results has been completed in compliance with 611.1.4 and provided to the building owner.</t>
  </si>
  <si>
    <t>I, _______________________________________, on this date _____/_____/_____ certify that the project as defined above has met the requirements of the DC Green Construction Code, Section 611, including but not limited to items listed above.</t>
  </si>
  <si>
    <t>The following must be certified by building owner and provided to the building official prior to Final Inspection:</t>
  </si>
  <si>
    <t>All mechanical and service water heating systems are in compliance with the Energy Conservation Code C403 and C404.</t>
  </si>
  <si>
    <t>The following must be certified by building owner and provided to the building official within 180 days of the date of issuance of the Certificate of Occupancy:</t>
  </si>
  <si>
    <t>The registered design professional or approved agency shall furnish the Preliminary Commissioning Report to the owner prior to the final mechanical inspection, and, upon request, to the code official.</t>
  </si>
  <si>
    <t xml:space="preserve">All lighting controls have been installed in accordance with the approved construction documents. </t>
  </si>
  <si>
    <t>I, _______________________________________, on this date _____/_____/_____ certify that I have received the Operating and Maintenance Manual, System Balancing Report, and Final Commissioning Report in compliance with Section 611 on the property listed above.</t>
  </si>
  <si>
    <t>I, _______________________________________, on this date _____/_____/_____ certify that I have received the Preliminary Commissioning Report in compliance with 611 on the property listed above.</t>
  </si>
  <si>
    <t>Location in 
Plans &amp; Specs</t>
  </si>
  <si>
    <t>New Construction</t>
  </si>
  <si>
    <t>Level 2 Alteration</t>
  </si>
  <si>
    <t>Level 1 Alteration</t>
  </si>
  <si>
    <t>R E Q U I R E D   S U B M I T T A L S</t>
  </si>
  <si>
    <t xml:space="preserve">The registered design professional or approved agency shall furnish an Operating and Maintenance Manual, System Balancing Report, and Final Commissioning Report to the building owner in compliance with Section 611.1.5 within 180 days of the date of issuance of the Certificate of Occupancy.  The Final Commissioning Report shall also be made available to the code official upon request. </t>
  </si>
  <si>
    <t>A Final Commissioning Report shall be provided to the owner within 180 days after the date of issuance of a certificate of occupancy, and a copy shall also be made available to the code official upon request</t>
  </si>
  <si>
    <t>Site survey to identify presence of invasive species prior to site clearing</t>
  </si>
  <si>
    <t>The following forms will be due at the listed stages of your project as determined by the information provided above.  All forms can be found in the order in which they should be submitted along the tabs below:</t>
  </si>
  <si>
    <t xml:space="preserve">I, _______________________________________, on this date _____/_____/_____ certify that I have reviewed the requirements of the DC Green Construction Code and the project as defined above will meet all requirements including but not limited to submitting all necessary documentation to demonstrate full compliance. </t>
  </si>
  <si>
    <t>V E R I F I C A T I O N   D O C U M E N T A T I O N</t>
  </si>
  <si>
    <t>Pursuant to 406.3 Verification, the following documentation may be required by the code official to show compliance with the requirements of Section 406.1:</t>
  </si>
  <si>
    <t>Level 3 Alteration</t>
  </si>
  <si>
    <t xml:space="preserve">□ </t>
  </si>
  <si>
    <t>Online Permit Application</t>
  </si>
  <si>
    <t>B14XXXXXX</t>
  </si>
  <si>
    <t>Project Overview</t>
  </si>
  <si>
    <t>Provide the following information on your project to determine the required submittals for Green compliance:</t>
  </si>
  <si>
    <t>Overview</t>
  </si>
  <si>
    <t>PROJECT OVERVIEW</t>
  </si>
  <si>
    <t>Final Commissioning Report</t>
  </si>
  <si>
    <t>Roof covering project elective</t>
  </si>
  <si>
    <t>Percentage:</t>
  </si>
  <si>
    <t>Native plant landscaping</t>
  </si>
  <si>
    <t>Reused, recycled content, recyclable, bio-based and indigenous materials</t>
  </si>
  <si>
    <t xml:space="preserve">Project zEPI lower than required by: </t>
  </si>
  <si>
    <t>Lighting Power Density Reduction</t>
  </si>
  <si>
    <t>Air leakage testing</t>
  </si>
  <si>
    <t>cfm/ft2:</t>
  </si>
  <si>
    <t>Views to Building Exterior</t>
  </si>
  <si>
    <t>Site hardscape project elective</t>
  </si>
  <si>
    <t>A104.9.1-2</t>
  </si>
  <si>
    <t>Alternate Onsite Nonpotable Water for Plumbing Fixture Flushing</t>
  </si>
  <si>
    <t>Alternate Onsite Nonpotable Water for Industrial Process Makeup Water</t>
  </si>
  <si>
    <t>Alternate Onsite Nonpotable Water for Cooling Tower Makeup Water</t>
  </si>
  <si>
    <t>Forms Due within</t>
  </si>
  <si>
    <t>Submittal Checklist</t>
  </si>
  <si>
    <t>INSTRUCTIONS</t>
  </si>
  <si>
    <t>of Issuance of Certificate of Occupancy:</t>
  </si>
  <si>
    <t>Green Requirement:</t>
  </si>
  <si>
    <t>Yes</t>
  </si>
  <si>
    <t>No</t>
  </si>
  <si>
    <t>Site Work</t>
  </si>
  <si>
    <t>Demolition/Raze</t>
  </si>
  <si>
    <t>Commissioning Requirements</t>
  </si>
  <si>
    <t>C O M M I S S I O N I N G   R E Q U I R E M E N T S   ( 9 0 3 . 1 )</t>
  </si>
  <si>
    <t>E N E R G Y   S Y S T E M S   C O M M I S S I O N I N G   ( 6 1 1 )</t>
  </si>
  <si>
    <t xml:space="preserve">Commissioning will be conducted in accordance with Table 903.1 of the DC Green Construction Code by a registered design professional or approved agency.  The following must be certified by a registered design professional or approved agency regarding the Commissioning Plan and provided to the building official at the time of permit application:
 </t>
  </si>
  <si>
    <t>I, _______________________________________, on this date _____/_____/_____ certify that the project as defined above will meet the requirements of the DC Green Construction Code, Section 903.</t>
  </si>
  <si>
    <t xml:space="preserve"> Refer to "Commissioning Plan" for complete documentation</t>
  </si>
  <si>
    <t>X</t>
  </si>
  <si>
    <t>□</t>
  </si>
  <si>
    <t>* 12 DCMR K 202</t>
  </si>
  <si>
    <t>** 12 DCMR K 302.2</t>
  </si>
  <si>
    <t>606.2.2 Water heaters installed in dwelling units in buildings must be equipped with external water temperature thermostat controls</t>
  </si>
  <si>
    <t xml:space="preserve">Section 608 Electrical Power and Lighting System. </t>
  </si>
  <si>
    <t>Buildings designed on a prescriptive basis must comply with the requirements listed below</t>
  </si>
  <si>
    <t>9.4.1</t>
  </si>
  <si>
    <t>Demonstrate at least 40% of materials used in the project (based on cost) are used materials and components, recycled content, recyclable building materials and building components, bio-based materials, indigenous or regional materials.</t>
  </si>
  <si>
    <r>
      <t>The building project shall contain materials</t>
    </r>
    <r>
      <rPr>
        <sz val="10"/>
        <rFont val="Century Gothic"/>
        <family val="2"/>
      </rPr>
      <t xml:space="preserve"> that comply with Section 9.4.1.1,</t>
    </r>
    <r>
      <rPr>
        <sz val="10"/>
        <rFont val="Century Gothic"/>
        <family val="2"/>
      </rPr>
      <t xml:space="preserve"> 9.4.1.2,</t>
    </r>
    <r>
      <rPr>
        <sz val="10"/>
        <rFont val="Century Gothic"/>
        <family val="2"/>
      </rPr>
      <t xml:space="preserve"> or 9.4.1.3.</t>
    </r>
    <r>
      <rPr>
        <sz val="10"/>
        <rFont val="Century Gothic"/>
        <family val="2"/>
      </rPr>
      <t xml:space="preserve">  Calculations shall only include materials permanently installed in the project.  A value of 45% of the total construction cost is allowed to be used in lieu of the actual total cost of materials.</t>
    </r>
  </si>
  <si>
    <t>Recycled</t>
  </si>
  <si>
    <t>Recyclable</t>
  </si>
  <si>
    <t>Bio-based</t>
  </si>
  <si>
    <t>Indigenous</t>
  </si>
  <si>
    <t>TOTAL MATERIALS COST CALCULATION - IgCC</t>
  </si>
  <si>
    <t>TOTAL MATERIALS COST CALCULATION - ASHRAE 189.1</t>
  </si>
  <si>
    <t xml:space="preserve">Default Materials Value:  Based on the total construction costs </t>
  </si>
  <si>
    <t>Actual Materials Value:  Based on actual materials cost</t>
  </si>
  <si>
    <t>I, _______________________________________, on this date _____/_____/_____ certify that the project as defined above has met the requirements of the DC Green Construction Code, Section 505.</t>
  </si>
  <si>
    <t>I, _______________________________________, on this date _____/_____/_____ understand that the project as defined above is not required to meet the requirements of the DC Green Construction Code, Section 505.")</t>
  </si>
  <si>
    <t>Select Qualifying Feature:</t>
  </si>
  <si>
    <t>9.4.1.1 Recycled Content (10% must comply)</t>
  </si>
  <si>
    <t>9.4.1.2 Regional Materials (15% must comply)</t>
  </si>
  <si>
    <t>9.4.1.3 Bio-based Products (5% must comply)</t>
  </si>
  <si>
    <t>Mark qualifying feature with the percentage (%) of that material that complies:</t>
  </si>
  <si>
    <t>The following documentation is recommended to show compliance with the requirements of Section 9.3.1:</t>
  </si>
  <si>
    <t>406.1 | Site Waste Management</t>
  </si>
  <si>
    <t>Preliminary Commisioning Report</t>
  </si>
  <si>
    <t>Publicly-owned or Financed?**:</t>
  </si>
  <si>
    <t xml:space="preserve">I, _______________________________________, on this date _____/_____/_____ certify that the project as defined above has met the requirements of the DC Green Construction Code, Section 601.3.2 Prescriptive Based Compliance. </t>
  </si>
  <si>
    <r>
      <t>Section 605 Building Envelope Systems</t>
    </r>
    <r>
      <rPr>
        <sz val="9"/>
        <rFont val="Century Gothic"/>
        <family val="2"/>
      </rPr>
      <t xml:space="preserve">
Building must comply with the Energy Conservation Code C402</t>
    </r>
  </si>
  <si>
    <t>IgCC Energy Prescriptive Path</t>
  </si>
  <si>
    <t>IgCC EnergyPerformance Path</t>
  </si>
  <si>
    <t>I, _______________________________________, on this date _____/_____/_____ certify that the project as defined above has met the requirements of ASHRAE 189.1 Section 9.3.1, by adoption in the DC Green Construction Code, Section 303.</t>
  </si>
  <si>
    <t xml:space="preserve">I, _______________________________________, on this date _____/_____/_____ certify that the project as defined above has met the requirements of ASHRAE 189.1 Section 9, by adoption in the DC Green Construction Code, Section 303. </t>
  </si>
  <si>
    <t>The information provided in the following tabs will assist you in providing the correct documentation to comply with the Green Building Act and Green Construction Code.  Projects required to comply with green building in the District should complete this sheet first to determine what other submittals will be necessary to submit to DCRA during the project to ensure proper documentation.
Following the instructions and using the forms in this document will help to streamline the permitting, inspections and compliance processes at DCRA by presenting your project information in a standardized format, decreasing review time and potential inconsistencies between projects. 
In the case of a conflict between this document, 12 DCMR, 2012 IgCC, and/or ANSI/ASHRAE/USGBC/IES Standard 189.1-2011, the full text of the applicable document governs.</t>
  </si>
  <si>
    <t>Binding Pledge</t>
  </si>
  <si>
    <t>Cash</t>
  </si>
  <si>
    <t>Bond</t>
  </si>
  <si>
    <t>Credit</t>
  </si>
  <si>
    <t>Mixed Use Interior</t>
  </si>
  <si>
    <t>Residential</t>
  </si>
  <si>
    <t>Use Type:</t>
  </si>
  <si>
    <t>Non-Residential</t>
  </si>
  <si>
    <t>Educational</t>
  </si>
  <si>
    <t>Tenant Fit Out</t>
  </si>
  <si>
    <t>Substantial Improvement?*:</t>
  </si>
  <si>
    <t>Scope of Project:</t>
  </si>
  <si>
    <t>Forms Due at Final Inspection/Before Issuance of Certificate of Occupancy:</t>
  </si>
  <si>
    <t>Acknowledgement the site is/is not in insect quarantine zone</t>
  </si>
  <si>
    <t>A104.9.11</t>
  </si>
  <si>
    <t xml:space="preserve">Electric Vehicle Charging </t>
  </si>
  <si>
    <t>A105.3</t>
  </si>
  <si>
    <t>A106.17</t>
  </si>
  <si>
    <t>Condensate Drainage Recovery</t>
  </si>
  <si>
    <t>Daylighting</t>
  </si>
  <si>
    <t xml:space="preserve">Qualifying Percentage </t>
  </si>
  <si>
    <t>I, _______________________________________, on this date _____/_____/_____ certify that I have received the System Manual, and Final Commissioning Report in compliance with Section 10.3 on the property listed above.</t>
  </si>
  <si>
    <t>XX/XX/XXXX</t>
  </si>
  <si>
    <t xml:space="preserve">Green Building </t>
  </si>
  <si>
    <t>1100 4th st</t>
  </si>
</sst>
</file>

<file path=xl/styles.xml><?xml version="1.0" encoding="utf-8"?>
<styleSheet xmlns="http://schemas.openxmlformats.org/spreadsheetml/2006/main">
  <numFmts count="4">
    <numFmt numFmtId="6" formatCode="&quot;$&quot;#,##0_);[Red]\(&quot;$&quot;#,##0\)"/>
    <numFmt numFmtId="44" formatCode="_(&quot;$&quot;* #,##0.00_);_(&quot;$&quot;* \(#,##0.00\);_(&quot;$&quot;* &quot;-&quot;??_);_(@_)"/>
    <numFmt numFmtId="164" formatCode="&quot;$&quot;#,##0"/>
    <numFmt numFmtId="165" formatCode="&quot;$&quot;#,##0.00"/>
  </numFmts>
  <fonts count="44">
    <font>
      <sz val="10"/>
      <name val="Arial"/>
    </font>
    <font>
      <sz val="10"/>
      <name val="Arial"/>
      <family val="2"/>
    </font>
    <font>
      <sz val="11"/>
      <name val="Century Gothic"/>
      <family val="2"/>
    </font>
    <font>
      <b/>
      <sz val="11"/>
      <color rgb="FF000000"/>
      <name val="Century Gothic"/>
      <family val="2"/>
    </font>
    <font>
      <sz val="10"/>
      <name val="Century Gothic"/>
      <family val="2"/>
    </font>
    <font>
      <b/>
      <sz val="11"/>
      <name val="Century Gothic"/>
      <family val="2"/>
    </font>
    <font>
      <b/>
      <sz val="10"/>
      <color indexed="9"/>
      <name val="Century Gothic"/>
      <family val="2"/>
    </font>
    <font>
      <b/>
      <sz val="10"/>
      <name val="Century Gothic"/>
      <family val="2"/>
    </font>
    <font>
      <i/>
      <sz val="10"/>
      <color rgb="FFFF0000"/>
      <name val="Century Gothic"/>
      <family val="2"/>
    </font>
    <font>
      <b/>
      <sz val="11"/>
      <color indexed="23"/>
      <name val="Century Gothic"/>
      <family val="2"/>
    </font>
    <font>
      <b/>
      <i/>
      <sz val="10"/>
      <name val="Century Gothic"/>
      <family val="2"/>
    </font>
    <font>
      <sz val="8"/>
      <name val="Century Gothic"/>
      <family val="2"/>
    </font>
    <font>
      <i/>
      <sz val="10"/>
      <name val="Century Gothic"/>
      <family val="2"/>
    </font>
    <font>
      <sz val="16"/>
      <name val="Century Gothic"/>
      <family val="2"/>
    </font>
    <font>
      <sz val="11"/>
      <color rgb="FF000000"/>
      <name val="Century Gothic"/>
      <family val="2"/>
    </font>
    <font>
      <b/>
      <sz val="8"/>
      <name val="Century Gothic"/>
      <family val="2"/>
    </font>
    <font>
      <b/>
      <sz val="9"/>
      <name val="Century Gothic"/>
      <family val="2"/>
    </font>
    <font>
      <i/>
      <sz val="10"/>
      <color indexed="16"/>
      <name val="Century Gothic"/>
      <family val="2"/>
    </font>
    <font>
      <b/>
      <sz val="12"/>
      <name val="Century Gothic"/>
      <family val="2"/>
    </font>
    <font>
      <sz val="9"/>
      <name val="Century Gothic"/>
      <family val="2"/>
    </font>
    <font>
      <sz val="14"/>
      <color rgb="FF000000"/>
      <name val="Century Gothic"/>
      <family val="2"/>
    </font>
    <font>
      <sz val="18"/>
      <color rgb="FF000000"/>
      <name val="Century Gothic"/>
      <family val="2"/>
    </font>
    <font>
      <sz val="11"/>
      <color indexed="23"/>
      <name val="Century Gothic"/>
      <family val="2"/>
    </font>
    <font>
      <b/>
      <sz val="10"/>
      <color rgb="FFFF0000"/>
      <name val="Century Gothic"/>
      <family val="2"/>
    </font>
    <font>
      <sz val="11"/>
      <color rgb="FFFF0000"/>
      <name val="Century Gothic"/>
      <family val="2"/>
    </font>
    <font>
      <sz val="10"/>
      <color rgb="FFFF0000"/>
      <name val="Century Gothic"/>
      <family val="2"/>
    </font>
    <font>
      <i/>
      <sz val="9"/>
      <color indexed="16"/>
      <name val="Century Gothic"/>
      <family val="2"/>
    </font>
    <font>
      <b/>
      <sz val="10"/>
      <color indexed="16"/>
      <name val="Century Gothic"/>
      <family val="2"/>
    </font>
    <font>
      <vertAlign val="superscript"/>
      <sz val="10"/>
      <name val="Century Gothic"/>
      <family val="2"/>
    </font>
    <font>
      <i/>
      <sz val="9"/>
      <color rgb="FFFF0000"/>
      <name val="Century Gothic"/>
      <family val="2"/>
    </font>
    <font>
      <sz val="9"/>
      <color rgb="FF000000"/>
      <name val="Century Gothic"/>
      <family val="2"/>
    </font>
    <font>
      <sz val="10"/>
      <color indexed="23"/>
      <name val="Century Gothic"/>
      <family val="2"/>
    </font>
    <font>
      <u/>
      <sz val="9"/>
      <name val="Century Gothic"/>
      <family val="2"/>
    </font>
    <font>
      <b/>
      <sz val="10"/>
      <color rgb="FFFF0000"/>
      <name val="Arial"/>
      <family val="2"/>
    </font>
    <font>
      <b/>
      <sz val="14"/>
      <name val="Century Gothic"/>
      <family val="2"/>
    </font>
    <font>
      <vertAlign val="subscript"/>
      <sz val="9"/>
      <name val="Century Gothic"/>
      <family val="2"/>
    </font>
    <font>
      <sz val="18"/>
      <name val="Century Gothic"/>
      <family val="2"/>
    </font>
    <font>
      <sz val="9"/>
      <name val="Arial"/>
      <family val="2"/>
    </font>
    <font>
      <sz val="14"/>
      <name val="Century Gothic"/>
      <family val="2"/>
    </font>
    <font>
      <sz val="20"/>
      <name val="Century Gothic"/>
      <family val="2"/>
    </font>
    <font>
      <b/>
      <sz val="11"/>
      <color rgb="FF56AA1C"/>
      <name val="Century Gothic"/>
      <family val="2"/>
    </font>
    <font>
      <sz val="25"/>
      <color rgb="FF000000"/>
      <name val="Modern No. 20"/>
      <family val="1"/>
    </font>
    <font>
      <sz val="20"/>
      <color rgb="FF000000"/>
      <name val="Modern No. 20"/>
      <family val="1"/>
    </font>
    <font>
      <i/>
      <sz val="9"/>
      <name val="Century Gothic"/>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s>
  <borders count="31">
    <border>
      <left/>
      <right/>
      <top/>
      <bottom/>
      <diagonal/>
    </border>
    <border>
      <left/>
      <right style="medium">
        <color indexed="64"/>
      </right>
      <top/>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medium">
        <color indexed="64"/>
      </top>
      <bottom style="thin">
        <color indexed="64"/>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ck">
        <color indexed="64"/>
      </right>
      <top/>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style="medium">
        <color indexed="64"/>
      </top>
      <bottom style="thin">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bottom/>
      <diagonal/>
    </border>
    <border>
      <left style="thin">
        <color indexed="64"/>
      </left>
      <right style="medium">
        <color indexed="64"/>
      </right>
      <top/>
      <bottom style="thin">
        <color indexed="64"/>
      </bottom>
      <diagonal/>
    </border>
    <border>
      <left/>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819">
    <xf numFmtId="0" fontId="0" fillId="0" borderId="0" xfId="0"/>
    <xf numFmtId="0" fontId="4" fillId="2" borderId="0" xfId="0" applyFont="1" applyFill="1" applyBorder="1"/>
    <xf numFmtId="6" fontId="4" fillId="2" borderId="0" xfId="0" applyNumberFormat="1" applyFont="1" applyFill="1" applyBorder="1" applyAlignment="1">
      <alignment horizontal="center"/>
    </xf>
    <xf numFmtId="0" fontId="4" fillId="2" borderId="0" xfId="0" applyFont="1" applyFill="1" applyBorder="1" applyAlignment="1">
      <alignment horizontal="center"/>
    </xf>
    <xf numFmtId="0" fontId="4" fillId="2" borderId="0" xfId="0" applyFont="1" applyFill="1" applyBorder="1" applyAlignment="1"/>
    <xf numFmtId="0" fontId="7" fillId="0" borderId="0" xfId="0" applyNumberFormat="1" applyFont="1" applyFill="1" applyBorder="1" applyAlignment="1">
      <alignment wrapText="1"/>
    </xf>
    <xf numFmtId="0" fontId="7" fillId="0" borderId="0" xfId="0" applyNumberFormat="1" applyFont="1" applyFill="1" applyBorder="1" applyAlignment="1"/>
    <xf numFmtId="6" fontId="8" fillId="0" borderId="0" xfId="0" applyNumberFormat="1" applyFont="1" applyFill="1" applyBorder="1" applyAlignment="1"/>
    <xf numFmtId="0" fontId="4" fillId="2" borderId="0" xfId="0" applyFont="1" applyFill="1" applyBorder="1" applyAlignment="1">
      <alignment vertical="center"/>
    </xf>
    <xf numFmtId="0" fontId="4" fillId="2" borderId="0" xfId="0" applyFont="1" applyFill="1" applyBorder="1" applyAlignment="1">
      <alignment wrapText="1"/>
    </xf>
    <xf numFmtId="0" fontId="4" fillId="0" borderId="0" xfId="0" applyFont="1" applyFill="1" applyBorder="1" applyAlignment="1">
      <alignment horizontal="center"/>
    </xf>
    <xf numFmtId="0" fontId="4" fillId="0" borderId="0" xfId="0" applyFont="1" applyFill="1" applyBorder="1" applyAlignment="1"/>
    <xf numFmtId="0" fontId="4" fillId="0" borderId="0" xfId="0" applyNumberFormat="1" applyFont="1" applyFill="1" applyBorder="1" applyAlignment="1"/>
    <xf numFmtId="0" fontId="4" fillId="0" borderId="0" xfId="0" applyFont="1" applyFill="1" applyBorder="1"/>
    <xf numFmtId="0" fontId="4" fillId="0" borderId="0" xfId="0" applyNumberFormat="1" applyFont="1" applyFill="1" applyBorder="1"/>
    <xf numFmtId="6" fontId="10" fillId="0" borderId="0" xfId="0" applyNumberFormat="1" applyFont="1" applyFill="1" applyBorder="1" applyAlignment="1"/>
    <xf numFmtId="2" fontId="13" fillId="0" borderId="0" xfId="0" applyNumberFormat="1" applyFont="1" applyFill="1" applyBorder="1" applyAlignment="1">
      <alignment horizontal="center" vertical="center"/>
    </xf>
    <xf numFmtId="0" fontId="3" fillId="0" borderId="0" xfId="0" applyFont="1" applyFill="1" applyBorder="1" applyAlignment="1">
      <alignment vertical="center" wrapText="1"/>
    </xf>
    <xf numFmtId="0" fontId="14" fillId="0" borderId="0" xfId="0" applyFont="1" applyFill="1" applyBorder="1" applyAlignment="1">
      <alignment horizontal="center" vertical="center" wrapText="1"/>
    </xf>
    <xf numFmtId="2" fontId="15" fillId="0" borderId="0" xfId="0" applyNumberFormat="1" applyFont="1" applyFill="1" applyBorder="1" applyAlignment="1">
      <alignment textRotation="90" wrapText="1"/>
    </xf>
    <xf numFmtId="0" fontId="7" fillId="3" borderId="0" xfId="0" applyFont="1" applyFill="1" applyBorder="1" applyAlignment="1">
      <alignment horizontal="center" wrapText="1"/>
    </xf>
    <xf numFmtId="0" fontId="7" fillId="3" borderId="0" xfId="0" applyFont="1" applyFill="1" applyBorder="1" applyAlignment="1">
      <alignment horizontal="left" wrapText="1"/>
    </xf>
    <xf numFmtId="2" fontId="2" fillId="3" borderId="0" xfId="0" applyNumberFormat="1" applyFont="1" applyFill="1" applyBorder="1" applyAlignment="1">
      <alignment horizontal="center" textRotation="90" wrapText="1"/>
    </xf>
    <xf numFmtId="0" fontId="4" fillId="3" borderId="0" xfId="0" applyNumberFormat="1" applyFont="1" applyFill="1" applyBorder="1" applyAlignment="1"/>
    <xf numFmtId="6" fontId="8" fillId="3" borderId="0" xfId="0" applyNumberFormat="1" applyFont="1" applyFill="1" applyBorder="1" applyAlignment="1"/>
    <xf numFmtId="0" fontId="4" fillId="3" borderId="0" xfId="0" applyFont="1" applyFill="1" applyBorder="1"/>
    <xf numFmtId="0" fontId="7" fillId="0" borderId="0" xfId="0" applyFont="1" applyFill="1" applyBorder="1" applyAlignment="1">
      <alignment horizontal="center" wrapText="1"/>
    </xf>
    <xf numFmtId="0" fontId="7" fillId="0" borderId="0" xfId="0" applyFont="1" applyFill="1" applyBorder="1" applyAlignment="1">
      <alignment horizontal="left" wrapText="1"/>
    </xf>
    <xf numFmtId="2" fontId="2" fillId="0" borderId="0" xfId="0" applyNumberFormat="1" applyFont="1" applyFill="1" applyBorder="1" applyAlignment="1">
      <alignment horizontal="center" textRotation="90" wrapText="1"/>
    </xf>
    <xf numFmtId="0" fontId="7" fillId="0" borderId="0" xfId="0" applyFont="1" applyFill="1" applyBorder="1" applyAlignment="1">
      <alignment wrapText="1"/>
    </xf>
    <xf numFmtId="0" fontId="6" fillId="0" borderId="0" xfId="0" applyFont="1" applyFill="1" applyBorder="1" applyAlignment="1">
      <alignment vertical="center"/>
    </xf>
    <xf numFmtId="0" fontId="4" fillId="0" borderId="0" xfId="0" applyFont="1" applyFill="1" applyBorder="1" applyAlignment="1">
      <alignment vertical="center"/>
    </xf>
    <xf numFmtId="0" fontId="16" fillId="0" borderId="0" xfId="0" applyFont="1" applyFill="1" applyBorder="1" applyAlignment="1">
      <alignment vertical="center" wrapText="1"/>
    </xf>
    <xf numFmtId="6" fontId="16" fillId="0" borderId="0" xfId="0" applyNumberFormat="1" applyFont="1" applyFill="1" applyBorder="1" applyAlignment="1">
      <alignment vertical="center" wrapText="1"/>
    </xf>
    <xf numFmtId="0" fontId="7" fillId="0" borderId="0" xfId="0" applyFont="1" applyFill="1" applyBorder="1" applyAlignment="1">
      <alignment horizontal="center" wrapText="1"/>
    </xf>
    <xf numFmtId="0" fontId="8" fillId="0" borderId="0" xfId="0" applyNumberFormat="1" applyFont="1" applyFill="1" applyBorder="1" applyAlignment="1"/>
    <xf numFmtId="2" fontId="8" fillId="0" borderId="0" xfId="0" applyNumberFormat="1" applyFont="1" applyFill="1" applyBorder="1" applyAlignment="1"/>
    <xf numFmtId="164" fontId="12" fillId="0" borderId="0" xfId="0" applyNumberFormat="1" applyFont="1" applyFill="1" applyBorder="1" applyAlignment="1">
      <alignment horizontal="center"/>
    </xf>
    <xf numFmtId="2" fontId="17" fillId="0" borderId="0" xfId="0" applyNumberFormat="1" applyFont="1" applyFill="1" applyBorder="1" applyAlignment="1">
      <alignment horizontal="center"/>
    </xf>
    <xf numFmtId="2" fontId="17" fillId="0" borderId="0" xfId="0" applyNumberFormat="1" applyFont="1" applyFill="1" applyBorder="1" applyAlignment="1">
      <alignment horizontal="center"/>
    </xf>
    <xf numFmtId="2" fontId="17" fillId="0" borderId="0" xfId="0" applyNumberFormat="1" applyFont="1" applyFill="1" applyBorder="1" applyAlignment="1"/>
    <xf numFmtId="9" fontId="17" fillId="0" borderId="0" xfId="2" applyFont="1" applyFill="1" applyBorder="1" applyAlignment="1"/>
    <xf numFmtId="165" fontId="4" fillId="0" borderId="0" xfId="0" applyNumberFormat="1" applyFont="1" applyFill="1" applyBorder="1" applyAlignment="1"/>
    <xf numFmtId="0" fontId="17" fillId="0" borderId="0" xfId="0" applyNumberFormat="1" applyFont="1" applyFill="1" applyBorder="1" applyAlignment="1"/>
    <xf numFmtId="2" fontId="8" fillId="0" borderId="0" xfId="0" applyNumberFormat="1" applyFont="1" applyFill="1" applyBorder="1" applyAlignment="1">
      <alignment horizontal="center"/>
    </xf>
    <xf numFmtId="0" fontId="4" fillId="0" borderId="0" xfId="0" applyFont="1" applyFill="1" applyBorder="1" applyAlignment="1"/>
    <xf numFmtId="164" fontId="4" fillId="0" borderId="0" xfId="0" applyNumberFormat="1" applyFont="1" applyFill="1" applyBorder="1" applyAlignment="1">
      <alignment horizontal="center"/>
    </xf>
    <xf numFmtId="164" fontId="12" fillId="0" borderId="0" xfId="0" applyNumberFormat="1" applyFont="1" applyFill="1" applyBorder="1" applyAlignment="1">
      <alignment horizontal="center"/>
    </xf>
    <xf numFmtId="0" fontId="4" fillId="2" borderId="0" xfId="0" applyFont="1" applyFill="1" applyBorder="1" applyAlignment="1">
      <alignment horizontal="center" wrapText="1"/>
    </xf>
    <xf numFmtId="6" fontId="4" fillId="0" borderId="0" xfId="0" applyNumberFormat="1" applyFont="1" applyFill="1" applyBorder="1" applyAlignment="1">
      <alignment horizontal="center"/>
    </xf>
    <xf numFmtId="1" fontId="2" fillId="0" borderId="0" xfId="0" applyNumberFormat="1" applyFont="1" applyFill="1" applyBorder="1" applyAlignment="1">
      <alignment horizontal="center" vertical="center"/>
    </xf>
    <xf numFmtId="1" fontId="2" fillId="3" borderId="0" xfId="0" applyNumberFormat="1" applyFont="1" applyFill="1" applyBorder="1" applyAlignment="1">
      <alignment horizontal="center" vertical="center"/>
    </xf>
    <xf numFmtId="0" fontId="4" fillId="2" borderId="0" xfId="0" applyFont="1" applyFill="1"/>
    <xf numFmtId="0" fontId="4" fillId="2" borderId="0" xfId="0" applyFont="1" applyFill="1" applyAlignment="1">
      <alignment vertical="center"/>
    </xf>
    <xf numFmtId="0" fontId="4" fillId="2" borderId="14" xfId="0" applyFont="1" applyFill="1" applyBorder="1"/>
    <xf numFmtId="6" fontId="4" fillId="2" borderId="0" xfId="0" applyNumberFormat="1" applyFont="1" applyFill="1" applyAlignment="1">
      <alignment horizontal="center"/>
    </xf>
    <xf numFmtId="0" fontId="4" fillId="2" borderId="0" xfId="0" applyFont="1" applyFill="1" applyAlignment="1">
      <alignment horizontal="center"/>
    </xf>
    <xf numFmtId="0" fontId="4" fillId="2" borderId="0" xfId="0" applyFont="1" applyFill="1" applyAlignment="1">
      <alignment wrapText="1"/>
    </xf>
    <xf numFmtId="0" fontId="19" fillId="0" borderId="7" xfId="0" applyFont="1" applyFill="1" applyBorder="1" applyAlignment="1">
      <alignment horizontal="left" vertical="center" wrapText="1"/>
    </xf>
    <xf numFmtId="0" fontId="4" fillId="2" borderId="0" xfId="0" applyFont="1" applyFill="1" applyAlignment="1"/>
    <xf numFmtId="38" fontId="4" fillId="2" borderId="0" xfId="0" applyNumberFormat="1" applyFont="1" applyFill="1"/>
    <xf numFmtId="0" fontId="4" fillId="3" borderId="7" xfId="0" applyFont="1" applyFill="1" applyBorder="1" applyAlignment="1">
      <alignment horizontal="center" vertical="center" wrapText="1"/>
    </xf>
    <xf numFmtId="0" fontId="4" fillId="2" borderId="0" xfId="0" applyFont="1" applyFill="1" applyBorder="1" applyAlignment="1">
      <alignment horizontal="left" vertical="center" wrapText="1"/>
    </xf>
    <xf numFmtId="6" fontId="17" fillId="0" borderId="0" xfId="0" applyNumberFormat="1" applyFont="1" applyFill="1" applyBorder="1" applyAlignment="1">
      <alignment horizontal="center"/>
    </xf>
    <xf numFmtId="2" fontId="8" fillId="0" borderId="0" xfId="0" applyNumberFormat="1" applyFont="1" applyFill="1" applyBorder="1" applyAlignment="1">
      <alignment horizontal="center"/>
    </xf>
    <xf numFmtId="164" fontId="12" fillId="0" borderId="0" xfId="0" applyNumberFormat="1" applyFont="1" applyFill="1" applyBorder="1" applyAlignment="1">
      <alignment horizontal="center"/>
    </xf>
    <xf numFmtId="2" fontId="17" fillId="0" borderId="0" xfId="0" applyNumberFormat="1" applyFont="1" applyFill="1" applyBorder="1" applyAlignment="1">
      <alignment horizontal="center"/>
    </xf>
    <xf numFmtId="0" fontId="7" fillId="0" borderId="0" xfId="0" applyFont="1" applyFill="1" applyBorder="1" applyAlignment="1">
      <alignment wrapText="1"/>
    </xf>
    <xf numFmtId="0" fontId="7" fillId="0" borderId="0" xfId="0" applyFont="1" applyFill="1" applyBorder="1" applyAlignment="1">
      <alignment horizontal="center" wrapText="1"/>
    </xf>
    <xf numFmtId="0" fontId="16" fillId="0" borderId="0" xfId="0" applyFont="1" applyFill="1" applyBorder="1" applyAlignment="1">
      <alignment horizontal="center" vertical="center" wrapText="1"/>
    </xf>
    <xf numFmtId="0" fontId="4" fillId="2" borderId="0" xfId="0" applyFont="1" applyFill="1" applyBorder="1" applyAlignment="1">
      <alignment horizontal="center"/>
    </xf>
    <xf numFmtId="0" fontId="4" fillId="3" borderId="8" xfId="0" applyFont="1" applyFill="1" applyBorder="1" applyAlignment="1">
      <alignment vertical="center" wrapText="1"/>
    </xf>
    <xf numFmtId="0" fontId="4" fillId="3" borderId="4" xfId="0" applyFont="1" applyFill="1" applyBorder="1" applyAlignment="1">
      <alignment vertical="center" wrapText="1"/>
    </xf>
    <xf numFmtId="0" fontId="4" fillId="4" borderId="8" xfId="0" applyFont="1" applyFill="1" applyBorder="1" applyAlignment="1">
      <alignment vertical="center" wrapText="1"/>
    </xf>
    <xf numFmtId="0" fontId="4" fillId="4" borderId="4" xfId="0" applyFont="1" applyFill="1" applyBorder="1" applyAlignment="1">
      <alignment vertical="center" wrapText="1"/>
    </xf>
    <xf numFmtId="0" fontId="3" fillId="0" borderId="0" xfId="0" applyFont="1" applyAlignment="1">
      <alignment vertical="center" wrapText="1"/>
    </xf>
    <xf numFmtId="0" fontId="3" fillId="0" borderId="0" xfId="0" applyFont="1" applyFill="1" applyBorder="1" applyAlignment="1">
      <alignment horizontal="center" vertical="center" wrapText="1"/>
    </xf>
    <xf numFmtId="0" fontId="4" fillId="2" borderId="0" xfId="0" applyFont="1" applyFill="1" applyBorder="1" applyAlignment="1">
      <alignment vertical="top" wrapText="1"/>
    </xf>
    <xf numFmtId="0" fontId="4" fillId="2" borderId="0" xfId="0" applyFont="1" applyFill="1" applyBorder="1" applyAlignment="1">
      <alignment vertical="top"/>
    </xf>
    <xf numFmtId="0" fontId="4" fillId="2" borderId="0" xfId="0" applyFont="1" applyFill="1" applyAlignment="1">
      <alignment vertical="top"/>
    </xf>
    <xf numFmtId="0" fontId="4" fillId="0" borderId="0" xfId="0" applyFont="1" applyFill="1" applyBorder="1" applyAlignment="1">
      <alignment vertical="top"/>
    </xf>
    <xf numFmtId="0" fontId="3" fillId="0" borderId="0" xfId="0" applyFont="1" applyFill="1" applyBorder="1" applyAlignment="1">
      <alignment vertical="top" wrapText="1"/>
    </xf>
    <xf numFmtId="0" fontId="3" fillId="0" borderId="0" xfId="0" applyFont="1" applyFill="1" applyBorder="1" applyAlignment="1">
      <alignment horizontal="center" vertical="top" wrapText="1"/>
    </xf>
    <xf numFmtId="0" fontId="25" fillId="0" borderId="2" xfId="0" applyFont="1" applyFill="1" applyBorder="1" applyAlignment="1">
      <alignment vertical="center"/>
    </xf>
    <xf numFmtId="0" fontId="11" fillId="0" borderId="0" xfId="0" applyFont="1" applyFill="1" applyBorder="1" applyAlignment="1">
      <alignment horizontal="center" vertical="top"/>
    </xf>
    <xf numFmtId="0" fontId="4" fillId="0" borderId="0" xfId="0" applyFont="1" applyFill="1" applyBorder="1" applyAlignment="1">
      <alignment vertical="center" wrapText="1"/>
    </xf>
    <xf numFmtId="0" fontId="4" fillId="0" borderId="0" xfId="0" applyFont="1" applyFill="1" applyAlignment="1">
      <alignment vertical="center"/>
    </xf>
    <xf numFmtId="0" fontId="24" fillId="0" borderId="2" xfId="0" applyFont="1" applyFill="1" applyBorder="1" applyAlignment="1">
      <alignment vertical="center"/>
    </xf>
    <xf numFmtId="0" fontId="11" fillId="0" borderId="0" xfId="0" applyFont="1" applyFill="1" applyBorder="1" applyAlignment="1">
      <alignment horizontal="left" vertical="top" wrapText="1"/>
    </xf>
    <xf numFmtId="0" fontId="11" fillId="0" borderId="0" xfId="0" applyFont="1" applyFill="1" applyBorder="1" applyAlignment="1">
      <alignment vertical="top" wrapText="1"/>
    </xf>
    <xf numFmtId="0" fontId="11" fillId="2" borderId="0" xfId="0" applyFont="1" applyFill="1" applyBorder="1" applyAlignment="1">
      <alignment horizontal="center" vertical="center"/>
    </xf>
    <xf numFmtId="0" fontId="11" fillId="0" borderId="0" xfId="0" applyFont="1" applyFill="1" applyBorder="1" applyAlignment="1">
      <alignment vertical="top"/>
    </xf>
    <xf numFmtId="6" fontId="11" fillId="0" borderId="0" xfId="0" applyNumberFormat="1" applyFont="1" applyFill="1" applyBorder="1" applyAlignment="1">
      <alignment horizontal="center" vertical="top"/>
    </xf>
    <xf numFmtId="0" fontId="19" fillId="0" borderId="21" xfId="0" applyFont="1" applyFill="1" applyBorder="1" applyAlignment="1">
      <alignment horizontal="center"/>
    </xf>
    <xf numFmtId="4" fontId="19" fillId="0" borderId="21" xfId="0" applyNumberFormat="1" applyFont="1" applyFill="1" applyBorder="1" applyAlignment="1">
      <alignment horizontal="center"/>
    </xf>
    <xf numFmtId="10" fontId="26" fillId="0" borderId="21" xfId="0" applyNumberFormat="1" applyFont="1" applyFill="1" applyBorder="1" applyAlignment="1">
      <alignment horizontal="center"/>
    </xf>
    <xf numFmtId="0" fontId="19" fillId="4" borderId="4" xfId="0" applyFont="1" applyFill="1" applyBorder="1" applyAlignment="1">
      <alignment horizontal="center"/>
    </xf>
    <xf numFmtId="4" fontId="19" fillId="4" borderId="4" xfId="0" applyNumberFormat="1" applyFont="1" applyFill="1" applyBorder="1" applyAlignment="1">
      <alignment horizontal="center"/>
    </xf>
    <xf numFmtId="10" fontId="26" fillId="4" borderId="4" xfId="0" applyNumberFormat="1" applyFont="1" applyFill="1" applyBorder="1" applyAlignment="1">
      <alignment horizontal="center"/>
    </xf>
    <xf numFmtId="0" fontId="19" fillId="0" borderId="4" xfId="0" applyFont="1" applyFill="1" applyBorder="1" applyAlignment="1">
      <alignment horizontal="center"/>
    </xf>
    <xf numFmtId="4" fontId="19" fillId="0" borderId="4" xfId="0" applyNumberFormat="1" applyFont="1" applyFill="1" applyBorder="1" applyAlignment="1">
      <alignment horizontal="center"/>
    </xf>
    <xf numFmtId="10" fontId="26" fillId="0" borderId="4" xfId="0" applyNumberFormat="1" applyFont="1" applyFill="1" applyBorder="1" applyAlignment="1">
      <alignment horizontal="center"/>
    </xf>
    <xf numFmtId="6" fontId="4" fillId="0" borderId="9" xfId="0" applyNumberFormat="1" applyFont="1" applyFill="1" applyBorder="1" applyAlignment="1">
      <alignment horizontal="right" vertical="center"/>
    </xf>
    <xf numFmtId="0" fontId="20" fillId="0" borderId="0" xfId="0" applyFont="1" applyBorder="1" applyAlignment="1">
      <alignment vertical="center" wrapText="1"/>
    </xf>
    <xf numFmtId="0" fontId="11" fillId="0" borderId="0" xfId="0" applyFont="1" applyFill="1" applyAlignment="1">
      <alignment horizontal="center" vertical="top"/>
    </xf>
    <xf numFmtId="6" fontId="16" fillId="0" borderId="4" xfId="0" applyNumberFormat="1" applyFont="1" applyFill="1" applyBorder="1" applyAlignment="1">
      <alignment horizontal="center" wrapText="1"/>
    </xf>
    <xf numFmtId="0" fontId="16" fillId="0" borderId="4" xfId="0" applyFont="1" applyFill="1" applyBorder="1" applyAlignment="1">
      <alignment horizontal="center" wrapText="1"/>
    </xf>
    <xf numFmtId="0" fontId="19" fillId="0" borderId="0" xfId="0" applyFont="1" applyFill="1" applyBorder="1" applyAlignment="1">
      <alignment horizontal="center"/>
    </xf>
    <xf numFmtId="10" fontId="27" fillId="0" borderId="0" xfId="0" applyNumberFormat="1" applyFont="1" applyFill="1" applyBorder="1" applyAlignment="1">
      <alignment horizontal="center" vertical="center"/>
    </xf>
    <xf numFmtId="0" fontId="11" fillId="2" borderId="0" xfId="0" applyFont="1" applyFill="1" applyBorder="1" applyAlignment="1">
      <alignment horizontal="left" vertical="top"/>
    </xf>
    <xf numFmtId="38" fontId="11" fillId="2" borderId="0" xfId="0" applyNumberFormat="1"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0" xfId="0" applyFont="1" applyFill="1"/>
    <xf numFmtId="0" fontId="4" fillId="0" borderId="3" xfId="0" applyFont="1" applyFill="1" applyBorder="1" applyAlignment="1">
      <alignment horizontal="left" vertical="center" wrapText="1"/>
    </xf>
    <xf numFmtId="14" fontId="11" fillId="0" borderId="15" xfId="0" applyNumberFormat="1" applyFont="1" applyFill="1" applyBorder="1" applyAlignment="1">
      <alignment horizontal="center" textRotation="90" wrapText="1"/>
    </xf>
    <xf numFmtId="0" fontId="11" fillId="2" borderId="10" xfId="0" applyFont="1" applyFill="1" applyBorder="1" applyAlignment="1">
      <alignment horizontal="left" vertical="top"/>
    </xf>
    <xf numFmtId="0" fontId="11" fillId="2" borderId="5" xfId="0" applyFont="1" applyFill="1" applyBorder="1" applyAlignment="1">
      <alignment horizontal="left" vertical="top"/>
    </xf>
    <xf numFmtId="0" fontId="11" fillId="2" borderId="12" xfId="0" applyFont="1" applyFill="1" applyBorder="1" applyAlignment="1">
      <alignment horizontal="left" vertical="top"/>
    </xf>
    <xf numFmtId="0" fontId="11" fillId="2" borderId="0" xfId="0" applyFont="1" applyFill="1" applyBorder="1" applyAlignment="1">
      <alignment horizontal="left" vertical="top" wrapText="1"/>
    </xf>
    <xf numFmtId="0" fontId="11" fillId="2" borderId="0" xfId="0" applyFont="1" applyFill="1" applyAlignment="1">
      <alignment horizontal="center" wrapText="1"/>
    </xf>
    <xf numFmtId="4" fontId="19" fillId="0" borderId="0" xfId="0" applyNumberFormat="1" applyFont="1" applyFill="1" applyBorder="1" applyAlignment="1">
      <alignment horizontal="center"/>
    </xf>
    <xf numFmtId="10" fontId="26" fillId="0" borderId="0" xfId="0" applyNumberFormat="1" applyFont="1" applyFill="1" applyBorder="1" applyAlignment="1">
      <alignment horizontal="center"/>
    </xf>
    <xf numFmtId="10" fontId="27" fillId="0" borderId="23" xfId="0" applyNumberFormat="1" applyFont="1" applyFill="1" applyBorder="1" applyAlignment="1">
      <alignment horizontal="center" vertical="center"/>
    </xf>
    <xf numFmtId="0" fontId="4" fillId="2" borderId="2" xfId="0" applyFont="1" applyFill="1" applyBorder="1"/>
    <xf numFmtId="0" fontId="11" fillId="0" borderId="0" xfId="0" applyFont="1" applyFill="1" applyBorder="1" applyAlignment="1">
      <alignment horizontal="left" vertical="center" wrapText="1"/>
    </xf>
    <xf numFmtId="0" fontId="21" fillId="0" borderId="0" xfId="0" applyFont="1" applyAlignment="1">
      <alignment vertical="center" wrapText="1"/>
    </xf>
    <xf numFmtId="0" fontId="18" fillId="0" borderId="0" xfId="0" applyFont="1" applyFill="1" applyBorder="1" applyAlignment="1">
      <alignment horizontal="center" vertical="top" wrapText="1"/>
    </xf>
    <xf numFmtId="0" fontId="11" fillId="2" borderId="0" xfId="0" applyFont="1" applyFill="1" applyBorder="1" applyAlignment="1">
      <alignment horizontal="left"/>
    </xf>
    <xf numFmtId="0" fontId="0" fillId="0" borderId="0" xfId="0" applyAlignment="1"/>
    <xf numFmtId="0" fontId="19" fillId="2" borderId="0" xfId="0" applyFont="1" applyFill="1" applyAlignment="1"/>
    <xf numFmtId="0" fontId="19" fillId="2" borderId="0" xfId="0" applyFont="1" applyFill="1" applyBorder="1" applyAlignment="1"/>
    <xf numFmtId="14" fontId="11" fillId="0" borderId="9" xfId="0" applyNumberFormat="1" applyFont="1" applyFill="1" applyBorder="1" applyAlignment="1">
      <alignment horizontal="center" vertical="center" textRotation="90" wrapText="1"/>
    </xf>
    <xf numFmtId="14" fontId="11" fillId="0" borderId="7" xfId="0" applyNumberFormat="1" applyFont="1" applyFill="1" applyBorder="1" applyAlignment="1">
      <alignment horizontal="center" vertical="center" textRotation="90" wrapText="1"/>
    </xf>
    <xf numFmtId="14" fontId="11" fillId="0" borderId="24" xfId="0" applyNumberFormat="1" applyFont="1" applyFill="1" applyBorder="1" applyAlignment="1">
      <alignment horizontal="center" textRotation="90" wrapText="1"/>
    </xf>
    <xf numFmtId="0" fontId="3" fillId="0" borderId="0" xfId="0" applyFont="1" applyFill="1" applyBorder="1" applyAlignment="1">
      <alignment wrapText="1"/>
    </xf>
    <xf numFmtId="0" fontId="14" fillId="0" borderId="0" xfId="0" applyFont="1" applyFill="1" applyBorder="1" applyAlignment="1">
      <alignment horizontal="center" wrapText="1"/>
    </xf>
    <xf numFmtId="0" fontId="7"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0" fontId="4" fillId="0" borderId="0" xfId="0" applyFont="1" applyFill="1" applyBorder="1" applyAlignment="1">
      <alignment horizontal="right" vertical="center"/>
    </xf>
    <xf numFmtId="0" fontId="4" fillId="0" borderId="0" xfId="0" applyFont="1" applyFill="1" applyBorder="1" applyAlignment="1">
      <alignment horizontal="center" vertical="center"/>
    </xf>
    <xf numFmtId="0" fontId="4" fillId="0" borderId="7" xfId="0" applyFont="1" applyFill="1" applyBorder="1" applyAlignment="1">
      <alignment horizontal="left" vertical="center"/>
    </xf>
    <xf numFmtId="0" fontId="0" fillId="0" borderId="0" xfId="0" applyBorder="1" applyAlignment="1"/>
    <xf numFmtId="44" fontId="7" fillId="2" borderId="0" xfId="1" applyFont="1" applyFill="1" applyBorder="1" applyAlignment="1">
      <alignment horizontal="right" vertical="center"/>
    </xf>
    <xf numFmtId="0" fontId="11" fillId="0" borderId="5" xfId="0" applyFont="1" applyFill="1" applyBorder="1" applyAlignment="1">
      <alignment horizontal="left" vertical="center" wrapText="1"/>
    </xf>
    <xf numFmtId="6" fontId="7" fillId="0" borderId="4" xfId="0" applyNumberFormat="1" applyFont="1" applyFill="1" applyBorder="1" applyAlignment="1">
      <alignment horizontal="center" wrapText="1"/>
    </xf>
    <xf numFmtId="6" fontId="7" fillId="0" borderId="4" xfId="0" applyNumberFormat="1" applyFont="1" applyFill="1" applyBorder="1" applyAlignment="1">
      <alignment horizontal="center" textRotation="90" wrapText="1"/>
    </xf>
    <xf numFmtId="0" fontId="7" fillId="0" borderId="4" xfId="0" applyFont="1" applyFill="1" applyBorder="1" applyAlignment="1">
      <alignment horizontal="center" textRotation="90" wrapText="1"/>
    </xf>
    <xf numFmtId="0" fontId="7" fillId="0" borderId="8" xfId="0" applyFont="1" applyFill="1" applyBorder="1" applyAlignment="1">
      <alignment horizontal="center" textRotation="90" wrapText="1"/>
    </xf>
    <xf numFmtId="165" fontId="19" fillId="0" borderId="16" xfId="0" applyNumberFormat="1" applyFont="1" applyFill="1" applyBorder="1" applyAlignment="1"/>
    <xf numFmtId="0" fontId="19" fillId="0" borderId="16" xfId="0" applyNumberFormat="1" applyFont="1" applyFill="1" applyBorder="1" applyAlignment="1">
      <alignment horizontal="center"/>
    </xf>
    <xf numFmtId="0" fontId="19" fillId="0" borderId="11" xfId="0" applyNumberFormat="1" applyFont="1" applyFill="1" applyBorder="1" applyAlignment="1">
      <alignment horizontal="center"/>
    </xf>
    <xf numFmtId="0" fontId="26" fillId="0" borderId="16" xfId="0" applyNumberFormat="1" applyFont="1" applyFill="1" applyBorder="1" applyAlignment="1">
      <alignment horizontal="center"/>
    </xf>
    <xf numFmtId="0" fontId="19" fillId="2" borderId="0" xfId="0" applyFont="1" applyFill="1"/>
    <xf numFmtId="0" fontId="19" fillId="0" borderId="0" xfId="0" applyFont="1" applyFill="1" applyBorder="1"/>
    <xf numFmtId="0" fontId="30" fillId="0" borderId="0" xfId="0" applyFont="1" applyFill="1" applyBorder="1" applyAlignment="1">
      <alignment horizontal="center" vertical="center" wrapText="1"/>
    </xf>
    <xf numFmtId="165" fontId="19" fillId="4" borderId="16" xfId="0" applyNumberFormat="1" applyFont="1" applyFill="1" applyBorder="1" applyAlignment="1"/>
    <xf numFmtId="0" fontId="19" fillId="4" borderId="16" xfId="0" applyNumberFormat="1" applyFont="1" applyFill="1" applyBorder="1" applyAlignment="1">
      <alignment horizontal="center"/>
    </xf>
    <xf numFmtId="0" fontId="19" fillId="4" borderId="11" xfId="0" applyNumberFormat="1" applyFont="1" applyFill="1" applyBorder="1" applyAlignment="1">
      <alignment horizontal="center"/>
    </xf>
    <xf numFmtId="0" fontId="26" fillId="4" borderId="16" xfId="0" applyNumberFormat="1" applyFont="1" applyFill="1" applyBorder="1" applyAlignment="1">
      <alignment horizontal="center"/>
    </xf>
    <xf numFmtId="0" fontId="16" fillId="3" borderId="16" xfId="0" applyNumberFormat="1" applyFont="1" applyFill="1" applyBorder="1" applyAlignment="1">
      <alignment horizontal="center" wrapText="1"/>
    </xf>
    <xf numFmtId="0" fontId="16" fillId="3" borderId="11" xfId="0" applyNumberFormat="1" applyFont="1" applyFill="1" applyBorder="1" applyAlignment="1">
      <alignment horizontal="center" wrapText="1"/>
    </xf>
    <xf numFmtId="0" fontId="16" fillId="3" borderId="16" xfId="0" applyNumberFormat="1" applyFont="1" applyFill="1" applyBorder="1" applyAlignment="1">
      <alignment horizontal="center"/>
    </xf>
    <xf numFmtId="0" fontId="16" fillId="3" borderId="11" xfId="0" applyNumberFormat="1" applyFont="1" applyFill="1" applyBorder="1" applyAlignment="1">
      <alignment horizontal="center"/>
    </xf>
    <xf numFmtId="0" fontId="26" fillId="3" borderId="16" xfId="0" applyNumberFormat="1" applyFont="1" applyFill="1" applyBorder="1" applyAlignment="1">
      <alignment horizontal="center"/>
    </xf>
    <xf numFmtId="165" fontId="19" fillId="3" borderId="16" xfId="0" applyNumberFormat="1" applyFont="1" applyFill="1" applyBorder="1" applyAlignment="1"/>
    <xf numFmtId="0" fontId="19" fillId="3" borderId="16" xfId="0" applyNumberFormat="1" applyFont="1" applyFill="1" applyBorder="1" applyAlignment="1">
      <alignment horizontal="center"/>
    </xf>
    <xf numFmtId="0" fontId="19" fillId="3" borderId="11" xfId="0" applyNumberFormat="1" applyFont="1" applyFill="1" applyBorder="1" applyAlignment="1">
      <alignment horizontal="center"/>
    </xf>
    <xf numFmtId="165" fontId="19" fillId="2" borderId="16" xfId="0" applyNumberFormat="1" applyFont="1" applyFill="1" applyBorder="1"/>
    <xf numFmtId="0" fontId="19" fillId="2" borderId="16" xfId="0" applyNumberFormat="1" applyFont="1" applyFill="1" applyBorder="1" applyAlignment="1">
      <alignment horizontal="center"/>
    </xf>
    <xf numFmtId="0" fontId="19" fillId="2" borderId="0" xfId="0" applyNumberFormat="1" applyFont="1" applyFill="1" applyBorder="1" applyAlignment="1">
      <alignment horizontal="center"/>
    </xf>
    <xf numFmtId="0" fontId="16" fillId="4" borderId="16" xfId="0" applyNumberFormat="1" applyFont="1" applyFill="1" applyBorder="1" applyAlignment="1">
      <alignment horizontal="center" wrapText="1"/>
    </xf>
    <xf numFmtId="0" fontId="16" fillId="4" borderId="11" xfId="0" applyNumberFormat="1" applyFont="1" applyFill="1" applyBorder="1" applyAlignment="1">
      <alignment horizontal="center" wrapText="1"/>
    </xf>
    <xf numFmtId="0" fontId="16" fillId="4" borderId="16" xfId="0" applyNumberFormat="1" applyFont="1" applyFill="1" applyBorder="1" applyAlignment="1">
      <alignment horizontal="center"/>
    </xf>
    <xf numFmtId="0" fontId="16" fillId="4" borderId="11" xfId="0" applyNumberFormat="1" applyFont="1" applyFill="1" applyBorder="1" applyAlignment="1">
      <alignment horizontal="center"/>
    </xf>
    <xf numFmtId="0" fontId="28" fillId="0" borderId="0" xfId="0" applyFont="1" applyFill="1" applyBorder="1" applyAlignment="1">
      <alignment vertical="center"/>
    </xf>
    <xf numFmtId="165" fontId="19" fillId="3" borderId="16" xfId="0" applyNumberFormat="1" applyFont="1" applyFill="1" applyBorder="1" applyAlignment="1">
      <alignment wrapText="1"/>
    </xf>
    <xf numFmtId="165" fontId="19" fillId="4" borderId="16" xfId="0" applyNumberFormat="1" applyFont="1" applyFill="1" applyBorder="1" applyAlignment="1">
      <alignment wrapText="1"/>
    </xf>
    <xf numFmtId="6" fontId="4" fillId="0" borderId="0" xfId="0" applyNumberFormat="1" applyFont="1" applyFill="1" applyBorder="1" applyAlignment="1">
      <alignment vertical="center"/>
    </xf>
    <xf numFmtId="0" fontId="4" fillId="0" borderId="0" xfId="0" applyFont="1" applyFill="1" applyBorder="1" applyAlignment="1">
      <alignment horizontal="right" vertical="center"/>
    </xf>
    <xf numFmtId="0" fontId="19" fillId="0" borderId="10" xfId="0" applyNumberFormat="1" applyFont="1" applyFill="1" applyBorder="1" applyAlignment="1">
      <alignment horizontal="center" wrapText="1"/>
    </xf>
    <xf numFmtId="0" fontId="19" fillId="0" borderId="20" xfId="0" applyNumberFormat="1" applyFont="1" applyFill="1" applyBorder="1" applyAlignment="1">
      <alignment horizontal="center" wrapText="1"/>
    </xf>
    <xf numFmtId="0" fontId="19" fillId="0" borderId="0" xfId="0" applyNumberFormat="1" applyFont="1" applyFill="1" applyBorder="1" applyAlignment="1"/>
    <xf numFmtId="6" fontId="29" fillId="0" borderId="0" xfId="0" applyNumberFormat="1" applyFont="1" applyFill="1" applyBorder="1" applyAlignment="1"/>
    <xf numFmtId="0" fontId="19" fillId="2" borderId="0" xfId="0" applyFont="1" applyFill="1" applyBorder="1"/>
    <xf numFmtId="0" fontId="19" fillId="4" borderId="5" xfId="0" applyNumberFormat="1" applyFont="1" applyFill="1" applyBorder="1" applyAlignment="1">
      <alignment horizontal="center" wrapText="1"/>
    </xf>
    <xf numFmtId="0" fontId="19" fillId="4" borderId="16" xfId="0" applyNumberFormat="1" applyFont="1" applyFill="1" applyBorder="1" applyAlignment="1">
      <alignment horizontal="center" wrapText="1"/>
    </xf>
    <xf numFmtId="0" fontId="19" fillId="0" borderId="5" xfId="0" applyNumberFormat="1" applyFont="1" applyFill="1" applyBorder="1" applyAlignment="1">
      <alignment horizontal="center" wrapText="1"/>
    </xf>
    <xf numFmtId="0" fontId="19" fillId="0" borderId="16" xfId="0" applyNumberFormat="1" applyFont="1" applyFill="1" applyBorder="1" applyAlignment="1">
      <alignment horizontal="center" wrapText="1"/>
    </xf>
    <xf numFmtId="14" fontId="5" fillId="0" borderId="0" xfId="0" applyNumberFormat="1" applyFont="1" applyFill="1" applyBorder="1" applyAlignment="1">
      <alignment horizontal="left" vertical="center"/>
    </xf>
    <xf numFmtId="0" fontId="9" fillId="0" borderId="0" xfId="0" applyNumberFormat="1" applyFont="1" applyFill="1" applyBorder="1" applyAlignment="1">
      <alignment vertical="center" wrapText="1"/>
    </xf>
    <xf numFmtId="0" fontId="22" fillId="0" borderId="0" xfId="0" applyNumberFormat="1" applyFont="1" applyFill="1" applyBorder="1" applyAlignment="1">
      <alignment vertical="center" wrapText="1"/>
    </xf>
    <xf numFmtId="0" fontId="4" fillId="0" borderId="0" xfId="0" applyNumberFormat="1" applyFont="1" applyFill="1" applyBorder="1" applyAlignment="1">
      <alignment vertical="center"/>
    </xf>
    <xf numFmtId="6" fontId="8" fillId="0" borderId="0" xfId="0" applyNumberFormat="1" applyFont="1" applyFill="1" applyBorder="1" applyAlignment="1">
      <alignment vertical="center"/>
    </xf>
    <xf numFmtId="14" fontId="4" fillId="2" borderId="0" xfId="0" applyNumberFormat="1" applyFont="1" applyFill="1" applyAlignment="1">
      <alignment horizontal="right" wrapText="1"/>
    </xf>
    <xf numFmtId="14" fontId="4" fillId="2" borderId="0" xfId="0" applyNumberFormat="1" applyFont="1" applyFill="1" applyAlignment="1">
      <alignment horizontal="right"/>
    </xf>
    <xf numFmtId="14" fontId="4" fillId="2" borderId="0" xfId="0" applyNumberFormat="1" applyFont="1" applyFill="1" applyAlignment="1"/>
    <xf numFmtId="14" fontId="4" fillId="2" borderId="0" xfId="0" applyNumberFormat="1" applyFont="1" applyFill="1" applyAlignment="1">
      <alignment horizontal="left"/>
    </xf>
    <xf numFmtId="0" fontId="4" fillId="2" borderId="0" xfId="0" applyFont="1" applyFill="1" applyAlignment="1">
      <alignment horizontal="left"/>
    </xf>
    <xf numFmtId="165" fontId="19" fillId="3" borderId="0" xfId="0" applyNumberFormat="1" applyFont="1" applyFill="1" applyBorder="1" applyAlignment="1"/>
    <xf numFmtId="0" fontId="19" fillId="3" borderId="0" xfId="0" applyNumberFormat="1" applyFont="1" applyFill="1" applyBorder="1" applyAlignment="1">
      <alignment horizontal="center"/>
    </xf>
    <xf numFmtId="0" fontId="26" fillId="3" borderId="0" xfId="0" applyNumberFormat="1" applyFont="1" applyFill="1" applyBorder="1" applyAlignment="1">
      <alignment horizontal="center"/>
    </xf>
    <xf numFmtId="6" fontId="4" fillId="0" borderId="0" xfId="0" applyNumberFormat="1" applyFont="1" applyFill="1" applyAlignment="1">
      <alignment horizontal="center"/>
    </xf>
    <xf numFmtId="0" fontId="4" fillId="0" borderId="0" xfId="0" applyFont="1"/>
    <xf numFmtId="0" fontId="4" fillId="2" borderId="0" xfId="0" applyFont="1" applyFill="1" applyAlignment="1">
      <alignment horizontal="center"/>
    </xf>
    <xf numFmtId="6" fontId="12" fillId="0" borderId="9" xfId="0" applyNumberFormat="1" applyFont="1" applyFill="1" applyBorder="1" applyAlignment="1">
      <alignment horizontal="right" vertical="center"/>
    </xf>
    <xf numFmtId="0" fontId="12" fillId="3" borderId="9" xfId="0" applyFont="1" applyFill="1" applyBorder="1" applyAlignment="1">
      <alignment wrapText="1"/>
    </xf>
    <xf numFmtId="0" fontId="7" fillId="3" borderId="0" xfId="0" applyFont="1" applyFill="1" applyBorder="1" applyAlignment="1">
      <alignment horizontal="center" vertical="center" wrapText="1"/>
    </xf>
    <xf numFmtId="0" fontId="7" fillId="3" borderId="0" xfId="0" applyFont="1" applyFill="1" applyBorder="1" applyAlignment="1">
      <alignment horizontal="left" vertical="center" wrapText="1"/>
    </xf>
    <xf numFmtId="0" fontId="12" fillId="3" borderId="9" xfId="0" applyFont="1" applyFill="1" applyBorder="1" applyAlignment="1">
      <alignment vertical="center" wrapText="1"/>
    </xf>
    <xf numFmtId="1" fontId="2" fillId="3" borderId="0" xfId="0" applyNumberFormat="1" applyFont="1" applyFill="1" applyBorder="1" applyAlignment="1">
      <alignment horizontal="center" vertical="center" wrapText="1"/>
    </xf>
    <xf numFmtId="2" fontId="2" fillId="3" borderId="0" xfId="0" applyNumberFormat="1" applyFont="1" applyFill="1" applyBorder="1" applyAlignment="1">
      <alignment horizontal="center" vertical="center" textRotation="90" wrapText="1"/>
    </xf>
    <xf numFmtId="0" fontId="4" fillId="3" borderId="0" xfId="0" applyNumberFormat="1" applyFont="1" applyFill="1" applyBorder="1" applyAlignment="1">
      <alignment vertical="center"/>
    </xf>
    <xf numFmtId="6" fontId="8" fillId="3" borderId="0" xfId="0" applyNumberFormat="1" applyFont="1" applyFill="1" applyBorder="1" applyAlignment="1">
      <alignment vertical="center"/>
    </xf>
    <xf numFmtId="0" fontId="4" fillId="3" borderId="0" xfId="0" applyFont="1" applyFill="1" applyBorder="1" applyAlignment="1">
      <alignment vertical="center"/>
    </xf>
    <xf numFmtId="0" fontId="12" fillId="0" borderId="9" xfId="0" applyFont="1" applyFill="1" applyBorder="1" applyAlignment="1">
      <alignment vertical="center"/>
    </xf>
    <xf numFmtId="0" fontId="4" fillId="3" borderId="9" xfId="0" applyFont="1" applyFill="1" applyBorder="1" applyAlignment="1">
      <alignment horizontal="right" vertical="center"/>
    </xf>
    <xf numFmtId="14" fontId="11" fillId="0" borderId="21" xfId="0" applyNumberFormat="1" applyFont="1" applyFill="1" applyBorder="1" applyAlignment="1">
      <alignment horizontal="center" textRotation="90" wrapText="1"/>
    </xf>
    <xf numFmtId="14" fontId="11" fillId="0" borderId="16" xfId="0" applyNumberFormat="1" applyFont="1" applyFill="1" applyBorder="1" applyAlignment="1">
      <alignment horizontal="center" textRotation="90" wrapText="1"/>
    </xf>
    <xf numFmtId="1" fontId="23" fillId="0" borderId="23" xfId="0" applyNumberFormat="1" applyFont="1" applyFill="1" applyBorder="1" applyAlignment="1">
      <alignment horizontal="center" vertical="center"/>
    </xf>
    <xf numFmtId="0" fontId="4" fillId="0" borderId="9" xfId="0" applyFont="1" applyFill="1" applyBorder="1" applyAlignment="1">
      <alignment horizontal="right" vertical="center"/>
    </xf>
    <xf numFmtId="0" fontId="4" fillId="2" borderId="2" xfId="0" applyFont="1" applyFill="1" applyBorder="1" applyAlignment="1">
      <alignment vertical="center"/>
    </xf>
    <xf numFmtId="0" fontId="19" fillId="2" borderId="0" xfId="0" applyFont="1" applyFill="1" applyBorder="1" applyAlignment="1">
      <alignment horizontal="right"/>
    </xf>
    <xf numFmtId="0" fontId="4" fillId="2" borderId="20" xfId="0" applyFont="1" applyFill="1" applyBorder="1"/>
    <xf numFmtId="0" fontId="4" fillId="2" borderId="19" xfId="0" applyFont="1" applyFill="1" applyBorder="1"/>
    <xf numFmtId="0" fontId="24" fillId="0" borderId="2" xfId="0" applyFont="1" applyFill="1" applyBorder="1" applyAlignment="1">
      <alignment vertical="center"/>
    </xf>
    <xf numFmtId="0" fontId="11" fillId="2" borderId="0" xfId="0" applyFont="1" applyFill="1" applyBorder="1" applyAlignment="1">
      <alignment horizontal="left" wrapText="1"/>
    </xf>
    <xf numFmtId="0" fontId="19" fillId="0" borderId="0" xfId="0" applyFont="1" applyFill="1" applyBorder="1" applyAlignment="1">
      <alignment horizontal="left" vertical="center" wrapText="1"/>
    </xf>
    <xf numFmtId="0" fontId="7" fillId="0" borderId="0" xfId="0" applyFont="1" applyFill="1" applyBorder="1" applyAlignment="1">
      <alignment horizontal="center" wrapText="1"/>
    </xf>
    <xf numFmtId="0" fontId="4" fillId="0" borderId="0" xfId="0" applyFont="1" applyFill="1" applyBorder="1" applyAlignment="1">
      <alignment horizontal="center"/>
    </xf>
    <xf numFmtId="164" fontId="4" fillId="0" borderId="0" xfId="0" applyNumberFormat="1" applyFont="1" applyFill="1" applyBorder="1" applyAlignment="1">
      <alignment horizontal="center"/>
    </xf>
    <xf numFmtId="164" fontId="12" fillId="0" borderId="0" xfId="0" applyNumberFormat="1" applyFont="1" applyFill="1" applyBorder="1" applyAlignment="1">
      <alignment horizontal="center"/>
    </xf>
    <xf numFmtId="164" fontId="7" fillId="0" borderId="0" xfId="0" applyNumberFormat="1" applyFont="1" applyFill="1" applyBorder="1" applyAlignment="1">
      <alignment horizontal="center"/>
    </xf>
    <xf numFmtId="0" fontId="7" fillId="0" borderId="0" xfId="0" applyFont="1" applyFill="1" applyBorder="1" applyAlignment="1">
      <alignment horizontal="left" wrapText="1"/>
    </xf>
    <xf numFmtId="0" fontId="18" fillId="2" borderId="0" xfId="0" applyFont="1" applyFill="1" applyAlignment="1">
      <alignment horizontal="center" vertical="center"/>
    </xf>
    <xf numFmtId="0" fontId="16" fillId="0" borderId="0" xfId="0" applyFont="1" applyFill="1" applyBorder="1" applyAlignment="1">
      <alignment horizontal="center" vertical="center" wrapText="1"/>
    </xf>
    <xf numFmtId="0" fontId="4" fillId="2" borderId="0" xfId="0" applyFont="1" applyFill="1" applyAlignment="1">
      <alignment horizontal="center"/>
    </xf>
    <xf numFmtId="0" fontId="4" fillId="4" borderId="4"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19" fillId="0" borderId="0" xfId="0" applyFont="1" applyFill="1" applyBorder="1" applyAlignment="1">
      <alignment vertical="center" wrapText="1"/>
    </xf>
    <xf numFmtId="2" fontId="17" fillId="0" borderId="0" xfId="0" applyNumberFormat="1" applyFont="1" applyFill="1" applyBorder="1" applyAlignment="1">
      <alignment horizontal="center"/>
    </xf>
    <xf numFmtId="9" fontId="17" fillId="0" borderId="0" xfId="2" applyFont="1" applyFill="1" applyBorder="1" applyAlignment="1">
      <alignment horizontal="center"/>
    </xf>
    <xf numFmtId="0" fontId="7" fillId="0" borderId="0" xfId="0" applyFont="1" applyFill="1" applyBorder="1" applyAlignment="1">
      <alignment wrapText="1"/>
    </xf>
    <xf numFmtId="0" fontId="11" fillId="2" borderId="0" xfId="0" applyFont="1" applyFill="1" applyBorder="1" applyAlignment="1">
      <alignment wrapText="1"/>
    </xf>
    <xf numFmtId="38" fontId="13" fillId="0" borderId="0" xfId="0" applyNumberFormat="1" applyFont="1" applyFill="1" applyBorder="1" applyAlignment="1">
      <alignment horizontal="center" vertical="center"/>
    </xf>
    <xf numFmtId="38" fontId="13" fillId="2" borderId="4" xfId="0" applyNumberFormat="1" applyFont="1" applyFill="1" applyBorder="1" applyAlignment="1">
      <alignment horizontal="center" vertical="center"/>
    </xf>
    <xf numFmtId="38" fontId="13" fillId="2" borderId="13" xfId="0" applyNumberFormat="1" applyFont="1" applyFill="1" applyBorder="1" applyAlignment="1">
      <alignment horizontal="center" vertical="center"/>
    </xf>
    <xf numFmtId="0" fontId="4" fillId="0" borderId="20" xfId="0" applyFont="1" applyFill="1" applyBorder="1" applyAlignment="1"/>
    <xf numFmtId="0" fontId="19" fillId="2" borderId="12" xfId="0" applyFont="1" applyFill="1" applyBorder="1" applyAlignment="1">
      <alignment horizontal="center"/>
    </xf>
    <xf numFmtId="0" fontId="19" fillId="2" borderId="19" xfId="0" applyFont="1" applyFill="1" applyBorder="1" applyAlignment="1">
      <alignment horizontal="center"/>
    </xf>
    <xf numFmtId="0" fontId="19" fillId="0" borderId="12" xfId="0" applyFont="1" applyFill="1" applyBorder="1" applyAlignment="1">
      <alignment horizontal="center"/>
    </xf>
    <xf numFmtId="2" fontId="7" fillId="0" borderId="19" xfId="0" applyNumberFormat="1" applyFont="1" applyFill="1" applyBorder="1" applyAlignment="1">
      <alignment wrapText="1"/>
    </xf>
    <xf numFmtId="2" fontId="4" fillId="2" borderId="19" xfId="0" applyNumberFormat="1" applyFont="1" applyFill="1" applyBorder="1" applyAlignment="1">
      <alignment horizontal="center" vertical="center"/>
    </xf>
    <xf numFmtId="2" fontId="7" fillId="0" borderId="20" xfId="0" applyNumberFormat="1" applyFont="1" applyFill="1" applyBorder="1" applyAlignment="1">
      <alignment wrapText="1"/>
    </xf>
    <xf numFmtId="2" fontId="4" fillId="2" borderId="20" xfId="0" applyNumberFormat="1" applyFont="1" applyFill="1" applyBorder="1" applyAlignment="1">
      <alignment horizontal="center" vertical="center"/>
    </xf>
    <xf numFmtId="2" fontId="4" fillId="0" borderId="20" xfId="0" applyNumberFormat="1" applyFont="1" applyFill="1" applyBorder="1" applyAlignment="1">
      <alignment vertical="center" wrapText="1"/>
    </xf>
    <xf numFmtId="2" fontId="4" fillId="0" borderId="21" xfId="0" applyNumberFormat="1" applyFont="1" applyFill="1" applyBorder="1" applyAlignment="1">
      <alignment horizontal="left" vertical="center" wrapText="1"/>
    </xf>
    <xf numFmtId="2" fontId="4" fillId="0" borderId="4" xfId="0" applyNumberFormat="1" applyFont="1" applyFill="1" applyBorder="1" applyAlignment="1">
      <alignment horizontal="left" vertical="center" wrapText="1"/>
    </xf>
    <xf numFmtId="2" fontId="7" fillId="0" borderId="20" xfId="0" applyNumberFormat="1" applyFont="1" applyFill="1" applyBorder="1" applyAlignment="1">
      <alignment horizontal="left" vertical="center" wrapText="1"/>
    </xf>
    <xf numFmtId="2" fontId="7" fillId="0" borderId="21" xfId="0" applyNumberFormat="1" applyFont="1" applyFill="1" applyBorder="1" applyAlignment="1">
      <alignment horizontal="left" vertical="center" wrapText="1"/>
    </xf>
    <xf numFmtId="2" fontId="4" fillId="2" borderId="19" xfId="0" applyNumberFormat="1" applyFont="1" applyFill="1" applyBorder="1" applyAlignment="1">
      <alignment horizontal="left" vertical="center"/>
    </xf>
    <xf numFmtId="2" fontId="4" fillId="0" borderId="21" xfId="0" applyNumberFormat="1" applyFont="1" applyFill="1" applyBorder="1" applyAlignment="1">
      <alignment horizontal="left" vertical="center"/>
    </xf>
    <xf numFmtId="0" fontId="7" fillId="2" borderId="23" xfId="0" applyFont="1" applyFill="1" applyBorder="1" applyAlignment="1">
      <alignment horizontal="center" vertical="center" wrapText="1"/>
    </xf>
    <xf numFmtId="0" fontId="19" fillId="2" borderId="5" xfId="0" applyFont="1" applyFill="1" applyBorder="1" applyAlignment="1">
      <alignment horizontal="center" vertical="center"/>
    </xf>
    <xf numFmtId="0" fontId="19" fillId="2" borderId="0" xfId="0" applyFont="1" applyFill="1" applyBorder="1" applyAlignment="1">
      <alignment horizontal="right" vertical="center" wrapText="1"/>
    </xf>
    <xf numFmtId="0" fontId="19" fillId="2" borderId="22" xfId="0" quotePrefix="1" applyFont="1" applyFill="1" applyBorder="1" applyAlignment="1">
      <alignment vertical="center" wrapText="1"/>
    </xf>
    <xf numFmtId="0" fontId="19" fillId="2" borderId="0" xfId="0" quotePrefix="1" applyFont="1" applyFill="1" applyBorder="1" applyAlignment="1">
      <alignment vertical="center" wrapText="1"/>
    </xf>
    <xf numFmtId="0" fontId="19" fillId="2" borderId="0" xfId="0" applyFont="1" applyFill="1" applyBorder="1" applyAlignment="1">
      <alignment vertical="center" wrapText="1"/>
    </xf>
    <xf numFmtId="2" fontId="4" fillId="0" borderId="8" xfId="0" applyNumberFormat="1" applyFont="1" applyFill="1" applyBorder="1" applyAlignment="1">
      <alignment horizontal="center" vertical="center" wrapText="1"/>
    </xf>
    <xf numFmtId="2" fontId="4" fillId="0" borderId="13" xfId="0" applyNumberFormat="1" applyFont="1" applyFill="1" applyBorder="1" applyAlignment="1">
      <alignment horizontal="center" vertical="center" wrapText="1"/>
    </xf>
    <xf numFmtId="2" fontId="7" fillId="0" borderId="8" xfId="0" applyNumberFormat="1" applyFont="1" applyFill="1" applyBorder="1" applyAlignment="1">
      <alignment horizontal="left" vertical="center" wrapText="1"/>
    </xf>
    <xf numFmtId="0" fontId="16" fillId="0" borderId="6" xfId="0" applyFont="1" applyFill="1" applyBorder="1" applyAlignment="1">
      <alignment wrapText="1"/>
    </xf>
    <xf numFmtId="0" fontId="19" fillId="2" borderId="14" xfId="0" applyFont="1" applyFill="1" applyBorder="1" applyAlignment="1">
      <alignment horizontal="right" vertical="center" wrapText="1"/>
    </xf>
    <xf numFmtId="0" fontId="19" fillId="2" borderId="14" xfId="0" quotePrefix="1" applyFont="1" applyFill="1" applyBorder="1" applyAlignment="1">
      <alignment vertical="center" wrapText="1"/>
    </xf>
    <xf numFmtId="0" fontId="19" fillId="2" borderId="21" xfId="0" applyFont="1" applyFill="1" applyBorder="1" applyAlignment="1">
      <alignment horizontal="center" vertical="center" wrapText="1"/>
    </xf>
    <xf numFmtId="0" fontId="19" fillId="2" borderId="13" xfId="0" applyFont="1" applyFill="1" applyBorder="1" applyAlignment="1">
      <alignment vertical="center" wrapText="1"/>
    </xf>
    <xf numFmtId="0" fontId="19" fillId="2" borderId="0" xfId="0" applyFont="1" applyFill="1" applyBorder="1" applyAlignment="1">
      <alignment horizontal="left" vertical="center" wrapText="1"/>
    </xf>
    <xf numFmtId="0" fontId="16" fillId="0" borderId="8" xfId="0" applyFont="1" applyFill="1" applyBorder="1" applyAlignment="1">
      <alignment horizontal="center" wrapText="1"/>
    </xf>
    <xf numFmtId="0" fontId="4" fillId="0" borderId="9" xfId="0" applyFont="1" applyFill="1" applyBorder="1"/>
    <xf numFmtId="2" fontId="17" fillId="0" borderId="9" xfId="0" applyNumberFormat="1" applyFont="1" applyFill="1" applyBorder="1" applyAlignment="1">
      <alignment horizontal="center"/>
    </xf>
    <xf numFmtId="2" fontId="17" fillId="0" borderId="14" xfId="0" applyNumberFormat="1" applyFont="1" applyFill="1" applyBorder="1" applyAlignment="1">
      <alignment horizontal="center"/>
    </xf>
    <xf numFmtId="0" fontId="19" fillId="0" borderId="16" xfId="0" applyNumberFormat="1" applyFont="1" applyFill="1" applyBorder="1" applyAlignment="1"/>
    <xf numFmtId="0" fontId="19" fillId="0" borderId="11" xfId="0" applyNumberFormat="1" applyFont="1" applyFill="1" applyBorder="1" applyAlignment="1"/>
    <xf numFmtId="0" fontId="19" fillId="2" borderId="0" xfId="0" applyFont="1" applyFill="1" applyAlignment="1">
      <alignment vertical="center"/>
    </xf>
    <xf numFmtId="0" fontId="19" fillId="4" borderId="16" xfId="0" applyNumberFormat="1" applyFont="1" applyFill="1" applyBorder="1" applyAlignment="1"/>
    <xf numFmtId="0" fontId="19" fillId="4" borderId="11" xfId="0" applyNumberFormat="1" applyFont="1" applyFill="1" applyBorder="1" applyAlignment="1"/>
    <xf numFmtId="0" fontId="16" fillId="3" borderId="16" xfId="0" applyNumberFormat="1" applyFont="1" applyFill="1" applyBorder="1" applyAlignment="1"/>
    <xf numFmtId="0" fontId="16" fillId="3" borderId="11" xfId="0" applyNumberFormat="1" applyFont="1" applyFill="1" applyBorder="1" applyAlignment="1"/>
    <xf numFmtId="0" fontId="19" fillId="3" borderId="16" xfId="0" applyNumberFormat="1" applyFont="1" applyFill="1" applyBorder="1" applyAlignment="1"/>
    <xf numFmtId="0" fontId="19" fillId="3" borderId="11" xfId="0" applyNumberFormat="1" applyFont="1" applyFill="1" applyBorder="1" applyAlignment="1"/>
    <xf numFmtId="0" fontId="16" fillId="4" borderId="16" xfId="0" applyNumberFormat="1" applyFont="1" applyFill="1" applyBorder="1" applyAlignment="1"/>
    <xf numFmtId="0" fontId="16" fillId="4" borderId="11" xfId="0" applyNumberFormat="1" applyFont="1" applyFill="1" applyBorder="1" applyAlignment="1"/>
    <xf numFmtId="0" fontId="19" fillId="0" borderId="0" xfId="0" applyFont="1" applyFill="1"/>
    <xf numFmtId="0" fontId="19" fillId="4" borderId="21" xfId="0" applyNumberFormat="1" applyFont="1" applyFill="1" applyBorder="1" applyAlignment="1"/>
    <xf numFmtId="2" fontId="4" fillId="0" borderId="4" xfId="0" applyNumberFormat="1" applyFont="1" applyFill="1" applyBorder="1" applyAlignment="1">
      <alignment horizontal="center"/>
    </xf>
    <xf numFmtId="9" fontId="23" fillId="0" borderId="23" xfId="2" applyFont="1" applyFill="1" applyBorder="1" applyAlignment="1">
      <alignment horizontal="center" vertical="center"/>
    </xf>
    <xf numFmtId="0" fontId="24" fillId="0" borderId="0" xfId="0" applyFont="1" applyFill="1" applyBorder="1" applyAlignment="1">
      <alignment vertical="center"/>
    </xf>
    <xf numFmtId="0" fontId="25" fillId="0" borderId="0" xfId="0" applyFont="1" applyFill="1" applyBorder="1" applyAlignment="1">
      <alignment vertical="center"/>
    </xf>
    <xf numFmtId="0" fontId="19" fillId="2" borderId="6" xfId="0" applyFont="1" applyFill="1" applyBorder="1" applyAlignment="1">
      <alignment horizontal="center"/>
    </xf>
    <xf numFmtId="0" fontId="19" fillId="2" borderId="12" xfId="0" applyFont="1" applyFill="1" applyBorder="1" applyAlignment="1">
      <alignment horizontal="center" vertical="center"/>
    </xf>
    <xf numFmtId="0" fontId="4" fillId="0" borderId="0" xfId="0" applyFont="1" applyFill="1" applyBorder="1" applyAlignment="1">
      <alignment horizontal="left" vertical="center"/>
    </xf>
    <xf numFmtId="0" fontId="4" fillId="0" borderId="0" xfId="0" applyFont="1" applyFill="1" applyBorder="1" applyAlignment="1">
      <alignment horizontal="left"/>
    </xf>
    <xf numFmtId="0" fontId="3" fillId="0" borderId="0" xfId="0" applyFont="1" applyFill="1" applyBorder="1" applyAlignment="1">
      <alignment horizontal="left" vertical="center" wrapText="1"/>
    </xf>
    <xf numFmtId="0" fontId="34" fillId="0" borderId="30" xfId="0" applyFont="1" applyFill="1" applyBorder="1" applyAlignment="1">
      <alignment horizontal="center" vertical="center" wrapText="1"/>
    </xf>
    <xf numFmtId="0" fontId="19" fillId="3" borderId="16" xfId="0" applyNumberFormat="1" applyFont="1" applyFill="1" applyBorder="1" applyAlignment="1">
      <alignment horizontal="center" wrapText="1"/>
    </xf>
    <xf numFmtId="0" fontId="19" fillId="3" borderId="11" xfId="0" applyNumberFormat="1" applyFont="1" applyFill="1" applyBorder="1" applyAlignment="1">
      <alignment horizontal="center" wrapText="1"/>
    </xf>
    <xf numFmtId="0" fontId="19" fillId="4" borderId="11" xfId="0" applyNumberFormat="1" applyFont="1" applyFill="1" applyBorder="1" applyAlignment="1">
      <alignment horizontal="center" wrapText="1"/>
    </xf>
    <xf numFmtId="0" fontId="7" fillId="0" borderId="3" xfId="0" applyFont="1" applyFill="1" applyBorder="1" applyAlignment="1">
      <alignment horizontal="left" vertical="center"/>
    </xf>
    <xf numFmtId="0" fontId="34" fillId="0" borderId="0" xfId="0" applyFont="1" applyFill="1" applyBorder="1" applyAlignment="1">
      <alignment horizontal="center" vertical="center" wrapText="1"/>
    </xf>
    <xf numFmtId="0" fontId="7" fillId="0" borderId="3" xfId="0" applyFont="1" applyFill="1" applyBorder="1" applyAlignment="1">
      <alignment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2" borderId="21" xfId="0" applyFont="1" applyFill="1" applyBorder="1" applyAlignment="1">
      <alignment horizontal="center" vertical="center"/>
    </xf>
    <xf numFmtId="38" fontId="13" fillId="0" borderId="16" xfId="0" applyNumberFormat="1" applyFont="1" applyFill="1" applyBorder="1" applyAlignment="1">
      <alignment horizontal="center" vertical="center"/>
    </xf>
    <xf numFmtId="38" fontId="13" fillId="0" borderId="21" xfId="0" applyNumberFormat="1" applyFont="1" applyFill="1" applyBorder="1" applyAlignment="1">
      <alignment horizontal="center" vertical="center"/>
    </xf>
    <xf numFmtId="38" fontId="4" fillId="0" borderId="16" xfId="0" applyNumberFormat="1" applyFont="1" applyFill="1" applyBorder="1" applyAlignment="1">
      <alignment horizontal="center" vertical="center"/>
    </xf>
    <xf numFmtId="0" fontId="19" fillId="0" borderId="12" xfId="0" applyFont="1" applyFill="1" applyBorder="1" applyAlignment="1">
      <alignment horizontal="center" vertical="top"/>
    </xf>
    <xf numFmtId="0" fontId="19" fillId="2" borderId="12" xfId="0" applyFont="1" applyFill="1" applyBorder="1" applyAlignment="1">
      <alignment horizontal="left"/>
    </xf>
    <xf numFmtId="0" fontId="19" fillId="0" borderId="5" xfId="0" applyFont="1" applyFill="1" applyBorder="1" applyAlignment="1">
      <alignment horizontal="center" vertical="top"/>
    </xf>
    <xf numFmtId="0" fontId="7" fillId="0" borderId="0" xfId="0" applyFont="1" applyFill="1" applyBorder="1" applyAlignment="1">
      <alignment horizontal="left"/>
    </xf>
    <xf numFmtId="0" fontId="7" fillId="0" borderId="0" xfId="0" applyFont="1" applyFill="1" applyAlignment="1">
      <alignment horizontal="left"/>
    </xf>
    <xf numFmtId="0" fontId="3" fillId="0" borderId="0" xfId="0" applyFont="1" applyFill="1" applyBorder="1" applyAlignment="1">
      <alignment horizontal="center" vertical="center" wrapText="1"/>
    </xf>
    <xf numFmtId="0" fontId="7" fillId="0" borderId="14" xfId="0" applyFont="1" applyFill="1" applyBorder="1" applyAlignment="1">
      <alignment horizontal="left" wrapText="1"/>
    </xf>
    <xf numFmtId="0" fontId="7" fillId="0" borderId="12" xfId="0" applyFont="1" applyFill="1" applyBorder="1" applyAlignment="1">
      <alignment horizontal="left" wrapText="1"/>
    </xf>
    <xf numFmtId="0" fontId="7" fillId="0" borderId="21" xfId="0" applyFont="1" applyFill="1" applyBorder="1" applyAlignment="1">
      <alignment horizontal="left" wrapText="1"/>
    </xf>
    <xf numFmtId="0" fontId="7" fillId="0" borderId="13" xfId="0" applyFont="1" applyFill="1" applyBorder="1" applyAlignment="1">
      <alignment horizontal="left" wrapText="1"/>
    </xf>
    <xf numFmtId="0" fontId="37" fillId="0" borderId="0" xfId="0" applyFont="1" applyFill="1" applyBorder="1" applyAlignment="1">
      <alignment vertical="center" wrapText="1"/>
    </xf>
    <xf numFmtId="6" fontId="36" fillId="0" borderId="0" xfId="0" applyNumberFormat="1" applyFont="1" applyFill="1" applyBorder="1" applyAlignment="1">
      <alignment vertical="center" wrapText="1"/>
    </xf>
    <xf numFmtId="0" fontId="7" fillId="0" borderId="0" xfId="0" applyFont="1" applyFill="1" applyBorder="1" applyAlignment="1">
      <alignment horizontal="center" vertical="center" wrapText="1"/>
    </xf>
    <xf numFmtId="0" fontId="11" fillId="2" borderId="0" xfId="0" applyFont="1" applyFill="1" applyAlignment="1">
      <alignment horizontal="center" vertical="center" wrapText="1"/>
    </xf>
    <xf numFmtId="0" fontId="19" fillId="0" borderId="0" xfId="0" quotePrefix="1" applyFont="1" applyFill="1" applyBorder="1" applyAlignment="1">
      <alignment horizontal="left" vertical="center" wrapText="1"/>
    </xf>
    <xf numFmtId="0" fontId="18" fillId="2" borderId="14" xfId="0" applyFont="1" applyFill="1" applyBorder="1" applyAlignment="1">
      <alignment horizontal="center" vertical="center"/>
    </xf>
    <xf numFmtId="0" fontId="11" fillId="2" borderId="14" xfId="0" applyFont="1" applyFill="1" applyBorder="1" applyAlignment="1">
      <alignment horizontal="center" vertical="center" wrapText="1"/>
    </xf>
    <xf numFmtId="0" fontId="11" fillId="2" borderId="14" xfId="0" applyFont="1" applyFill="1" applyBorder="1" applyAlignment="1">
      <alignment horizontal="center" wrapText="1"/>
    </xf>
    <xf numFmtId="0" fontId="11" fillId="2" borderId="0" xfId="0" applyFont="1" applyFill="1" applyBorder="1" applyAlignment="1">
      <alignment horizontal="center" wrapText="1"/>
    </xf>
    <xf numFmtId="1" fontId="19" fillId="4" borderId="16" xfId="0" applyNumberFormat="1" applyFont="1" applyFill="1" applyBorder="1" applyAlignment="1">
      <alignment horizontal="center" wrapText="1"/>
    </xf>
    <xf numFmtId="1" fontId="19" fillId="0" borderId="16" xfId="0" applyNumberFormat="1" applyFont="1" applyFill="1" applyBorder="1" applyAlignment="1">
      <alignment horizontal="center" wrapText="1"/>
    </xf>
    <xf numFmtId="1" fontId="19" fillId="4" borderId="21" xfId="0" applyNumberFormat="1" applyFont="1" applyFill="1" applyBorder="1" applyAlignment="1">
      <alignment horizontal="center" wrapText="1"/>
    </xf>
    <xf numFmtId="1" fontId="19" fillId="0" borderId="10" xfId="0" applyNumberFormat="1" applyFont="1" applyFill="1" applyBorder="1" applyAlignment="1">
      <alignment horizontal="center" wrapText="1"/>
    </xf>
    <xf numFmtId="1" fontId="19" fillId="4" borderId="5" xfId="0" applyNumberFormat="1" applyFont="1" applyFill="1" applyBorder="1" applyAlignment="1">
      <alignment horizontal="center" wrapText="1"/>
    </xf>
    <xf numFmtId="1" fontId="19" fillId="0" borderId="5" xfId="0" applyNumberFormat="1" applyFont="1" applyFill="1" applyBorder="1" applyAlignment="1">
      <alignment horizontal="center" wrapText="1"/>
    </xf>
    <xf numFmtId="1" fontId="19" fillId="4" borderId="12" xfId="0" applyNumberFormat="1" applyFont="1" applyFill="1" applyBorder="1" applyAlignment="1">
      <alignment horizontal="center" wrapText="1"/>
    </xf>
    <xf numFmtId="0" fontId="19" fillId="4" borderId="21" xfId="0" applyNumberFormat="1" applyFont="1" applyFill="1" applyBorder="1" applyAlignment="1">
      <alignment horizontal="center" wrapText="1"/>
    </xf>
    <xf numFmtId="14" fontId="11" fillId="0" borderId="16" xfId="0" applyNumberFormat="1" applyFont="1" applyFill="1" applyBorder="1" applyAlignment="1">
      <alignment horizontal="center" wrapText="1"/>
    </xf>
    <xf numFmtId="0" fontId="11" fillId="2" borderId="12" xfId="0" applyFont="1" applyFill="1" applyBorder="1" applyAlignment="1">
      <alignment horizontal="left" vertical="center"/>
    </xf>
    <xf numFmtId="0" fontId="20" fillId="3" borderId="0" xfId="0" applyFont="1" applyFill="1" applyBorder="1" applyAlignment="1">
      <alignment vertical="center" wrapText="1"/>
    </xf>
    <xf numFmtId="0" fontId="4" fillId="3" borderId="0" xfId="0" applyFont="1" applyFill="1" applyAlignment="1">
      <alignment horizontal="center"/>
    </xf>
    <xf numFmtId="0" fontId="4" fillId="3" borderId="0" xfId="0" applyFont="1" applyFill="1" applyAlignment="1"/>
    <xf numFmtId="0" fontId="4" fillId="3" borderId="0" xfId="0" applyFont="1" applyFill="1"/>
    <xf numFmtId="38" fontId="4" fillId="3" borderId="0" xfId="0" applyNumberFormat="1" applyFont="1" applyFill="1"/>
    <xf numFmtId="0" fontId="25" fillId="3" borderId="2" xfId="0" applyFont="1" applyFill="1" applyBorder="1" applyAlignment="1">
      <alignment vertical="center"/>
    </xf>
    <xf numFmtId="0" fontId="24" fillId="3" borderId="2" xfId="0" applyFont="1" applyFill="1" applyBorder="1" applyAlignment="1">
      <alignment vertical="center"/>
    </xf>
    <xf numFmtId="0" fontId="20" fillId="0" borderId="0" xfId="0" applyFont="1" applyAlignment="1">
      <alignment vertical="center"/>
    </xf>
    <xf numFmtId="0" fontId="20" fillId="0" borderId="0" xfId="0" applyFont="1" applyBorder="1" applyAlignment="1">
      <alignment vertical="center"/>
    </xf>
    <xf numFmtId="0" fontId="11" fillId="2" borderId="0" xfId="0" applyFont="1" applyFill="1" applyBorder="1" applyAlignment="1">
      <alignment horizontal="left" wrapText="1"/>
    </xf>
    <xf numFmtId="0" fontId="19" fillId="3" borderId="0" xfId="0" applyFont="1" applyFill="1" applyBorder="1" applyAlignment="1">
      <alignment horizontal="left" vertical="top" wrapText="1"/>
    </xf>
    <xf numFmtId="0" fontId="20" fillId="3" borderId="0" xfId="0" applyNumberFormat="1" applyFont="1" applyFill="1" applyBorder="1" applyAlignment="1">
      <alignment vertical="center" wrapText="1"/>
    </xf>
    <xf numFmtId="0" fontId="4" fillId="3" borderId="0" xfId="0" applyNumberFormat="1" applyFont="1" applyFill="1"/>
    <xf numFmtId="0" fontId="4" fillId="0" borderId="0" xfId="0" applyNumberFormat="1" applyFont="1"/>
    <xf numFmtId="0" fontId="4" fillId="3" borderId="0" xfId="0" applyFont="1" applyFill="1" applyAlignment="1">
      <alignment horizontal="center" vertical="center"/>
    </xf>
    <xf numFmtId="0" fontId="4" fillId="3" borderId="0" xfId="0" applyFont="1" applyFill="1" applyAlignment="1">
      <alignment horizontal="left"/>
    </xf>
    <xf numFmtId="14" fontId="4" fillId="2" borderId="0" xfId="0" applyNumberFormat="1" applyFont="1" applyFill="1" applyAlignment="1">
      <alignment horizontal="left"/>
    </xf>
    <xf numFmtId="0" fontId="4" fillId="2" borderId="0" xfId="0" applyFont="1" applyFill="1" applyAlignment="1">
      <alignment horizontal="left"/>
    </xf>
    <xf numFmtId="0" fontId="7" fillId="3" borderId="0" xfId="0" applyFont="1" applyFill="1" applyBorder="1" applyAlignment="1">
      <alignment wrapText="1"/>
    </xf>
    <xf numFmtId="6" fontId="10" fillId="3" borderId="0" xfId="0" applyNumberFormat="1" applyFont="1" applyFill="1" applyBorder="1" applyAlignment="1"/>
    <xf numFmtId="0" fontId="4" fillId="3" borderId="14" xfId="0" applyFont="1" applyFill="1" applyBorder="1"/>
    <xf numFmtId="38" fontId="38" fillId="2" borderId="0" xfId="0" applyNumberFormat="1" applyFont="1" applyFill="1" applyBorder="1" applyAlignment="1">
      <alignment horizontal="right"/>
    </xf>
    <xf numFmtId="0" fontId="19" fillId="2" borderId="0" xfId="0" applyFont="1" applyFill="1" applyBorder="1" applyAlignment="1">
      <alignment horizontal="right" wrapText="1"/>
    </xf>
    <xf numFmtId="0" fontId="19" fillId="4" borderId="0" xfId="0" applyFont="1" applyFill="1" applyBorder="1" applyAlignment="1">
      <alignment horizontal="right" wrapText="1"/>
    </xf>
    <xf numFmtId="0" fontId="19" fillId="0" borderId="11" xfId="0" applyNumberFormat="1" applyFont="1" applyFill="1" applyBorder="1" applyAlignment="1">
      <alignment horizontal="center" wrapText="1"/>
    </xf>
    <xf numFmtId="0" fontId="19" fillId="3" borderId="16" xfId="0" applyNumberFormat="1" applyFont="1" applyFill="1" applyBorder="1" applyAlignment="1">
      <alignment horizontal="center" vertical="center" wrapText="1"/>
    </xf>
    <xf numFmtId="1" fontId="19" fillId="3" borderId="5" xfId="0" applyNumberFormat="1" applyFont="1" applyFill="1" applyBorder="1" applyAlignment="1">
      <alignment horizontal="center" wrapText="1"/>
    </xf>
    <xf numFmtId="1" fontId="19" fillId="3" borderId="12" xfId="0" applyNumberFormat="1" applyFont="1" applyFill="1" applyBorder="1" applyAlignment="1">
      <alignment horizontal="center" wrapText="1"/>
    </xf>
    <xf numFmtId="0" fontId="19" fillId="3" borderId="21" xfId="0" applyNumberFormat="1" applyFont="1" applyFill="1" applyBorder="1" applyAlignment="1">
      <alignment horizontal="center" wrapText="1"/>
    </xf>
    <xf numFmtId="1" fontId="19" fillId="3" borderId="16" xfId="0" applyNumberFormat="1" applyFont="1" applyFill="1" applyBorder="1" applyAlignment="1">
      <alignment horizontal="center" wrapText="1"/>
    </xf>
    <xf numFmtId="0" fontId="19" fillId="3" borderId="0" xfId="0" applyFont="1" applyFill="1" applyBorder="1" applyAlignment="1">
      <alignment horizontal="right" wrapText="1"/>
    </xf>
    <xf numFmtId="14" fontId="4" fillId="2" borderId="0" xfId="0" applyNumberFormat="1" applyFont="1" applyFill="1" applyAlignment="1">
      <alignment horizontal="left"/>
    </xf>
    <xf numFmtId="0" fontId="4" fillId="3" borderId="0" xfId="0" applyFont="1" applyFill="1" applyAlignment="1">
      <alignment vertical="center"/>
    </xf>
    <xf numFmtId="14" fontId="4" fillId="3" borderId="0" xfId="0" applyNumberFormat="1" applyFont="1" applyFill="1" applyAlignment="1">
      <alignment horizontal="right" vertical="center"/>
    </xf>
    <xf numFmtId="14" fontId="4" fillId="3" borderId="0" xfId="0" applyNumberFormat="1" applyFont="1" applyFill="1" applyAlignment="1">
      <alignment horizontal="center" vertical="center"/>
    </xf>
    <xf numFmtId="0" fontId="4" fillId="3" borderId="0" xfId="0" applyFont="1" applyFill="1" applyBorder="1" applyAlignment="1">
      <alignment horizontal="center" vertical="center" wrapText="1"/>
    </xf>
    <xf numFmtId="0" fontId="4" fillId="0" borderId="0" xfId="0" applyFont="1" applyAlignment="1">
      <alignment vertical="center"/>
    </xf>
    <xf numFmtId="0" fontId="4" fillId="3" borderId="0" xfId="0" applyFont="1" applyFill="1" applyAlignment="1">
      <alignment horizontal="right" vertical="center"/>
    </xf>
    <xf numFmtId="14" fontId="31" fillId="3" borderId="0" xfId="0" applyNumberFormat="1" applyFont="1" applyFill="1" applyAlignment="1">
      <alignment horizontal="left" vertical="center" wrapText="1"/>
    </xf>
    <xf numFmtId="3" fontId="4" fillId="3" borderId="0" xfId="0" applyNumberFormat="1" applyFont="1" applyFill="1" applyAlignment="1">
      <alignment horizontal="center" vertical="center"/>
    </xf>
    <xf numFmtId="0" fontId="24" fillId="0" borderId="2" xfId="0" applyFont="1" applyFill="1" applyBorder="1" applyAlignment="1">
      <alignment vertical="center"/>
    </xf>
    <xf numFmtId="0" fontId="19" fillId="0" borderId="5" xfId="0" applyFont="1" applyFill="1" applyBorder="1" applyAlignment="1">
      <alignment horizontal="center"/>
    </xf>
    <xf numFmtId="0" fontId="18" fillId="2" borderId="0" xfId="0" applyFont="1" applyFill="1" applyAlignment="1">
      <alignment horizontal="center" vertical="center"/>
    </xf>
    <xf numFmtId="0" fontId="4" fillId="2" borderId="0" xfId="0" applyFont="1" applyFill="1" applyAlignment="1">
      <alignment horizontal="center"/>
    </xf>
    <xf numFmtId="0" fontId="7" fillId="0" borderId="0" xfId="0" applyFont="1" applyFill="1" applyBorder="1" applyAlignment="1">
      <alignment wrapText="1"/>
    </xf>
    <xf numFmtId="0" fontId="19" fillId="0" borderId="0" xfId="0" applyFont="1" applyFill="1" applyBorder="1" applyAlignment="1">
      <alignment horizontal="center"/>
    </xf>
    <xf numFmtId="0" fontId="7" fillId="0" borderId="0" xfId="0" applyFont="1" applyFill="1" applyBorder="1" applyAlignment="1">
      <alignment horizontal="center" wrapText="1"/>
    </xf>
    <xf numFmtId="0" fontId="4" fillId="0" borderId="0" xfId="0" applyFont="1" applyFill="1" applyBorder="1" applyAlignment="1"/>
    <xf numFmtId="164" fontId="4" fillId="0" borderId="0" xfId="0" applyNumberFormat="1" applyFont="1" applyFill="1" applyBorder="1" applyAlignment="1">
      <alignment horizontal="center"/>
    </xf>
    <xf numFmtId="164" fontId="12" fillId="0" borderId="0" xfId="0" applyNumberFormat="1" applyFont="1" applyFill="1" applyBorder="1" applyAlignment="1">
      <alignment horizontal="center"/>
    </xf>
    <xf numFmtId="2" fontId="8" fillId="0" borderId="0" xfId="0" applyNumberFormat="1" applyFont="1" applyFill="1" applyBorder="1" applyAlignment="1">
      <alignment horizontal="center"/>
    </xf>
    <xf numFmtId="0" fontId="19" fillId="2" borderId="0" xfId="0" applyFont="1" applyFill="1" applyBorder="1" applyAlignment="1">
      <alignment horizontal="left" vertical="center" wrapText="1"/>
    </xf>
    <xf numFmtId="2" fontId="17" fillId="0" borderId="0" xfId="0" applyNumberFormat="1" applyFont="1" applyFill="1" applyBorder="1" applyAlignment="1">
      <alignment horizontal="center"/>
    </xf>
    <xf numFmtId="0" fontId="7" fillId="0" borderId="0" xfId="0" applyFont="1" applyFill="1" applyBorder="1" applyAlignment="1">
      <alignment wrapText="1"/>
    </xf>
    <xf numFmtId="0" fontId="4" fillId="0" borderId="0" xfId="0" applyFont="1" applyFill="1" applyBorder="1" applyAlignment="1">
      <alignment horizontal="right" vertical="center"/>
    </xf>
    <xf numFmtId="0" fontId="11" fillId="0" borderId="5"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11" xfId="0" applyFont="1" applyFill="1" applyBorder="1" applyAlignment="1">
      <alignment horizontal="left" vertical="center" wrapText="1"/>
    </xf>
    <xf numFmtId="0" fontId="25" fillId="0" borderId="2" xfId="0" applyFont="1" applyFill="1" applyBorder="1" applyAlignment="1">
      <alignment vertical="center" wrapText="1"/>
    </xf>
    <xf numFmtId="0" fontId="4" fillId="3" borderId="0" xfId="0" applyFont="1" applyFill="1" applyAlignment="1">
      <alignment vertical="center" wrapText="1"/>
    </xf>
    <xf numFmtId="0" fontId="4" fillId="0" borderId="0" xfId="0" applyFont="1" applyAlignment="1">
      <alignment horizontal="center" vertical="center"/>
    </xf>
    <xf numFmtId="0" fontId="4" fillId="3" borderId="0" xfId="0" applyNumberFormat="1" applyFont="1" applyFill="1" applyAlignment="1">
      <alignment horizontal="right" vertical="center"/>
    </xf>
    <xf numFmtId="0" fontId="11" fillId="2" borderId="10" xfId="0" applyFont="1" applyFill="1" applyBorder="1" applyAlignment="1">
      <alignment horizontal="center"/>
    </xf>
    <xf numFmtId="0" fontId="11" fillId="2" borderId="5" xfId="0" applyFont="1" applyFill="1" applyBorder="1" applyAlignment="1">
      <alignment horizontal="center"/>
    </xf>
    <xf numFmtId="0" fontId="11" fillId="2" borderId="12" xfId="0" applyFont="1" applyFill="1" applyBorder="1" applyAlignment="1">
      <alignment horizontal="center"/>
    </xf>
    <xf numFmtId="2" fontId="7" fillId="0" borderId="16" xfId="0" applyNumberFormat="1" applyFont="1" applyFill="1" applyBorder="1" applyAlignment="1">
      <alignment horizontal="left" vertical="center" wrapText="1"/>
    </xf>
    <xf numFmtId="2" fontId="4" fillId="0" borderId="16" xfId="0" applyNumberFormat="1" applyFont="1" applyFill="1" applyBorder="1" applyAlignment="1">
      <alignment horizontal="left" vertical="center"/>
    </xf>
    <xf numFmtId="0" fontId="7" fillId="0" borderId="21" xfId="0" applyFont="1" applyFill="1" applyBorder="1" applyAlignment="1">
      <alignment horizontal="center" vertical="center" wrapText="1"/>
    </xf>
    <xf numFmtId="0" fontId="16" fillId="0" borderId="12" xfId="0" applyFont="1" applyFill="1" applyBorder="1" applyAlignment="1">
      <alignment wrapText="1"/>
    </xf>
    <xf numFmtId="14" fontId="11" fillId="0" borderId="24" xfId="0" applyNumberFormat="1" applyFont="1" applyFill="1" applyBorder="1" applyAlignment="1">
      <alignment horizontal="center" wrapText="1"/>
    </xf>
    <xf numFmtId="38" fontId="39" fillId="2" borderId="4" xfId="0" applyNumberFormat="1" applyFont="1" applyFill="1" applyBorder="1" applyAlignment="1">
      <alignment horizontal="center" vertical="center"/>
    </xf>
    <xf numFmtId="38" fontId="39" fillId="2" borderId="8" xfId="0" applyNumberFormat="1" applyFont="1" applyFill="1" applyBorder="1" applyAlignment="1">
      <alignment horizontal="center" vertical="center"/>
    </xf>
    <xf numFmtId="0" fontId="39" fillId="0" borderId="11" xfId="0" applyFont="1" applyFill="1" applyBorder="1" applyAlignment="1">
      <alignment horizontal="center"/>
    </xf>
    <xf numFmtId="38" fontId="39" fillId="2" borderId="16" xfId="0" applyNumberFormat="1" applyFont="1" applyFill="1" applyBorder="1" applyAlignment="1">
      <alignment horizontal="center" vertical="center"/>
    </xf>
    <xf numFmtId="38" fontId="39" fillId="2" borderId="11" xfId="0" applyNumberFormat="1" applyFont="1" applyFill="1" applyBorder="1" applyAlignment="1">
      <alignment horizontal="center" vertical="center"/>
    </xf>
    <xf numFmtId="38" fontId="39" fillId="2" borderId="13" xfId="0" applyNumberFormat="1" applyFont="1" applyFill="1" applyBorder="1" applyAlignment="1">
      <alignment horizontal="center" vertical="center"/>
    </xf>
    <xf numFmtId="38" fontId="39" fillId="2" borderId="21" xfId="0" applyNumberFormat="1" applyFont="1" applyFill="1" applyBorder="1" applyAlignment="1">
      <alignment horizontal="center" vertical="center"/>
    </xf>
    <xf numFmtId="0" fontId="39" fillId="0" borderId="20" xfId="0" applyFont="1" applyFill="1" applyBorder="1" applyAlignment="1"/>
    <xf numFmtId="0" fontId="39" fillId="0" borderId="19" xfId="0" applyFont="1" applyFill="1" applyBorder="1" applyAlignment="1"/>
    <xf numFmtId="2" fontId="39" fillId="2" borderId="20" xfId="0" applyNumberFormat="1" applyFont="1" applyFill="1" applyBorder="1" applyAlignment="1">
      <alignment horizontal="center" vertical="center"/>
    </xf>
    <xf numFmtId="2" fontId="39" fillId="2" borderId="19" xfId="0" applyNumberFormat="1" applyFont="1" applyFill="1" applyBorder="1" applyAlignment="1">
      <alignment horizontal="center" vertical="center"/>
    </xf>
    <xf numFmtId="0" fontId="39" fillId="2" borderId="20" xfId="0" applyFont="1" applyFill="1" applyBorder="1"/>
    <xf numFmtId="0" fontId="39" fillId="2" borderId="19" xfId="0" applyFont="1" applyFill="1" applyBorder="1"/>
    <xf numFmtId="38" fontId="39" fillId="2" borderId="11" xfId="0" applyNumberFormat="1" applyFont="1" applyFill="1" applyBorder="1" applyAlignment="1">
      <alignment horizontal="center" vertical="top"/>
    </xf>
    <xf numFmtId="0" fontId="38" fillId="2" borderId="11" xfId="0" applyNumberFormat="1" applyFont="1" applyFill="1" applyBorder="1" applyAlignment="1">
      <alignment horizontal="center"/>
    </xf>
    <xf numFmtId="0" fontId="38" fillId="4" borderId="11" xfId="0" applyNumberFormat="1" applyFont="1" applyFill="1" applyBorder="1" applyAlignment="1">
      <alignment horizontal="center"/>
    </xf>
    <xf numFmtId="0" fontId="38" fillId="2" borderId="21" xfId="0" applyNumberFormat="1" applyFont="1" applyFill="1" applyBorder="1" applyAlignment="1">
      <alignment horizontal="center"/>
    </xf>
    <xf numFmtId="0" fontId="4" fillId="0" borderId="5" xfId="0" applyNumberFormat="1" applyFont="1" applyFill="1" applyBorder="1" applyAlignment="1"/>
    <xf numFmtId="0" fontId="19" fillId="0" borderId="5" xfId="0" applyNumberFormat="1" applyFont="1" applyFill="1" applyBorder="1" applyAlignment="1"/>
    <xf numFmtId="0" fontId="38" fillId="4" borderId="21" xfId="0" applyNumberFormat="1" applyFont="1" applyFill="1" applyBorder="1" applyAlignment="1">
      <alignment horizontal="center"/>
    </xf>
    <xf numFmtId="0" fontId="19" fillId="0" borderId="0" xfId="0" applyFont="1" applyFill="1" applyBorder="1" applyAlignment="1">
      <alignment horizontal="center"/>
    </xf>
    <xf numFmtId="0" fontId="19" fillId="0" borderId="4" xfId="0" applyFont="1" applyFill="1" applyBorder="1" applyAlignment="1">
      <alignment horizontal="center"/>
    </xf>
    <xf numFmtId="0" fontId="19" fillId="4" borderId="4" xfId="0" applyFont="1" applyFill="1" applyBorder="1" applyAlignment="1">
      <alignment horizontal="center"/>
    </xf>
    <xf numFmtId="0" fontId="19" fillId="0" borderId="21" xfId="0" applyFont="1" applyFill="1" applyBorder="1" applyAlignment="1">
      <alignment horizontal="center"/>
    </xf>
    <xf numFmtId="6" fontId="16" fillId="0" borderId="4" xfId="0" applyNumberFormat="1" applyFont="1" applyFill="1" applyBorder="1" applyAlignment="1">
      <alignment horizontal="center" wrapText="1"/>
    </xf>
    <xf numFmtId="0" fontId="11" fillId="0" borderId="5"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11" xfId="0" applyFont="1" applyFill="1" applyBorder="1" applyAlignment="1">
      <alignment horizontal="left" vertical="center" wrapText="1"/>
    </xf>
    <xf numFmtId="0" fontId="4" fillId="0" borderId="0" xfId="0" applyFont="1" applyFill="1" applyBorder="1" applyAlignment="1">
      <alignment horizontal="right" vertical="center"/>
    </xf>
    <xf numFmtId="14" fontId="11" fillId="0" borderId="17" xfId="0" applyNumberFormat="1" applyFont="1" applyFill="1" applyBorder="1" applyAlignment="1">
      <alignment horizontal="center" textRotation="90" wrapText="1"/>
    </xf>
    <xf numFmtId="0" fontId="4" fillId="0" borderId="0" xfId="0" applyNumberFormat="1" applyFont="1" applyFill="1" applyBorder="1" applyAlignment="1">
      <alignment horizontal="left"/>
    </xf>
    <xf numFmtId="0" fontId="11" fillId="0" borderId="0" xfId="0" applyFont="1" applyFill="1" applyBorder="1" applyAlignment="1">
      <alignment horizontal="left" vertical="center"/>
    </xf>
    <xf numFmtId="9" fontId="11" fillId="4" borderId="11" xfId="0" applyNumberFormat="1" applyFont="1" applyFill="1" applyBorder="1" applyAlignment="1">
      <alignment horizontal="center"/>
    </xf>
    <xf numFmtId="9" fontId="11" fillId="3" borderId="11" xfId="0" applyNumberFormat="1" applyFont="1" applyFill="1" applyBorder="1" applyAlignment="1">
      <alignment horizontal="center"/>
    </xf>
    <xf numFmtId="9" fontId="15" fillId="3" borderId="11" xfId="0" applyNumberFormat="1" applyFont="1" applyFill="1" applyBorder="1" applyAlignment="1">
      <alignment horizontal="center" wrapText="1"/>
    </xf>
    <xf numFmtId="9" fontId="15" fillId="3" borderId="11" xfId="0" applyNumberFormat="1" applyFont="1" applyFill="1" applyBorder="1" applyAlignment="1">
      <alignment horizontal="center"/>
    </xf>
    <xf numFmtId="9" fontId="15" fillId="4" borderId="11" xfId="0" applyNumberFormat="1" applyFont="1" applyFill="1" applyBorder="1" applyAlignment="1">
      <alignment horizontal="center" wrapText="1"/>
    </xf>
    <xf numFmtId="9" fontId="15" fillId="4" borderId="11" xfId="0" applyNumberFormat="1" applyFont="1" applyFill="1" applyBorder="1" applyAlignment="1">
      <alignment horizontal="center"/>
    </xf>
    <xf numFmtId="9" fontId="15" fillId="4" borderId="13" xfId="0" applyNumberFormat="1" applyFont="1" applyFill="1" applyBorder="1" applyAlignment="1">
      <alignment horizontal="center" wrapText="1"/>
    </xf>
    <xf numFmtId="9" fontId="15" fillId="4" borderId="13" xfId="0" applyNumberFormat="1" applyFont="1" applyFill="1" applyBorder="1" applyAlignment="1">
      <alignment horizontal="center"/>
    </xf>
    <xf numFmtId="0" fontId="40" fillId="0" borderId="2" xfId="0" applyFont="1" applyFill="1" applyBorder="1" applyAlignment="1">
      <alignment vertical="center"/>
    </xf>
    <xf numFmtId="0" fontId="40" fillId="0" borderId="0" xfId="0" applyFont="1" applyFill="1" applyBorder="1" applyAlignment="1">
      <alignment vertical="center"/>
    </xf>
    <xf numFmtId="0" fontId="40" fillId="3" borderId="2" xfId="0" applyFont="1" applyFill="1" applyBorder="1" applyAlignment="1">
      <alignment vertical="center"/>
    </xf>
    <xf numFmtId="0" fontId="41" fillId="3" borderId="0" xfId="0" applyFont="1" applyFill="1" applyBorder="1" applyAlignment="1">
      <alignment horizontal="left" vertical="center"/>
    </xf>
    <xf numFmtId="0" fontId="42" fillId="0" borderId="0" xfId="0" applyFont="1" applyBorder="1" applyAlignment="1">
      <alignment vertical="center"/>
    </xf>
    <xf numFmtId="0" fontId="42" fillId="0" borderId="0" xfId="0" applyFont="1" applyBorder="1" applyAlignment="1">
      <alignment horizontal="left" vertical="center"/>
    </xf>
    <xf numFmtId="0" fontId="42" fillId="0" borderId="0" xfId="0" applyFont="1" applyAlignment="1">
      <alignment vertical="center"/>
    </xf>
    <xf numFmtId="0" fontId="4" fillId="2" borderId="0" xfId="0" applyFont="1" applyFill="1" applyAlignment="1">
      <alignment horizontal="left"/>
    </xf>
    <xf numFmtId="0" fontId="4" fillId="0" borderId="16" xfId="0" applyFont="1" applyFill="1" applyBorder="1" applyAlignment="1">
      <alignment horizontal="center"/>
    </xf>
    <xf numFmtId="0" fontId="39" fillId="0" borderId="11" xfId="0" applyFont="1" applyFill="1" applyBorder="1" applyAlignment="1">
      <alignment horizontal="center"/>
    </xf>
    <xf numFmtId="2" fontId="39" fillId="0" borderId="16" xfId="0" applyNumberFormat="1" applyFont="1" applyFill="1" applyBorder="1" applyAlignment="1">
      <alignment horizontal="center" vertical="center" wrapText="1"/>
    </xf>
    <xf numFmtId="2" fontId="39" fillId="0" borderId="21" xfId="0" applyNumberFormat="1" applyFont="1" applyFill="1" applyBorder="1" applyAlignment="1">
      <alignment horizontal="center" vertical="center"/>
    </xf>
    <xf numFmtId="2" fontId="39" fillId="0" borderId="13" xfId="0" applyNumberFormat="1" applyFont="1" applyFill="1" applyBorder="1" applyAlignment="1">
      <alignment horizontal="center" vertical="center"/>
    </xf>
    <xf numFmtId="2" fontId="39" fillId="0" borderId="21" xfId="0" applyNumberFormat="1" applyFont="1" applyFill="1" applyBorder="1" applyAlignment="1">
      <alignment horizontal="center"/>
    </xf>
    <xf numFmtId="2" fontId="39" fillId="0" borderId="13" xfId="0" applyNumberFormat="1" applyFont="1" applyFill="1" applyBorder="1" applyAlignment="1">
      <alignment horizontal="center"/>
    </xf>
    <xf numFmtId="0" fontId="4" fillId="3" borderId="0" xfId="0" applyNumberFormat="1" applyFont="1" applyFill="1" applyAlignment="1"/>
    <xf numFmtId="0" fontId="4" fillId="0" borderId="14" xfId="0" applyFont="1" applyFill="1" applyBorder="1" applyAlignment="1">
      <alignment vertical="top"/>
    </xf>
    <xf numFmtId="0" fontId="4" fillId="3" borderId="0" xfId="0" applyFont="1" applyFill="1" applyAlignment="1">
      <alignment horizontal="center" vertical="center"/>
    </xf>
    <xf numFmtId="0" fontId="40" fillId="0" borderId="2" xfId="0" applyFont="1" applyFill="1" applyBorder="1" applyAlignment="1">
      <alignment vertical="center"/>
    </xf>
    <xf numFmtId="0" fontId="40" fillId="0" borderId="2" xfId="0" applyFont="1" applyFill="1" applyBorder="1" applyAlignment="1">
      <alignment vertical="center"/>
    </xf>
    <xf numFmtId="14" fontId="4" fillId="2" borderId="0" xfId="0" applyNumberFormat="1" applyFont="1" applyFill="1" applyAlignment="1">
      <alignment horizontal="right"/>
    </xf>
    <xf numFmtId="14" fontId="4" fillId="2" borderId="0" xfId="0" applyNumberFormat="1" applyFont="1" applyFill="1" applyAlignment="1">
      <alignment horizontal="left"/>
    </xf>
    <xf numFmtId="0" fontId="19" fillId="0" borderId="0" xfId="0" applyFont="1" applyFill="1" applyBorder="1" applyAlignment="1">
      <alignment horizontal="right" wrapText="1"/>
    </xf>
    <xf numFmtId="0" fontId="19" fillId="3" borderId="11" xfId="0" applyNumberFormat="1" applyFont="1" applyFill="1" applyBorder="1" applyAlignment="1">
      <alignment horizontal="center"/>
    </xf>
    <xf numFmtId="0" fontId="16" fillId="4" borderId="11" xfId="0" applyNumberFormat="1" applyFont="1" applyFill="1" applyBorder="1" applyAlignment="1">
      <alignment horizontal="center"/>
    </xf>
    <xf numFmtId="0" fontId="19" fillId="2" borderId="11" xfId="0" applyFont="1" applyFill="1" applyBorder="1" applyAlignment="1">
      <alignment horizontal="center" vertical="center" wrapText="1"/>
    </xf>
    <xf numFmtId="0" fontId="19" fillId="4" borderId="4" xfId="0" applyFont="1" applyFill="1" applyBorder="1" applyAlignment="1">
      <alignment horizontal="center"/>
    </xf>
    <xf numFmtId="0" fontId="19" fillId="0" borderId="4" xfId="0" applyFont="1" applyFill="1" applyBorder="1" applyAlignment="1">
      <alignment horizontal="center"/>
    </xf>
    <xf numFmtId="0" fontId="19" fillId="3" borderId="11" xfId="0" applyFont="1" applyFill="1" applyBorder="1" applyAlignment="1">
      <alignment horizontal="center" wrapText="1"/>
    </xf>
    <xf numFmtId="0" fontId="19" fillId="4" borderId="11" xfId="0" applyFont="1" applyFill="1" applyBorder="1" applyAlignment="1">
      <alignment horizontal="center" wrapText="1"/>
    </xf>
    <xf numFmtId="1" fontId="19" fillId="0" borderId="10" xfId="0" applyNumberFormat="1" applyFont="1" applyFill="1" applyBorder="1" applyAlignment="1">
      <alignment horizontal="center" vertical="center" wrapText="1"/>
    </xf>
    <xf numFmtId="0" fontId="19" fillId="0" borderId="20" xfId="0" applyNumberFormat="1" applyFont="1" applyFill="1" applyBorder="1" applyAlignment="1">
      <alignment horizontal="center" vertical="center" wrapText="1"/>
    </xf>
    <xf numFmtId="1" fontId="19" fillId="4" borderId="5" xfId="0" applyNumberFormat="1" applyFont="1" applyFill="1" applyBorder="1" applyAlignment="1">
      <alignment horizontal="center" vertical="center" wrapText="1"/>
    </xf>
    <xf numFmtId="0" fontId="19" fillId="4" borderId="16" xfId="0" applyNumberFormat="1" applyFont="1" applyFill="1" applyBorder="1" applyAlignment="1">
      <alignment horizontal="center" vertical="center" wrapText="1"/>
    </xf>
    <xf numFmtId="1" fontId="19" fillId="0" borderId="5" xfId="0" applyNumberFormat="1" applyFont="1" applyFill="1" applyBorder="1" applyAlignment="1">
      <alignment horizontal="center" vertical="center" wrapText="1"/>
    </xf>
    <xf numFmtId="0" fontId="19" fillId="0" borderId="16" xfId="0" applyNumberFormat="1" applyFont="1" applyFill="1" applyBorder="1" applyAlignment="1">
      <alignment horizontal="center" vertical="center" wrapText="1"/>
    </xf>
    <xf numFmtId="1" fontId="19" fillId="4" borderId="12" xfId="0" applyNumberFormat="1" applyFont="1" applyFill="1" applyBorder="1" applyAlignment="1">
      <alignment horizontal="center" vertical="center" wrapText="1"/>
    </xf>
    <xf numFmtId="0" fontId="19" fillId="4" borderId="21" xfId="0" applyNumberFormat="1" applyFont="1" applyFill="1" applyBorder="1" applyAlignment="1">
      <alignment horizontal="center" vertical="center" wrapText="1"/>
    </xf>
    <xf numFmtId="38" fontId="38" fillId="2" borderId="20" xfId="0" applyNumberFormat="1" applyFont="1" applyFill="1" applyBorder="1" applyAlignment="1">
      <alignment horizontal="center" vertical="center"/>
    </xf>
    <xf numFmtId="38" fontId="38" fillId="2" borderId="19" xfId="0" applyNumberFormat="1" applyFont="1" applyFill="1" applyBorder="1" applyAlignment="1">
      <alignment horizontal="center" vertical="center"/>
    </xf>
    <xf numFmtId="38" fontId="38" fillId="2" borderId="16" xfId="0" applyNumberFormat="1" applyFont="1" applyFill="1" applyBorder="1" applyAlignment="1">
      <alignment horizontal="center" vertical="center"/>
    </xf>
    <xf numFmtId="38" fontId="38" fillId="2" borderId="11" xfId="0" applyNumberFormat="1" applyFont="1" applyFill="1" applyBorder="1" applyAlignment="1">
      <alignment horizontal="center" vertical="center"/>
    </xf>
    <xf numFmtId="38" fontId="38" fillId="2" borderId="21" xfId="0" applyNumberFormat="1" applyFont="1" applyFill="1" applyBorder="1" applyAlignment="1">
      <alignment horizontal="center" vertical="center"/>
    </xf>
    <xf numFmtId="38" fontId="38" fillId="2" borderId="13" xfId="0" applyNumberFormat="1" applyFont="1" applyFill="1" applyBorder="1" applyAlignment="1">
      <alignment horizontal="center" vertical="center"/>
    </xf>
    <xf numFmtId="0" fontId="19" fillId="2" borderId="13" xfId="0" applyFont="1" applyFill="1" applyBorder="1"/>
    <xf numFmtId="0" fontId="19" fillId="2" borderId="14" xfId="0" applyFont="1" applyFill="1" applyBorder="1"/>
    <xf numFmtId="0" fontId="19" fillId="2" borderId="11" xfId="0" applyFont="1" applyFill="1" applyBorder="1" applyAlignment="1">
      <alignment horizontal="center" wrapText="1"/>
    </xf>
    <xf numFmtId="1" fontId="19" fillId="4" borderId="11" xfId="0" applyNumberFormat="1" applyFont="1" applyFill="1" applyBorder="1" applyAlignment="1">
      <alignment horizontal="center" wrapText="1"/>
    </xf>
    <xf numFmtId="0" fontId="19" fillId="0" borderId="11" xfId="0" applyFont="1" applyFill="1" applyBorder="1" applyAlignment="1">
      <alignment horizontal="center" wrapText="1"/>
    </xf>
    <xf numFmtId="38" fontId="38" fillId="2" borderId="21" xfId="0" applyNumberFormat="1" applyFont="1" applyFill="1" applyBorder="1" applyAlignment="1">
      <alignment horizontal="center"/>
    </xf>
    <xf numFmtId="38" fontId="38" fillId="2" borderId="13" xfId="0" applyNumberFormat="1" applyFont="1" applyFill="1" applyBorder="1" applyAlignment="1">
      <alignment horizontal="center"/>
    </xf>
    <xf numFmtId="0" fontId="26" fillId="4" borderId="11" xfId="0" applyNumberFormat="1" applyFont="1" applyFill="1" applyBorder="1" applyAlignment="1">
      <alignment horizontal="center"/>
    </xf>
    <xf numFmtId="0" fontId="26" fillId="3" borderId="11" xfId="0" applyNumberFormat="1" applyFont="1" applyFill="1" applyBorder="1" applyAlignment="1">
      <alignment horizontal="center"/>
    </xf>
    <xf numFmtId="0" fontId="26" fillId="4" borderId="13" xfId="0" applyNumberFormat="1" applyFont="1" applyFill="1" applyBorder="1" applyAlignment="1">
      <alignment horizontal="center"/>
    </xf>
    <xf numFmtId="9" fontId="11" fillId="4" borderId="5" xfId="0" applyNumberFormat="1" applyFont="1" applyFill="1" applyBorder="1" applyAlignment="1">
      <alignment horizontal="center"/>
    </xf>
    <xf numFmtId="9" fontId="11" fillId="3" borderId="5" xfId="0" applyNumberFormat="1" applyFont="1" applyFill="1" applyBorder="1" applyAlignment="1">
      <alignment horizontal="center"/>
    </xf>
    <xf numFmtId="9" fontId="15" fillId="3" borderId="5" xfId="0" applyNumberFormat="1" applyFont="1" applyFill="1" applyBorder="1" applyAlignment="1">
      <alignment horizontal="center"/>
    </xf>
    <xf numFmtId="9" fontId="15" fillId="4" borderId="5" xfId="0" applyNumberFormat="1" applyFont="1" applyFill="1" applyBorder="1" applyAlignment="1">
      <alignment horizontal="center"/>
    </xf>
    <xf numFmtId="9" fontId="15" fillId="4" borderId="12" xfId="0" applyNumberFormat="1" applyFont="1" applyFill="1" applyBorder="1" applyAlignment="1">
      <alignment horizontal="center"/>
    </xf>
    <xf numFmtId="9" fontId="15" fillId="3" borderId="5" xfId="0" applyNumberFormat="1" applyFont="1" applyFill="1" applyBorder="1" applyAlignment="1">
      <alignment horizontal="center" wrapText="1"/>
    </xf>
    <xf numFmtId="9" fontId="15" fillId="4" borderId="5" xfId="0" applyNumberFormat="1" applyFont="1" applyFill="1" applyBorder="1" applyAlignment="1">
      <alignment horizontal="center" wrapText="1"/>
    </xf>
    <xf numFmtId="9" fontId="15" fillId="4" borderId="12" xfId="0" applyNumberFormat="1" applyFont="1" applyFill="1" applyBorder="1" applyAlignment="1">
      <alignment horizontal="center" wrapText="1"/>
    </xf>
    <xf numFmtId="0" fontId="11" fillId="0" borderId="14" xfId="0" applyFont="1" applyFill="1" applyBorder="1" applyAlignment="1">
      <alignment horizontal="left" vertical="center" wrapText="1"/>
    </xf>
    <xf numFmtId="0" fontId="11" fillId="0" borderId="14" xfId="0" applyFont="1" applyFill="1" applyBorder="1" applyAlignment="1">
      <alignment vertical="center" wrapText="1"/>
    </xf>
    <xf numFmtId="0" fontId="11" fillId="0" borderId="13" xfId="0" applyFont="1" applyFill="1" applyBorder="1" applyAlignment="1">
      <alignment vertical="center" wrapText="1"/>
    </xf>
    <xf numFmtId="165" fontId="19" fillId="4" borderId="5" xfId="0" applyNumberFormat="1" applyFont="1" applyFill="1" applyBorder="1" applyAlignment="1"/>
    <xf numFmtId="165" fontId="19" fillId="3" borderId="5" xfId="0" applyNumberFormat="1" applyFont="1" applyFill="1" applyBorder="1" applyAlignment="1">
      <alignment wrapText="1"/>
    </xf>
    <xf numFmtId="165" fontId="19" fillId="3" borderId="5" xfId="0" applyNumberFormat="1" applyFont="1" applyFill="1" applyBorder="1" applyAlignment="1"/>
    <xf numFmtId="165" fontId="19" fillId="4" borderId="5" xfId="0" applyNumberFormat="1" applyFont="1" applyFill="1" applyBorder="1" applyAlignment="1">
      <alignment wrapText="1"/>
    </xf>
    <xf numFmtId="165" fontId="19" fillId="4" borderId="12" xfId="0" applyNumberFormat="1" applyFont="1" applyFill="1" applyBorder="1" applyAlignment="1">
      <alignment wrapText="1"/>
    </xf>
    <xf numFmtId="165" fontId="19" fillId="3" borderId="21" xfId="0" applyNumberFormat="1" applyFont="1" applyFill="1" applyBorder="1" applyAlignment="1"/>
    <xf numFmtId="0" fontId="19" fillId="3" borderId="21" xfId="0" applyNumberFormat="1" applyFont="1" applyFill="1" applyBorder="1" applyAlignment="1">
      <alignment horizontal="center"/>
    </xf>
    <xf numFmtId="0" fontId="19" fillId="3" borderId="13" xfId="0" applyNumberFormat="1" applyFont="1" applyFill="1" applyBorder="1" applyAlignment="1">
      <alignment horizontal="center"/>
    </xf>
    <xf numFmtId="0" fontId="26" fillId="3" borderId="21" xfId="0" applyNumberFormat="1" applyFont="1" applyFill="1" applyBorder="1" applyAlignment="1">
      <alignment horizontal="center"/>
    </xf>
    <xf numFmtId="0" fontId="11" fillId="0" borderId="6" xfId="0" applyFont="1" applyFill="1" applyBorder="1" applyAlignment="1">
      <alignment vertical="center"/>
    </xf>
    <xf numFmtId="0" fontId="11" fillId="0" borderId="7" xfId="0" applyFont="1" applyFill="1" applyBorder="1" applyAlignment="1">
      <alignment vertical="center" wrapText="1"/>
    </xf>
    <xf numFmtId="0" fontId="11" fillId="0" borderId="8" xfId="0" applyFont="1" applyFill="1" applyBorder="1" applyAlignment="1">
      <alignment vertical="center" wrapText="1"/>
    </xf>
    <xf numFmtId="38" fontId="38" fillId="2" borderId="20" xfId="0" applyNumberFormat="1" applyFont="1" applyFill="1" applyBorder="1" applyAlignment="1">
      <alignment horizontal="center"/>
    </xf>
    <xf numFmtId="38" fontId="38" fillId="2" borderId="16" xfId="0" applyNumberFormat="1" applyFont="1" applyFill="1" applyBorder="1" applyAlignment="1">
      <alignment horizontal="center"/>
    </xf>
    <xf numFmtId="14" fontId="4" fillId="3" borderId="0" xfId="0" applyNumberFormat="1" applyFont="1" applyFill="1" applyAlignment="1" applyProtection="1">
      <alignment horizontal="center" vertical="center"/>
    </xf>
    <xf numFmtId="165" fontId="19" fillId="3" borderId="21" xfId="0" applyNumberFormat="1" applyFont="1" applyFill="1" applyBorder="1" applyAlignment="1">
      <alignment wrapText="1"/>
    </xf>
    <xf numFmtId="0" fontId="19" fillId="3" borderId="13" xfId="0" applyNumberFormat="1" applyFont="1" applyFill="1" applyBorder="1" applyAlignment="1">
      <alignment horizontal="center" wrapText="1"/>
    </xf>
    <xf numFmtId="0" fontId="4" fillId="3" borderId="0" xfId="0" applyFont="1" applyFill="1" applyAlignment="1">
      <alignment horizontal="center" vertical="center"/>
    </xf>
    <xf numFmtId="14" fontId="4" fillId="2" borderId="0" xfId="0" applyNumberFormat="1" applyFont="1" applyFill="1" applyAlignment="1">
      <alignment horizontal="right"/>
    </xf>
    <xf numFmtId="0" fontId="4" fillId="2" borderId="0" xfId="0" applyFont="1" applyFill="1" applyAlignment="1">
      <alignment horizontal="right"/>
    </xf>
    <xf numFmtId="0" fontId="19" fillId="3" borderId="3" xfId="0" applyFont="1" applyFill="1" applyBorder="1" applyAlignment="1">
      <alignment horizontal="left" vertical="top" wrapText="1"/>
    </xf>
    <xf numFmtId="0" fontId="4" fillId="3" borderId="0" xfId="0" applyFont="1" applyFill="1" applyAlignment="1">
      <alignment horizontal="right" vertical="center" wrapText="1"/>
    </xf>
    <xf numFmtId="0" fontId="11" fillId="2" borderId="0" xfId="0" applyFont="1" applyFill="1" applyBorder="1" applyAlignment="1">
      <alignment horizontal="left" wrapText="1"/>
    </xf>
    <xf numFmtId="0" fontId="4" fillId="3" borderId="0" xfId="0" applyFont="1" applyFill="1" applyAlignment="1">
      <alignment horizontal="left"/>
    </xf>
    <xf numFmtId="0" fontId="4" fillId="0" borderId="0" xfId="0" applyFont="1" applyFill="1" applyBorder="1" applyAlignment="1">
      <alignment horizontal="center"/>
    </xf>
    <xf numFmtId="0" fontId="7" fillId="0" borderId="0" xfId="0" applyFont="1" applyFill="1" applyBorder="1" applyAlignment="1">
      <alignment horizontal="right"/>
    </xf>
    <xf numFmtId="0" fontId="19" fillId="4" borderId="5" xfId="0" applyFont="1" applyFill="1" applyBorder="1" applyAlignment="1">
      <alignment horizontal="center"/>
    </xf>
    <xf numFmtId="0" fontId="19" fillId="4" borderId="0" xfId="0" applyFont="1" applyFill="1" applyBorder="1" applyAlignment="1">
      <alignment horizontal="center"/>
    </xf>
    <xf numFmtId="0" fontId="19" fillId="4" borderId="11" xfId="0" applyFont="1" applyFill="1" applyBorder="1" applyAlignment="1">
      <alignment horizontal="center"/>
    </xf>
    <xf numFmtId="0" fontId="19" fillId="0" borderId="5" xfId="0" applyFont="1" applyFill="1" applyBorder="1" applyAlignment="1">
      <alignment horizontal="center"/>
    </xf>
    <xf numFmtId="0" fontId="19" fillId="0" borderId="0" xfId="0" applyFont="1" applyFill="1" applyBorder="1" applyAlignment="1">
      <alignment horizontal="center"/>
    </xf>
    <xf numFmtId="0" fontId="19" fillId="0" borderId="11" xfId="0" applyFont="1" applyFill="1" applyBorder="1" applyAlignment="1">
      <alignment horizontal="center"/>
    </xf>
    <xf numFmtId="0" fontId="19" fillId="4" borderId="12" xfId="0" applyFont="1" applyFill="1" applyBorder="1" applyAlignment="1">
      <alignment horizontal="center"/>
    </xf>
    <xf numFmtId="0" fontId="19" fillId="4" borderId="14" xfId="0" applyFont="1" applyFill="1" applyBorder="1" applyAlignment="1">
      <alignment horizontal="center"/>
    </xf>
    <xf numFmtId="0" fontId="19" fillId="4" borderId="13" xfId="0" applyFont="1" applyFill="1" applyBorder="1" applyAlignment="1">
      <alignment horizontal="center"/>
    </xf>
    <xf numFmtId="0" fontId="16" fillId="3" borderId="5" xfId="0" applyFont="1" applyFill="1" applyBorder="1" applyAlignment="1">
      <alignment horizontal="center" wrapText="1"/>
    </xf>
    <xf numFmtId="0" fontId="16" fillId="3" borderId="0" xfId="0" applyFont="1" applyFill="1" applyBorder="1" applyAlignment="1">
      <alignment horizontal="center" wrapText="1"/>
    </xf>
    <xf numFmtId="0" fontId="16" fillId="3" borderId="11" xfId="0" applyFont="1" applyFill="1" applyBorder="1" applyAlignment="1">
      <alignment horizontal="center" wrapText="1"/>
    </xf>
    <xf numFmtId="0" fontId="19" fillId="3" borderId="5" xfId="0" applyFont="1" applyFill="1" applyBorder="1" applyAlignment="1">
      <alignment horizontal="center"/>
    </xf>
    <xf numFmtId="0" fontId="19" fillId="3" borderId="0" xfId="0" applyFont="1" applyFill="1" applyBorder="1" applyAlignment="1">
      <alignment horizontal="center"/>
    </xf>
    <xf numFmtId="0" fontId="19" fillId="3" borderId="11" xfId="0" applyFont="1" applyFill="1" applyBorder="1" applyAlignment="1">
      <alignment horizontal="center"/>
    </xf>
    <xf numFmtId="0" fontId="4" fillId="0" borderId="0" xfId="0" applyFont="1" applyFill="1" applyBorder="1" applyAlignment="1">
      <alignment horizontal="center" wrapText="1"/>
    </xf>
    <xf numFmtId="9" fontId="7" fillId="0" borderId="0" xfId="2" applyFont="1" applyFill="1" applyBorder="1" applyAlignment="1">
      <alignment horizontal="right"/>
    </xf>
    <xf numFmtId="0" fontId="19" fillId="0" borderId="0" xfId="0" applyFont="1" applyFill="1" applyBorder="1" applyAlignment="1">
      <alignment horizontal="right" wrapText="1"/>
    </xf>
    <xf numFmtId="0" fontId="19" fillId="0" borderId="11" xfId="0" applyFont="1" applyFill="1" applyBorder="1" applyAlignment="1">
      <alignment horizontal="right" wrapText="1"/>
    </xf>
    <xf numFmtId="0" fontId="19" fillId="4" borderId="1" xfId="0" applyNumberFormat="1" applyFont="1" applyFill="1" applyBorder="1" applyAlignment="1">
      <alignment horizontal="center"/>
    </xf>
    <xf numFmtId="0" fontId="19" fillId="4" borderId="11" xfId="0" applyNumberFormat="1" applyFont="1" applyFill="1" applyBorder="1" applyAlignment="1">
      <alignment horizontal="center"/>
    </xf>
    <xf numFmtId="0" fontId="16" fillId="3" borderId="1" xfId="0" applyNumberFormat="1" applyFont="1" applyFill="1" applyBorder="1" applyAlignment="1">
      <alignment horizontal="center"/>
    </xf>
    <xf numFmtId="0" fontId="16" fillId="3" borderId="11" xfId="0" applyNumberFormat="1" applyFont="1" applyFill="1" applyBorder="1" applyAlignment="1">
      <alignment horizontal="center"/>
    </xf>
    <xf numFmtId="0" fontId="19" fillId="3" borderId="1" xfId="0" applyNumberFormat="1" applyFont="1" applyFill="1" applyBorder="1" applyAlignment="1">
      <alignment horizontal="center"/>
    </xf>
    <xf numFmtId="0" fontId="19" fillId="3" borderId="11" xfId="0" applyNumberFormat="1" applyFont="1" applyFill="1" applyBorder="1" applyAlignment="1">
      <alignment horizontal="center"/>
    </xf>
    <xf numFmtId="0" fontId="19" fillId="4" borderId="28" xfId="0" applyNumberFormat="1" applyFont="1" applyFill="1" applyBorder="1" applyAlignment="1">
      <alignment horizontal="center"/>
    </xf>
    <xf numFmtId="0" fontId="19" fillId="4" borderId="13" xfId="0" applyNumberFormat="1" applyFont="1" applyFill="1" applyBorder="1" applyAlignment="1">
      <alignment horizontal="center"/>
    </xf>
    <xf numFmtId="0" fontId="19" fillId="0" borderId="1" xfId="0" applyNumberFormat="1" applyFont="1" applyFill="1" applyBorder="1" applyAlignment="1">
      <alignment horizontal="center"/>
    </xf>
    <xf numFmtId="0" fontId="19" fillId="0" borderId="11" xfId="0" applyNumberFormat="1" applyFont="1" applyFill="1" applyBorder="1" applyAlignment="1">
      <alignment horizontal="center"/>
    </xf>
    <xf numFmtId="6" fontId="16" fillId="0" borderId="12" xfId="0" applyNumberFormat="1" applyFont="1" applyFill="1" applyBorder="1" applyAlignment="1">
      <alignment horizontal="center" wrapText="1"/>
    </xf>
    <xf numFmtId="6" fontId="16" fillId="0" borderId="14" xfId="0" applyNumberFormat="1" applyFont="1" applyFill="1" applyBorder="1" applyAlignment="1">
      <alignment horizontal="center" wrapText="1"/>
    </xf>
    <xf numFmtId="6" fontId="16" fillId="0" borderId="13" xfId="0" applyNumberFormat="1" applyFont="1" applyFill="1" applyBorder="1" applyAlignment="1">
      <alignment horizontal="center" wrapText="1"/>
    </xf>
    <xf numFmtId="0" fontId="19" fillId="2" borderId="5" xfId="0" applyFont="1" applyFill="1" applyBorder="1" applyAlignment="1">
      <alignment horizontal="center"/>
    </xf>
    <xf numFmtId="0" fontId="19" fillId="2" borderId="0" xfId="0" applyFont="1" applyFill="1" applyBorder="1" applyAlignment="1">
      <alignment horizontal="center"/>
    </xf>
    <xf numFmtId="0" fontId="19" fillId="2" borderId="11" xfId="0" applyFont="1" applyFill="1" applyBorder="1" applyAlignment="1">
      <alignment horizontal="center"/>
    </xf>
    <xf numFmtId="0" fontId="16" fillId="0" borderId="6" xfId="0" applyFont="1" applyFill="1" applyBorder="1" applyAlignment="1">
      <alignment horizontal="center" vertical="center" wrapText="1"/>
    </xf>
    <xf numFmtId="0" fontId="16" fillId="0" borderId="8" xfId="0" applyFont="1" applyFill="1" applyBorder="1" applyAlignment="1">
      <alignment horizontal="center" vertical="center" wrapText="1"/>
    </xf>
    <xf numFmtId="6" fontId="16" fillId="0" borderId="10" xfId="0" applyNumberFormat="1" applyFont="1" applyFill="1" applyBorder="1" applyAlignment="1">
      <alignment horizontal="center" vertical="center" wrapText="1"/>
    </xf>
    <xf numFmtId="6" fontId="16" fillId="0" borderId="9" xfId="0" applyNumberFormat="1" applyFont="1" applyFill="1" applyBorder="1" applyAlignment="1">
      <alignment horizontal="center" vertical="center" wrapText="1"/>
    </xf>
    <xf numFmtId="6" fontId="16" fillId="0" borderId="19" xfId="0" applyNumberFormat="1" applyFont="1" applyFill="1" applyBorder="1" applyAlignment="1">
      <alignment horizontal="center" vertical="center" wrapText="1"/>
    </xf>
    <xf numFmtId="0" fontId="16" fillId="4" borderId="5" xfId="0" applyFont="1" applyFill="1" applyBorder="1" applyAlignment="1">
      <alignment horizontal="center" wrapText="1"/>
    </xf>
    <xf numFmtId="0" fontId="16" fillId="4" borderId="0" xfId="0" applyFont="1" applyFill="1" applyBorder="1" applyAlignment="1">
      <alignment horizontal="center" wrapText="1"/>
    </xf>
    <xf numFmtId="0" fontId="16" fillId="4" borderId="11" xfId="0" applyFont="1" applyFill="1" applyBorder="1" applyAlignment="1">
      <alignment horizontal="center" wrapText="1"/>
    </xf>
    <xf numFmtId="2" fontId="8" fillId="0" borderId="0" xfId="0" applyNumberFormat="1" applyFont="1" applyFill="1" applyBorder="1" applyAlignment="1">
      <alignment horizontal="center"/>
    </xf>
    <xf numFmtId="0" fontId="19" fillId="2" borderId="14" xfId="0" applyFont="1" applyFill="1" applyBorder="1" applyAlignment="1">
      <alignment horizontal="left" wrapText="1"/>
    </xf>
    <xf numFmtId="0" fontId="19" fillId="2" borderId="13" xfId="0" applyFont="1" applyFill="1" applyBorder="1" applyAlignment="1">
      <alignment horizontal="left" wrapText="1"/>
    </xf>
    <xf numFmtId="0" fontId="16" fillId="0" borderId="14" xfId="0" applyFont="1" applyFill="1" applyBorder="1" applyAlignment="1">
      <alignment horizontal="center" wrapText="1"/>
    </xf>
    <xf numFmtId="0" fontId="16" fillId="0" borderId="13" xfId="0" applyFont="1" applyFill="1" applyBorder="1" applyAlignment="1">
      <alignment horizontal="center" wrapText="1"/>
    </xf>
    <xf numFmtId="0" fontId="19" fillId="0" borderId="14" xfId="0" applyFont="1" applyFill="1" applyBorder="1" applyAlignment="1">
      <alignment horizontal="left" vertical="center" wrapText="1"/>
    </xf>
    <xf numFmtId="0" fontId="19" fillId="0" borderId="14" xfId="0" applyFont="1" applyFill="1" applyBorder="1" applyAlignment="1">
      <alignment horizontal="left" wrapText="1"/>
    </xf>
    <xf numFmtId="0" fontId="19" fillId="0" borderId="13" xfId="0" applyFont="1" applyFill="1" applyBorder="1" applyAlignment="1">
      <alignment horizontal="left" wrapText="1"/>
    </xf>
    <xf numFmtId="0" fontId="16" fillId="2" borderId="10" xfId="0" applyFont="1" applyFill="1" applyBorder="1" applyAlignment="1">
      <alignment wrapText="1"/>
    </xf>
    <xf numFmtId="0" fontId="16" fillId="2" borderId="9" xfId="0" applyFont="1" applyFill="1" applyBorder="1" applyAlignment="1">
      <alignment wrapText="1"/>
    </xf>
    <xf numFmtId="0" fontId="16" fillId="2" borderId="10" xfId="0" applyFont="1" applyFill="1" applyBorder="1" applyAlignment="1">
      <alignment vertical="center" wrapText="1"/>
    </xf>
    <xf numFmtId="0" fontId="16" fillId="2" borderId="9" xfId="0" applyFont="1" applyFill="1" applyBorder="1" applyAlignment="1">
      <alignment vertical="center" wrapText="1"/>
    </xf>
    <xf numFmtId="0" fontId="19" fillId="2" borderId="14" xfId="0" applyFont="1" applyFill="1" applyBorder="1" applyAlignment="1">
      <alignment wrapText="1"/>
    </xf>
    <xf numFmtId="0" fontId="19" fillId="2" borderId="13" xfId="0" applyFont="1" applyFill="1" applyBorder="1" applyAlignment="1">
      <alignment wrapText="1"/>
    </xf>
    <xf numFmtId="0" fontId="19" fillId="2" borderId="7" xfId="0" applyFont="1" applyFill="1" applyBorder="1" applyAlignment="1">
      <alignment horizontal="left" vertical="top" wrapText="1"/>
    </xf>
    <xf numFmtId="0" fontId="19" fillId="2" borderId="8" xfId="0" applyFont="1" applyFill="1" applyBorder="1" applyAlignment="1">
      <alignment horizontal="left" vertical="top" wrapText="1"/>
    </xf>
    <xf numFmtId="0" fontId="19" fillId="0" borderId="7" xfId="0" applyFont="1" applyFill="1" applyBorder="1" applyAlignment="1">
      <alignment horizontal="left" vertical="top" wrapText="1"/>
    </xf>
    <xf numFmtId="0" fontId="19" fillId="0" borderId="8" xfId="0" applyFont="1" applyFill="1" applyBorder="1" applyAlignment="1">
      <alignment horizontal="left" vertical="top" wrapText="1"/>
    </xf>
    <xf numFmtId="0" fontId="16" fillId="2" borderId="19" xfId="0" applyFont="1" applyFill="1" applyBorder="1" applyAlignment="1">
      <alignment wrapText="1"/>
    </xf>
    <xf numFmtId="0" fontId="16" fillId="4" borderId="1" xfId="0" applyNumberFormat="1" applyFont="1" applyFill="1" applyBorder="1" applyAlignment="1">
      <alignment horizontal="center"/>
    </xf>
    <xf numFmtId="0" fontId="16" fillId="4" borderId="11" xfId="0" applyNumberFormat="1" applyFont="1" applyFill="1" applyBorder="1" applyAlignment="1">
      <alignment horizontal="center"/>
    </xf>
    <xf numFmtId="0" fontId="16" fillId="0" borderId="10"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19" xfId="0" applyFont="1" applyFill="1" applyBorder="1" applyAlignment="1">
      <alignment horizontal="center" vertical="center" wrapText="1"/>
    </xf>
    <xf numFmtId="0" fontId="19" fillId="2" borderId="5" xfId="0" applyFont="1" applyFill="1" applyBorder="1" applyAlignment="1">
      <alignment horizontal="left" vertical="center" wrapText="1"/>
    </xf>
    <xf numFmtId="0" fontId="19" fillId="2" borderId="0" xfId="0" applyFont="1" applyFill="1" applyBorder="1" applyAlignment="1">
      <alignment horizontal="left" vertical="center" wrapText="1"/>
    </xf>
    <xf numFmtId="0" fontId="19" fillId="2" borderId="12" xfId="0" applyFont="1" applyFill="1" applyBorder="1" applyAlignment="1">
      <alignment horizontal="left" vertical="center" wrapText="1"/>
    </xf>
    <xf numFmtId="0" fontId="19" fillId="2" borderId="14" xfId="0" applyFont="1" applyFill="1" applyBorder="1" applyAlignment="1">
      <alignment horizontal="left" vertical="center" wrapText="1"/>
    </xf>
    <xf numFmtId="0" fontId="16" fillId="2" borderId="10" xfId="0" applyFont="1" applyFill="1" applyBorder="1" applyAlignment="1">
      <alignment horizontal="left" wrapText="1"/>
    </xf>
    <xf numFmtId="0" fontId="16" fillId="2" borderId="9" xfId="0" applyFont="1" applyFill="1" applyBorder="1" applyAlignment="1">
      <alignment horizontal="left" wrapText="1"/>
    </xf>
    <xf numFmtId="0" fontId="16" fillId="2" borderId="19" xfId="0" applyFont="1" applyFill="1" applyBorder="1" applyAlignment="1">
      <alignment horizontal="left" wrapText="1"/>
    </xf>
    <xf numFmtId="0" fontId="19" fillId="2" borderId="27"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19" fillId="2" borderId="11" xfId="0" applyFont="1" applyFill="1" applyBorder="1" applyAlignment="1">
      <alignment horizontal="center" vertical="center" wrapText="1"/>
    </xf>
    <xf numFmtId="2" fontId="7" fillId="0" borderId="20" xfId="0" applyNumberFormat="1" applyFont="1" applyFill="1" applyBorder="1" applyAlignment="1">
      <alignment horizontal="center" vertical="center" wrapText="1"/>
    </xf>
    <xf numFmtId="2" fontId="7" fillId="0" borderId="21" xfId="0" applyNumberFormat="1" applyFont="1" applyFill="1" applyBorder="1" applyAlignment="1">
      <alignment horizontal="center" vertical="center" wrapText="1"/>
    </xf>
    <xf numFmtId="0" fontId="21" fillId="0" borderId="0" xfId="0" applyFont="1" applyAlignment="1">
      <alignment horizontal="right" vertical="center" wrapText="1"/>
    </xf>
    <xf numFmtId="0" fontId="40" fillId="0" borderId="2" xfId="0" applyFont="1" applyFill="1" applyBorder="1" applyAlignment="1">
      <alignment vertical="center"/>
    </xf>
    <xf numFmtId="14" fontId="4" fillId="2" borderId="0" xfId="0" applyNumberFormat="1" applyFont="1" applyFill="1" applyAlignment="1">
      <alignment horizontal="left"/>
    </xf>
    <xf numFmtId="0" fontId="4" fillId="2" borderId="0" xfId="0" applyFont="1" applyFill="1" applyAlignment="1">
      <alignment horizontal="left"/>
    </xf>
    <xf numFmtId="0" fontId="19" fillId="0" borderId="0" xfId="0" applyFont="1" applyFill="1" applyBorder="1" applyAlignment="1">
      <alignment horizontal="left" vertical="top" wrapText="1"/>
    </xf>
    <xf numFmtId="0" fontId="19" fillId="0" borderId="11" xfId="0" applyFont="1" applyFill="1" applyBorder="1" applyAlignment="1">
      <alignment horizontal="left" vertical="top" wrapText="1"/>
    </xf>
    <xf numFmtId="0" fontId="19" fillId="0" borderId="14" xfId="0" applyFont="1" applyFill="1" applyBorder="1" applyAlignment="1">
      <alignment horizontal="left" vertical="top" wrapText="1"/>
    </xf>
    <xf numFmtId="0" fontId="19" fillId="0" borderId="13" xfId="0" applyFont="1" applyFill="1" applyBorder="1" applyAlignment="1">
      <alignment horizontal="left" vertical="top" wrapText="1"/>
    </xf>
    <xf numFmtId="0" fontId="19" fillId="2" borderId="14" xfId="0" applyFont="1" applyFill="1" applyBorder="1" applyAlignment="1">
      <alignment vertical="center" wrapText="1"/>
    </xf>
    <xf numFmtId="0" fontId="19" fillId="2" borderId="13" xfId="0" applyFont="1" applyFill="1" applyBorder="1" applyAlignment="1">
      <alignment vertical="center" wrapText="1"/>
    </xf>
    <xf numFmtId="0" fontId="19" fillId="0" borderId="18" xfId="0" applyFont="1" applyFill="1" applyBorder="1" applyAlignment="1">
      <alignment horizontal="left" wrapText="1"/>
    </xf>
    <xf numFmtId="0" fontId="19" fillId="0" borderId="15" xfId="0" applyFont="1" applyFill="1" applyBorder="1" applyAlignment="1">
      <alignment horizontal="left" wrapText="1"/>
    </xf>
    <xf numFmtId="0" fontId="19" fillId="0" borderId="17" xfId="0" applyFont="1" applyFill="1" applyBorder="1" applyAlignment="1">
      <alignment horizontal="left" wrapText="1"/>
    </xf>
    <xf numFmtId="0" fontId="16" fillId="0" borderId="10" xfId="0" applyFont="1" applyFill="1" applyBorder="1" applyAlignment="1">
      <alignment horizontal="left"/>
    </xf>
    <xf numFmtId="0" fontId="16" fillId="0" borderId="9" xfId="0" applyFont="1" applyFill="1" applyBorder="1" applyAlignment="1">
      <alignment horizontal="left"/>
    </xf>
    <xf numFmtId="0" fontId="16" fillId="0" borderId="19" xfId="0" applyFont="1" applyFill="1" applyBorder="1" applyAlignment="1">
      <alignment horizontal="left"/>
    </xf>
    <xf numFmtId="164" fontId="4" fillId="0" borderId="0" xfId="0" applyNumberFormat="1" applyFont="1" applyFill="1" applyBorder="1" applyAlignment="1">
      <alignment horizontal="center"/>
    </xf>
    <xf numFmtId="0" fontId="4" fillId="0" borderId="0" xfId="0" applyFont="1" applyFill="1" applyBorder="1" applyAlignment="1"/>
    <xf numFmtId="0" fontId="7" fillId="0" borderId="0" xfId="0" applyFont="1" applyFill="1" applyBorder="1" applyAlignment="1">
      <alignment horizontal="left" wrapText="1"/>
    </xf>
    <xf numFmtId="164" fontId="7" fillId="0" borderId="0" xfId="0" applyNumberFormat="1" applyFont="1" applyFill="1" applyBorder="1" applyAlignment="1">
      <alignment horizontal="center"/>
    </xf>
    <xf numFmtId="0" fontId="4" fillId="2" borderId="0" xfId="0" applyFont="1" applyFill="1" applyBorder="1" applyAlignment="1">
      <alignment horizontal="center"/>
    </xf>
    <xf numFmtId="0" fontId="4" fillId="2" borderId="0" xfId="0" applyFont="1" applyFill="1" applyAlignment="1">
      <alignment horizontal="center"/>
    </xf>
    <xf numFmtId="0" fontId="4" fillId="2" borderId="0" xfId="0" applyFont="1" applyFill="1" applyAlignment="1">
      <alignment horizontal="center" wrapText="1"/>
    </xf>
    <xf numFmtId="0" fontId="3" fillId="0" borderId="0" xfId="0" applyFont="1" applyAlignment="1">
      <alignment horizontal="center" vertical="center" wrapText="1"/>
    </xf>
    <xf numFmtId="0" fontId="18" fillId="2" borderId="0" xfId="0" applyFont="1" applyFill="1" applyAlignment="1">
      <alignment horizontal="center" vertical="center"/>
    </xf>
    <xf numFmtId="6" fontId="7" fillId="0" borderId="0" xfId="0" applyNumberFormat="1" applyFont="1" applyFill="1" applyBorder="1" applyAlignment="1">
      <alignment vertical="center" wrapText="1"/>
    </xf>
    <xf numFmtId="0" fontId="16" fillId="0" borderId="0" xfId="0" applyFont="1" applyFill="1" applyBorder="1" applyAlignment="1">
      <alignment horizontal="center" vertical="center" wrapText="1"/>
    </xf>
    <xf numFmtId="0" fontId="7" fillId="0" borderId="0" xfId="0" applyFont="1" applyFill="1" applyBorder="1" applyAlignment="1"/>
    <xf numFmtId="164" fontId="12" fillId="0" borderId="0" xfId="0" applyNumberFormat="1" applyFont="1" applyFill="1" applyBorder="1" applyAlignment="1">
      <alignment horizontal="center"/>
    </xf>
    <xf numFmtId="0" fontId="7" fillId="0" borderId="0" xfId="0" applyFont="1" applyFill="1" applyBorder="1" applyAlignment="1">
      <alignment horizontal="center" wrapText="1"/>
    </xf>
    <xf numFmtId="0" fontId="4" fillId="0" borderId="0" xfId="0" applyFont="1" applyFill="1" applyBorder="1" applyAlignment="1">
      <alignment horizontal="left" wrapText="1"/>
    </xf>
    <xf numFmtId="0" fontId="19" fillId="2" borderId="14" xfId="0" applyFont="1" applyFill="1" applyBorder="1" applyAlignment="1">
      <alignment horizontal="left" vertical="top" wrapText="1"/>
    </xf>
    <xf numFmtId="0" fontId="19" fillId="2" borderId="13" xfId="0" applyFont="1" applyFill="1" applyBorder="1" applyAlignment="1">
      <alignment horizontal="left" vertical="top" wrapText="1"/>
    </xf>
    <xf numFmtId="0" fontId="19" fillId="2" borderId="0" xfId="0" applyFont="1" applyFill="1" applyBorder="1" applyAlignment="1">
      <alignment wrapText="1"/>
    </xf>
    <xf numFmtId="0" fontId="19" fillId="2" borderId="11" xfId="0" applyFont="1" applyFill="1" applyBorder="1" applyAlignment="1">
      <alignment wrapText="1"/>
    </xf>
    <xf numFmtId="0" fontId="19" fillId="0" borderId="0" xfId="0" applyFont="1" applyFill="1" applyBorder="1" applyAlignment="1">
      <alignment horizontal="left" wrapText="1"/>
    </xf>
    <xf numFmtId="0" fontId="19" fillId="0" borderId="11" xfId="0" applyFont="1" applyFill="1" applyBorder="1" applyAlignment="1">
      <alignment horizontal="left" wrapText="1"/>
    </xf>
    <xf numFmtId="0" fontId="4" fillId="0" borderId="0" xfId="0" applyFont="1" applyFill="1" applyBorder="1" applyAlignment="1">
      <alignment horizontal="left" vertical="center" wrapText="1"/>
    </xf>
    <xf numFmtId="0" fontId="19" fillId="0" borderId="0" xfId="0" applyFont="1" applyFill="1" applyBorder="1" applyAlignment="1">
      <alignment horizontal="left" vertical="center" wrapText="1"/>
    </xf>
    <xf numFmtId="14" fontId="4" fillId="2" borderId="0" xfId="0" applyNumberFormat="1" applyFont="1" applyFill="1" applyBorder="1" applyAlignment="1">
      <alignment horizontal="left" wrapText="1"/>
    </xf>
    <xf numFmtId="0" fontId="11" fillId="2" borderId="0" xfId="0" applyFont="1" applyFill="1" applyBorder="1" applyAlignment="1">
      <alignment horizontal="left" vertical="center" wrapText="1"/>
    </xf>
    <xf numFmtId="0" fontId="4" fillId="0" borderId="3" xfId="0" applyFont="1" applyFill="1" applyBorder="1" applyAlignment="1">
      <alignment horizontal="left" wrapText="1"/>
    </xf>
    <xf numFmtId="0" fontId="4" fillId="3" borderId="6"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0" fillId="0" borderId="8" xfId="0" applyBorder="1"/>
    <xf numFmtId="0" fontId="4" fillId="4" borderId="8" xfId="0" applyFont="1" applyFill="1" applyBorder="1" applyAlignment="1">
      <alignment horizontal="center" vertical="center" wrapText="1"/>
    </xf>
    <xf numFmtId="0" fontId="7" fillId="0" borderId="12" xfId="0" applyFont="1" applyFill="1" applyBorder="1" applyAlignment="1">
      <alignment horizontal="left" wrapText="1"/>
    </xf>
    <xf numFmtId="0" fontId="7" fillId="0" borderId="13" xfId="0" applyFont="1" applyFill="1" applyBorder="1" applyAlignment="1">
      <alignment horizontal="left" wrapText="1"/>
    </xf>
    <xf numFmtId="0" fontId="19" fillId="4" borderId="0" xfId="0" applyFont="1" applyFill="1" applyBorder="1" applyAlignment="1">
      <alignment horizontal="left" wrapText="1"/>
    </xf>
    <xf numFmtId="0" fontId="19" fillId="2" borderId="14" xfId="0" applyFont="1" applyFill="1" applyBorder="1" applyAlignment="1">
      <alignment horizontal="center"/>
    </xf>
    <xf numFmtId="0" fontId="4" fillId="2" borderId="0" xfId="0" applyFont="1" applyFill="1" applyBorder="1" applyAlignment="1">
      <alignment horizontal="center" wrapText="1"/>
    </xf>
    <xf numFmtId="6" fontId="17" fillId="0" borderId="0" xfId="0" applyNumberFormat="1" applyFont="1" applyFill="1" applyBorder="1" applyAlignment="1">
      <alignment horizontal="center"/>
    </xf>
    <xf numFmtId="2" fontId="17" fillId="0" borderId="0" xfId="0" applyNumberFormat="1" applyFont="1" applyFill="1" applyBorder="1" applyAlignment="1">
      <alignment horizontal="center"/>
    </xf>
    <xf numFmtId="0" fontId="19" fillId="4" borderId="5" xfId="0" applyFont="1" applyFill="1" applyBorder="1" applyAlignment="1">
      <alignment horizontal="center" wrapText="1"/>
    </xf>
    <xf numFmtId="0" fontId="19" fillId="4" borderId="0" xfId="0" applyFont="1" applyFill="1" applyBorder="1" applyAlignment="1">
      <alignment horizontal="center" wrapText="1"/>
    </xf>
    <xf numFmtId="0" fontId="19" fillId="2" borderId="5" xfId="0" applyFont="1" applyFill="1" applyBorder="1" applyAlignment="1">
      <alignment horizontal="center" wrapText="1"/>
    </xf>
    <xf numFmtId="0" fontId="19" fillId="2" borderId="0" xfId="0" applyFont="1" applyFill="1" applyBorder="1" applyAlignment="1">
      <alignment horizontal="center" wrapText="1"/>
    </xf>
    <xf numFmtId="0" fontId="19" fillId="2" borderId="0" xfId="0" applyFont="1" applyFill="1" applyBorder="1" applyAlignment="1">
      <alignment horizontal="left" wrapText="1"/>
    </xf>
    <xf numFmtId="0" fontId="19" fillId="4" borderId="12" xfId="0" applyFont="1" applyFill="1" applyBorder="1" applyAlignment="1">
      <alignment horizontal="center" wrapText="1"/>
    </xf>
    <xf numFmtId="0" fontId="19" fillId="4" borderId="14" xfId="0" applyFont="1" applyFill="1" applyBorder="1" applyAlignment="1">
      <alignment horizontal="center" wrapText="1"/>
    </xf>
    <xf numFmtId="0" fontId="19" fillId="4" borderId="14" xfId="0" applyFont="1" applyFill="1" applyBorder="1" applyAlignment="1">
      <alignment horizontal="left" wrapText="1"/>
    </xf>
    <xf numFmtId="0" fontId="19" fillId="3" borderId="5" xfId="0" applyFont="1" applyFill="1" applyBorder="1" applyAlignment="1">
      <alignment horizontal="center" wrapText="1"/>
    </xf>
    <xf numFmtId="0" fontId="19" fillId="3" borderId="0" xfId="0" applyFont="1" applyFill="1" applyBorder="1" applyAlignment="1">
      <alignment horizontal="center" wrapText="1"/>
    </xf>
    <xf numFmtId="0" fontId="19" fillId="3" borderId="0" xfId="0" applyFont="1" applyFill="1" applyBorder="1" applyAlignment="1">
      <alignment horizontal="left" wrapText="1"/>
    </xf>
    <xf numFmtId="0" fontId="19" fillId="2" borderId="10"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19" fillId="2" borderId="9" xfId="0" applyFont="1" applyFill="1" applyBorder="1" applyAlignment="1">
      <alignment horizontal="left" vertical="center" wrapText="1"/>
    </xf>
    <xf numFmtId="0" fontId="19" fillId="4" borderId="5" xfId="0" applyFont="1" applyFill="1" applyBorder="1" applyAlignment="1">
      <alignment horizontal="center" vertical="center" wrapText="1"/>
    </xf>
    <xf numFmtId="0" fontId="19" fillId="4" borderId="0" xfId="0" applyFont="1" applyFill="1" applyBorder="1" applyAlignment="1">
      <alignment horizontal="center" vertical="center" wrapText="1"/>
    </xf>
    <xf numFmtId="0" fontId="19" fillId="4" borderId="0" xfId="0" applyFont="1" applyFill="1" applyBorder="1" applyAlignment="1">
      <alignment horizontal="left" vertical="center" wrapText="1"/>
    </xf>
    <xf numFmtId="0" fontId="19" fillId="2" borderId="5" xfId="0" applyFont="1" applyFill="1" applyBorder="1" applyAlignment="1">
      <alignment horizontal="center" vertical="center" wrapText="1"/>
    </xf>
    <xf numFmtId="0" fontId="7" fillId="0" borderId="0" xfId="0" applyFont="1" applyFill="1" applyBorder="1" applyAlignment="1">
      <alignment wrapText="1"/>
    </xf>
    <xf numFmtId="0" fontId="4" fillId="0" borderId="0" xfId="0" applyFont="1" applyFill="1" applyBorder="1" applyAlignment="1">
      <alignment wrapText="1"/>
    </xf>
    <xf numFmtId="6" fontId="7" fillId="0" borderId="0" xfId="0" applyNumberFormat="1" applyFont="1" applyFill="1" applyBorder="1" applyAlignment="1">
      <alignment horizontal="center" vertical="center" wrapText="1"/>
    </xf>
    <xf numFmtId="0" fontId="19" fillId="2" borderId="10" xfId="0" applyFont="1" applyFill="1" applyBorder="1" applyAlignment="1">
      <alignment horizontal="center" wrapText="1"/>
    </xf>
    <xf numFmtId="0" fontId="19" fillId="2" borderId="9" xfId="0" applyFont="1" applyFill="1" applyBorder="1" applyAlignment="1">
      <alignment horizontal="center" wrapText="1"/>
    </xf>
    <xf numFmtId="0" fontId="19" fillId="2" borderId="9" xfId="0" applyFont="1" applyFill="1" applyBorder="1" applyAlignment="1">
      <alignment horizontal="left" wrapText="1"/>
    </xf>
    <xf numFmtId="0" fontId="3" fillId="0" borderId="0" xfId="0" applyFont="1" applyBorder="1" applyAlignment="1">
      <alignment horizontal="center" vertical="center" wrapText="1"/>
    </xf>
    <xf numFmtId="0" fontId="18" fillId="2" borderId="0" xfId="0" applyFont="1" applyFill="1" applyBorder="1" applyAlignment="1">
      <alignment horizontal="center" vertical="center"/>
    </xf>
    <xf numFmtId="0" fontId="7" fillId="0" borderId="0" xfId="0" applyFont="1" applyFill="1" applyBorder="1" applyAlignment="1">
      <alignment horizontal="center" vertical="center"/>
    </xf>
    <xf numFmtId="0" fontId="19" fillId="3" borderId="12" xfId="0" applyFont="1" applyFill="1" applyBorder="1" applyAlignment="1">
      <alignment horizontal="center" wrapText="1"/>
    </xf>
    <xf numFmtId="0" fontId="19" fillId="3" borderId="14" xfId="0" applyFont="1" applyFill="1" applyBorder="1" applyAlignment="1">
      <alignment horizontal="center" wrapText="1"/>
    </xf>
    <xf numFmtId="0" fontId="19" fillId="3" borderId="14" xfId="0" applyFont="1" applyFill="1" applyBorder="1" applyAlignment="1">
      <alignment horizontal="left" wrapText="1"/>
    </xf>
    <xf numFmtId="0" fontId="19" fillId="0" borderId="5" xfId="0" applyFont="1" applyFill="1" applyBorder="1" applyAlignment="1">
      <alignment horizontal="center" wrapText="1"/>
    </xf>
    <xf numFmtId="0" fontId="19" fillId="0" borderId="0" xfId="0" applyFont="1" applyFill="1" applyBorder="1" applyAlignment="1">
      <alignment horizontal="center" wrapText="1"/>
    </xf>
    <xf numFmtId="0" fontId="19" fillId="4" borderId="12" xfId="0" applyFont="1" applyFill="1" applyBorder="1" applyAlignment="1">
      <alignment horizontal="center" vertical="center" wrapText="1"/>
    </xf>
    <xf numFmtId="0" fontId="19" fillId="4" borderId="14" xfId="0" applyFont="1" applyFill="1" applyBorder="1" applyAlignment="1">
      <alignment horizontal="center" vertical="center" wrapText="1"/>
    </xf>
    <xf numFmtId="0" fontId="19" fillId="4" borderId="14" xfId="0" applyFont="1" applyFill="1" applyBorder="1" applyAlignment="1">
      <alignment horizontal="left" vertical="center" wrapText="1"/>
    </xf>
    <xf numFmtId="0" fontId="19" fillId="0" borderId="0" xfId="0" applyFont="1" applyFill="1" applyBorder="1" applyAlignment="1">
      <alignment vertical="center" wrapText="1"/>
    </xf>
    <xf numFmtId="0" fontId="19" fillId="4" borderId="4" xfId="0" applyFont="1" applyFill="1" applyBorder="1" applyAlignment="1">
      <alignment horizontal="center"/>
    </xf>
    <xf numFmtId="0" fontId="19" fillId="0" borderId="4" xfId="0" applyFont="1" applyFill="1" applyBorder="1" applyAlignment="1">
      <alignment horizontal="center"/>
    </xf>
    <xf numFmtId="0" fontId="11" fillId="0" borderId="0" xfId="0" applyFont="1" applyFill="1" applyBorder="1" applyAlignment="1">
      <alignment vertical="top" wrapText="1"/>
    </xf>
    <xf numFmtId="0" fontId="3" fillId="0" borderId="0" xfId="0" applyFont="1" applyFill="1" applyBorder="1" applyAlignment="1">
      <alignment horizontal="center" vertical="top" wrapText="1"/>
    </xf>
    <xf numFmtId="0" fontId="19" fillId="0" borderId="21" xfId="0" applyFont="1" applyFill="1" applyBorder="1" applyAlignment="1">
      <alignment horizontal="center"/>
    </xf>
    <xf numFmtId="0" fontId="11" fillId="0" borderId="0" xfId="0" applyFont="1" applyFill="1" applyBorder="1" applyAlignment="1">
      <alignment horizontal="left" vertical="top" wrapText="1"/>
    </xf>
    <xf numFmtId="6" fontId="16" fillId="0" borderId="4" xfId="0" applyNumberFormat="1" applyFont="1" applyFill="1" applyBorder="1" applyAlignment="1">
      <alignment horizontal="center" wrapText="1"/>
    </xf>
    <xf numFmtId="0" fontId="11" fillId="2" borderId="0" xfId="0" applyFont="1" applyFill="1" applyBorder="1" applyAlignment="1">
      <alignment horizontal="left" vertical="top" wrapText="1"/>
    </xf>
    <xf numFmtId="0" fontId="11" fillId="2" borderId="11" xfId="0" applyFont="1" applyFill="1" applyBorder="1" applyAlignment="1">
      <alignment horizontal="left" vertical="top" wrapText="1"/>
    </xf>
    <xf numFmtId="0" fontId="11" fillId="2" borderId="14" xfId="0" applyFont="1" applyFill="1" applyBorder="1" applyAlignment="1">
      <alignment horizontal="left" vertical="top" wrapText="1"/>
    </xf>
    <xf numFmtId="0" fontId="11" fillId="2" borderId="13" xfId="0" applyFont="1" applyFill="1" applyBorder="1" applyAlignment="1">
      <alignment horizontal="left" vertical="top" wrapText="1"/>
    </xf>
    <xf numFmtId="0" fontId="11" fillId="2" borderId="9" xfId="0" applyFont="1" applyFill="1" applyBorder="1" applyAlignment="1">
      <alignment horizontal="left" vertical="top" wrapText="1"/>
    </xf>
    <xf numFmtId="0" fontId="11" fillId="2" borderId="19" xfId="0" applyFont="1" applyFill="1" applyBorder="1" applyAlignment="1">
      <alignment horizontal="left" vertical="top" wrapText="1"/>
    </xf>
    <xf numFmtId="0" fontId="11" fillId="2" borderId="0" xfId="0" applyFont="1" applyFill="1" applyBorder="1" applyAlignment="1">
      <alignment vertical="top"/>
    </xf>
    <xf numFmtId="6" fontId="4" fillId="0" borderId="0" xfId="0" applyNumberFormat="1" applyFont="1" applyFill="1" applyBorder="1" applyAlignment="1">
      <alignment horizontal="center" vertical="center"/>
    </xf>
    <xf numFmtId="6" fontId="4" fillId="0" borderId="22" xfId="0" applyNumberFormat="1" applyFont="1" applyFill="1" applyBorder="1" applyAlignment="1">
      <alignment horizontal="center" vertical="center"/>
    </xf>
    <xf numFmtId="0" fontId="11" fillId="2" borderId="0" xfId="0" applyFont="1" applyFill="1" applyBorder="1" applyAlignment="1">
      <alignment vertical="top" wrapText="1"/>
    </xf>
    <xf numFmtId="0" fontId="11" fillId="2" borderId="14" xfId="0" applyFont="1" applyFill="1" applyBorder="1" applyAlignment="1">
      <alignment horizontal="left" vertical="center" wrapText="1"/>
    </xf>
    <xf numFmtId="0" fontId="11" fillId="2" borderId="13" xfId="0" applyFont="1" applyFill="1" applyBorder="1" applyAlignment="1">
      <alignment horizontal="left" vertical="center" wrapText="1"/>
    </xf>
    <xf numFmtId="165" fontId="19" fillId="4" borderId="5" xfId="0" applyNumberFormat="1" applyFont="1" applyFill="1" applyBorder="1" applyAlignment="1">
      <alignment horizontal="center"/>
    </xf>
    <xf numFmtId="165" fontId="19" fillId="4" borderId="11" xfId="0" applyNumberFormat="1" applyFont="1" applyFill="1" applyBorder="1" applyAlignment="1">
      <alignment horizontal="center"/>
    </xf>
    <xf numFmtId="6" fontId="43" fillId="0" borderId="5" xfId="0" applyNumberFormat="1" applyFont="1" applyFill="1" applyBorder="1" applyAlignment="1">
      <alignment horizontal="center"/>
    </xf>
    <xf numFmtId="6" fontId="43" fillId="0" borderId="11" xfId="0" applyNumberFormat="1" applyFont="1" applyFill="1" applyBorder="1" applyAlignment="1">
      <alignment horizontal="center"/>
    </xf>
    <xf numFmtId="9" fontId="11" fillId="4" borderId="5" xfId="0" applyNumberFormat="1" applyFont="1" applyFill="1" applyBorder="1" applyAlignment="1">
      <alignment horizontal="center"/>
    </xf>
    <xf numFmtId="9" fontId="11" fillId="4" borderId="11" xfId="0" applyNumberFormat="1" applyFont="1" applyFill="1" applyBorder="1" applyAlignment="1">
      <alignment horizontal="center"/>
    </xf>
    <xf numFmtId="6" fontId="43" fillId="4" borderId="5" xfId="0" applyNumberFormat="1" applyFont="1" applyFill="1" applyBorder="1" applyAlignment="1">
      <alignment horizontal="center"/>
    </xf>
    <xf numFmtId="6" fontId="43" fillId="4" borderId="11" xfId="0" applyNumberFormat="1" applyFont="1" applyFill="1" applyBorder="1" applyAlignment="1">
      <alignment horizontal="center"/>
    </xf>
    <xf numFmtId="0" fontId="19" fillId="2" borderId="12" xfId="0" applyFont="1" applyFill="1" applyBorder="1" applyAlignment="1">
      <alignment horizontal="center"/>
    </xf>
    <xf numFmtId="0" fontId="19" fillId="2" borderId="13" xfId="0" applyFont="1" applyFill="1" applyBorder="1" applyAlignment="1">
      <alignment horizontal="center"/>
    </xf>
    <xf numFmtId="165" fontId="19" fillId="2" borderId="12" xfId="0" applyNumberFormat="1" applyFont="1" applyFill="1" applyBorder="1" applyAlignment="1">
      <alignment horizontal="center"/>
    </xf>
    <xf numFmtId="165" fontId="19" fillId="2" borderId="13" xfId="0" applyNumberFormat="1" applyFont="1" applyFill="1" applyBorder="1" applyAlignment="1">
      <alignment horizontal="center"/>
    </xf>
    <xf numFmtId="0" fontId="19" fillId="4" borderId="11" xfId="0" applyFont="1" applyFill="1" applyBorder="1" applyAlignment="1">
      <alignment horizontal="center" wrapText="1"/>
    </xf>
    <xf numFmtId="0" fontId="19" fillId="3" borderId="11" xfId="0" applyFont="1" applyFill="1" applyBorder="1" applyAlignment="1">
      <alignment horizontal="center" wrapText="1"/>
    </xf>
    <xf numFmtId="165" fontId="23" fillId="0" borderId="0" xfId="0" applyNumberFormat="1" applyFont="1" applyFill="1" applyBorder="1" applyAlignment="1">
      <alignment horizontal="center" vertical="center"/>
    </xf>
    <xf numFmtId="0" fontId="7" fillId="0" borderId="6" xfId="0" applyFont="1" applyFill="1" applyBorder="1" applyAlignment="1">
      <alignment horizontal="center" wrapText="1"/>
    </xf>
    <xf numFmtId="0" fontId="7" fillId="0" borderId="8" xfId="0" applyFont="1" applyFill="1" applyBorder="1" applyAlignment="1">
      <alignment horizontal="center" wrapText="1"/>
    </xf>
    <xf numFmtId="6" fontId="43" fillId="4" borderId="12" xfId="0" applyNumberFormat="1" applyFont="1" applyFill="1" applyBorder="1" applyAlignment="1">
      <alignment horizontal="center"/>
    </xf>
    <xf numFmtId="6" fontId="43" fillId="4" borderId="13" xfId="0" applyNumberFormat="1" applyFont="1" applyFill="1" applyBorder="1" applyAlignment="1">
      <alignment horizontal="center"/>
    </xf>
    <xf numFmtId="0" fontId="19" fillId="4" borderId="13" xfId="0" applyFont="1" applyFill="1" applyBorder="1" applyAlignment="1">
      <alignment horizontal="center" wrapText="1"/>
    </xf>
    <xf numFmtId="6" fontId="43" fillId="3" borderId="5" xfId="0" applyNumberFormat="1" applyFont="1" applyFill="1" applyBorder="1" applyAlignment="1">
      <alignment horizontal="center"/>
    </xf>
    <xf numFmtId="6" fontId="43" fillId="3" borderId="11" xfId="0" applyNumberFormat="1" applyFont="1" applyFill="1" applyBorder="1" applyAlignment="1">
      <alignment horizontal="center"/>
    </xf>
    <xf numFmtId="0" fontId="19" fillId="3" borderId="12" xfId="0" applyFont="1" applyFill="1" applyBorder="1" applyAlignment="1">
      <alignment horizontal="center"/>
    </xf>
    <xf numFmtId="0" fontId="19" fillId="3" borderId="14" xfId="0" applyFont="1" applyFill="1" applyBorder="1" applyAlignment="1">
      <alignment horizontal="center"/>
    </xf>
    <xf numFmtId="0" fontId="19" fillId="3" borderId="13" xfId="0" applyFont="1" applyFill="1" applyBorder="1" applyAlignment="1">
      <alignment horizontal="center"/>
    </xf>
    <xf numFmtId="6" fontId="43" fillId="3" borderId="12" xfId="0" applyNumberFormat="1" applyFont="1" applyFill="1" applyBorder="1" applyAlignment="1">
      <alignment horizontal="center"/>
    </xf>
    <xf numFmtId="6" fontId="43" fillId="3" borderId="13" xfId="0" applyNumberFormat="1" applyFont="1" applyFill="1" applyBorder="1" applyAlignment="1">
      <alignment horizontal="center"/>
    </xf>
    <xf numFmtId="6" fontId="29" fillId="3" borderId="0" xfId="0" applyNumberFormat="1" applyFont="1" applyFill="1" applyBorder="1" applyAlignment="1">
      <alignment horizontal="center"/>
    </xf>
    <xf numFmtId="6" fontId="29" fillId="3" borderId="11" xfId="0" applyNumberFormat="1" applyFont="1" applyFill="1" applyBorder="1" applyAlignment="1">
      <alignment horizontal="center"/>
    </xf>
    <xf numFmtId="165" fontId="19" fillId="3" borderId="5" xfId="0" applyNumberFormat="1" applyFont="1" applyFill="1" applyBorder="1" applyAlignment="1">
      <alignment horizontal="center"/>
    </xf>
    <xf numFmtId="165" fontId="19" fillId="3" borderId="11" xfId="0" applyNumberFormat="1" applyFont="1" applyFill="1" applyBorder="1" applyAlignment="1">
      <alignment horizontal="center"/>
    </xf>
    <xf numFmtId="9" fontId="11" fillId="0" borderId="5" xfId="0" applyNumberFormat="1" applyFont="1" applyFill="1" applyBorder="1" applyAlignment="1">
      <alignment horizontal="center"/>
    </xf>
    <xf numFmtId="9" fontId="11" fillId="0" borderId="11" xfId="0" applyNumberFormat="1" applyFont="1" applyFill="1" applyBorder="1" applyAlignment="1">
      <alignment horizontal="center"/>
    </xf>
    <xf numFmtId="165" fontId="19" fillId="2" borderId="5" xfId="0" applyNumberFormat="1" applyFont="1" applyFill="1" applyBorder="1" applyAlignment="1">
      <alignment horizontal="center"/>
    </xf>
    <xf numFmtId="165" fontId="19" fillId="2" borderId="11" xfId="0" applyNumberFormat="1" applyFont="1" applyFill="1" applyBorder="1" applyAlignment="1">
      <alignment horizontal="center"/>
    </xf>
    <xf numFmtId="6" fontId="7" fillId="0" borderId="6" xfId="0" applyNumberFormat="1" applyFont="1" applyFill="1" applyBorder="1" applyAlignment="1">
      <alignment horizontal="center" wrapText="1"/>
    </xf>
    <xf numFmtId="6" fontId="7" fillId="0" borderId="8" xfId="0" applyNumberFormat="1" applyFont="1" applyFill="1" applyBorder="1" applyAlignment="1">
      <alignment horizontal="center" wrapText="1"/>
    </xf>
    <xf numFmtId="6" fontId="7" fillId="0" borderId="6" xfId="0" applyNumberFormat="1" applyFont="1" applyFill="1" applyBorder="1" applyAlignment="1">
      <alignment horizontal="center" textRotation="90" wrapText="1"/>
    </xf>
    <xf numFmtId="6" fontId="7" fillId="0" borderId="8" xfId="0" applyNumberFormat="1" applyFont="1" applyFill="1" applyBorder="1" applyAlignment="1">
      <alignment horizontal="center" textRotation="90" wrapText="1"/>
    </xf>
    <xf numFmtId="0" fontId="7" fillId="0" borderId="6" xfId="0" quotePrefix="1" applyFont="1" applyFill="1" applyBorder="1" applyAlignment="1">
      <alignment horizontal="center" textRotation="90" wrapText="1"/>
    </xf>
    <xf numFmtId="0" fontId="7" fillId="0" borderId="8" xfId="0" quotePrefix="1" applyFont="1" applyFill="1" applyBorder="1" applyAlignment="1">
      <alignment horizontal="center" textRotation="90" wrapText="1"/>
    </xf>
    <xf numFmtId="165" fontId="19" fillId="0" borderId="10" xfId="0" applyNumberFormat="1" applyFont="1" applyFill="1" applyBorder="1" applyAlignment="1">
      <alignment horizontal="center"/>
    </xf>
    <xf numFmtId="165" fontId="19" fillId="0" borderId="19" xfId="0" applyNumberFormat="1" applyFont="1" applyFill="1" applyBorder="1" applyAlignment="1">
      <alignment horizontal="center"/>
    </xf>
    <xf numFmtId="9" fontId="11" fillId="0" borderId="10" xfId="0" applyNumberFormat="1" applyFont="1" applyFill="1" applyBorder="1" applyAlignment="1">
      <alignment horizontal="center"/>
    </xf>
    <xf numFmtId="9" fontId="11" fillId="0" borderId="19" xfId="0" applyNumberFormat="1" applyFont="1" applyFill="1" applyBorder="1" applyAlignment="1">
      <alignment horizontal="center"/>
    </xf>
    <xf numFmtId="165" fontId="19" fillId="3" borderId="5" xfId="0" applyNumberFormat="1" applyFont="1" applyFill="1" applyBorder="1" applyAlignment="1">
      <alignment horizontal="center" wrapText="1"/>
    </xf>
    <xf numFmtId="165" fontId="19" fillId="3" borderId="11" xfId="0" applyNumberFormat="1" applyFont="1" applyFill="1" applyBorder="1" applyAlignment="1">
      <alignment horizontal="center" wrapText="1"/>
    </xf>
    <xf numFmtId="0" fontId="11" fillId="0" borderId="5"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11" xfId="0" applyFont="1" applyFill="1" applyBorder="1" applyAlignment="1">
      <alignment horizontal="left" vertical="center" wrapText="1"/>
    </xf>
    <xf numFmtId="0" fontId="11" fillId="0" borderId="14" xfId="0" applyFont="1" applyFill="1" applyBorder="1" applyAlignment="1">
      <alignment horizontal="center" vertical="center" wrapText="1"/>
    </xf>
    <xf numFmtId="0" fontId="11" fillId="0" borderId="13" xfId="0" applyFont="1" applyFill="1" applyBorder="1" applyAlignment="1">
      <alignment horizontal="center" vertical="center" wrapText="1"/>
    </xf>
    <xf numFmtId="6" fontId="7" fillId="0" borderId="7" xfId="0" applyNumberFormat="1" applyFont="1" applyFill="1" applyBorder="1" applyAlignment="1">
      <alignment horizontal="center" wrapText="1"/>
    </xf>
    <xf numFmtId="6" fontId="43" fillId="0" borderId="10" xfId="0" applyNumberFormat="1" applyFont="1" applyFill="1" applyBorder="1" applyAlignment="1">
      <alignment horizontal="center"/>
    </xf>
    <xf numFmtId="6" fontId="43" fillId="0" borderId="19" xfId="0" applyNumberFormat="1" applyFont="1" applyFill="1" applyBorder="1" applyAlignment="1">
      <alignment horizontal="center"/>
    </xf>
    <xf numFmtId="0" fontId="4" fillId="0" borderId="0" xfId="0" applyFont="1" applyFill="1" applyBorder="1" applyAlignment="1">
      <alignment horizontal="right" vertical="center"/>
    </xf>
    <xf numFmtId="165" fontId="23" fillId="0" borderId="25" xfId="0" applyNumberFormat="1" applyFont="1" applyFill="1" applyBorder="1" applyAlignment="1">
      <alignment horizontal="center" vertical="center"/>
    </xf>
    <xf numFmtId="165" fontId="23" fillId="0" borderId="26" xfId="0" applyNumberFormat="1" applyFont="1" applyFill="1" applyBorder="1" applyAlignment="1">
      <alignment horizontal="center" vertical="center"/>
    </xf>
    <xf numFmtId="10" fontId="23" fillId="0" borderId="25" xfId="0" applyNumberFormat="1" applyFont="1" applyFill="1" applyBorder="1" applyAlignment="1">
      <alignment horizontal="center" vertical="center"/>
    </xf>
    <xf numFmtId="10" fontId="23" fillId="0" borderId="26" xfId="0" applyNumberFormat="1" applyFont="1" applyFill="1" applyBorder="1" applyAlignment="1">
      <alignment horizontal="center" vertical="center"/>
    </xf>
    <xf numFmtId="165" fontId="19" fillId="4" borderId="5" xfId="0" applyNumberFormat="1" applyFont="1" applyFill="1" applyBorder="1" applyAlignment="1">
      <alignment horizontal="center" wrapText="1"/>
    </xf>
    <xf numFmtId="165" fontId="19" fillId="4" borderId="11" xfId="0" applyNumberFormat="1" applyFont="1" applyFill="1" applyBorder="1" applyAlignment="1">
      <alignment horizontal="center" wrapText="1"/>
    </xf>
    <xf numFmtId="165" fontId="19" fillId="0" borderId="5" xfId="0" applyNumberFormat="1" applyFont="1" applyFill="1" applyBorder="1" applyAlignment="1">
      <alignment horizontal="center"/>
    </xf>
    <xf numFmtId="165" fontId="19" fillId="0" borderId="11" xfId="0" applyNumberFormat="1" applyFont="1" applyFill="1" applyBorder="1" applyAlignment="1">
      <alignment horizontal="center"/>
    </xf>
    <xf numFmtId="9" fontId="11" fillId="0" borderId="12" xfId="0" applyNumberFormat="1" applyFont="1" applyFill="1" applyBorder="1" applyAlignment="1">
      <alignment horizontal="center"/>
    </xf>
    <xf numFmtId="9" fontId="11" fillId="0" borderId="13" xfId="0" applyNumberFormat="1" applyFont="1" applyFill="1" applyBorder="1" applyAlignment="1">
      <alignment horizontal="center"/>
    </xf>
    <xf numFmtId="6" fontId="43" fillId="0" borderId="12" xfId="0" applyNumberFormat="1" applyFont="1" applyFill="1" applyBorder="1" applyAlignment="1">
      <alignment horizontal="center"/>
    </xf>
    <xf numFmtId="6" fontId="43" fillId="0" borderId="13" xfId="0" applyNumberFormat="1" applyFont="1" applyFill="1" applyBorder="1" applyAlignment="1">
      <alignment horizontal="center"/>
    </xf>
    <xf numFmtId="0" fontId="11" fillId="0" borderId="6"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7" fillId="0" borderId="3" xfId="0" applyFont="1" applyFill="1" applyBorder="1" applyAlignment="1">
      <alignment horizontal="left" vertical="center" wrapText="1"/>
    </xf>
    <xf numFmtId="0" fontId="19" fillId="2" borderId="1" xfId="0" applyFont="1" applyFill="1" applyBorder="1" applyAlignment="1">
      <alignment horizontal="left" vertical="center" wrapText="1"/>
    </xf>
    <xf numFmtId="165" fontId="33" fillId="0" borderId="25" xfId="0" applyNumberFormat="1" applyFont="1" applyBorder="1" applyAlignment="1">
      <alignment horizontal="center" vertical="center"/>
    </xf>
    <xf numFmtId="165" fontId="33" fillId="0" borderId="29" xfId="0" applyNumberFormat="1" applyFont="1" applyBorder="1" applyAlignment="1">
      <alignment horizontal="center" vertical="center"/>
    </xf>
    <xf numFmtId="165" fontId="33" fillId="0" borderId="26" xfId="0" applyNumberFormat="1" applyFont="1" applyBorder="1" applyAlignment="1">
      <alignment horizontal="center" vertical="center"/>
    </xf>
    <xf numFmtId="0" fontId="11" fillId="0" borderId="10"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9" fillId="3" borderId="13" xfId="0" applyFont="1" applyFill="1" applyBorder="1" applyAlignment="1">
      <alignment horizontal="center" wrapText="1"/>
    </xf>
    <xf numFmtId="0" fontId="19" fillId="0" borderId="12" xfId="0" applyFont="1" applyFill="1" applyBorder="1" applyAlignment="1">
      <alignment horizontal="left" wrapText="1"/>
    </xf>
  </cellXfs>
  <cellStyles count="3">
    <cellStyle name="Currency" xfId="1" builtinId="4"/>
    <cellStyle name="Normal" xfId="0" builtinId="0"/>
    <cellStyle name="Percent" xfId="2" builtinId="5"/>
  </cellStyles>
  <dxfs count="10">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800000"/>
      <rgbColor rgb="00E6E6E6"/>
      <rgbColor rgb="000000FF"/>
      <rgbColor rgb="00FFFF00"/>
      <rgbColor rgb="00CCCCFF"/>
      <rgbColor rgb="0000FFFF"/>
      <rgbColor rgb="00800000"/>
      <rgbColor rgb="00008000"/>
      <rgbColor rgb="00000080"/>
      <rgbColor rgb="00808000"/>
      <rgbColor rgb="00800080"/>
      <rgbColor rgb="00008080"/>
      <rgbColor rgb="00C0C0C0"/>
      <rgbColor rgb="00808080"/>
      <rgbColor rgb="009999CC"/>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990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FFFFCC"/>
      <rgbColor rgb="00003300"/>
      <rgbColor rgb="00333300"/>
      <rgbColor rgb="00993300"/>
      <rgbColor rgb="00993366"/>
      <rgbColor rgb="00333399"/>
      <rgbColor rgb="00333333"/>
    </indexedColors>
    <mruColors>
      <color rgb="FF56AA1C"/>
      <color rgb="FF3C661C"/>
      <color rgb="FFB1FF25"/>
      <color rgb="FF8CD600"/>
      <color rgb="FF145C5A"/>
      <color rgb="FF0033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139700</xdr:colOff>
      <xdr:row>0</xdr:row>
      <xdr:rowOff>19050</xdr:rowOff>
    </xdr:from>
    <xdr:to>
      <xdr:col>6</xdr:col>
      <xdr:colOff>368673</xdr:colOff>
      <xdr:row>0</xdr:row>
      <xdr:rowOff>447088</xdr:rowOff>
    </xdr:to>
    <xdr:pic>
      <xdr:nvPicPr>
        <xdr:cNvPr id="2" name="Picture 1"/>
        <xdr:cNvPicPr>
          <a:picLocks noChangeAspect="1"/>
        </xdr:cNvPicPr>
      </xdr:nvPicPr>
      <xdr:blipFill>
        <a:blip xmlns:r="http://schemas.openxmlformats.org/officeDocument/2006/relationships" r:embed="rId1" cstate="print"/>
        <a:stretch>
          <a:fillRect/>
        </a:stretch>
      </xdr:blipFill>
      <xdr:spPr>
        <a:xfrm>
          <a:off x="5083175" y="19050"/>
          <a:ext cx="1057648" cy="42803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5</xdr:col>
      <xdr:colOff>263338</xdr:colOff>
      <xdr:row>0</xdr:row>
      <xdr:rowOff>19050</xdr:rowOff>
    </xdr:from>
    <xdr:to>
      <xdr:col>6</xdr:col>
      <xdr:colOff>691963</xdr:colOff>
      <xdr:row>0</xdr:row>
      <xdr:rowOff>447088</xdr:rowOff>
    </xdr:to>
    <xdr:pic>
      <xdr:nvPicPr>
        <xdr:cNvPr id="2" name="Picture 1"/>
        <xdr:cNvPicPr>
          <a:picLocks noChangeAspect="1"/>
        </xdr:cNvPicPr>
      </xdr:nvPicPr>
      <xdr:blipFill>
        <a:blip xmlns:r="http://schemas.openxmlformats.org/officeDocument/2006/relationships" r:embed="rId1" cstate="print"/>
        <a:stretch>
          <a:fillRect/>
        </a:stretch>
      </xdr:blipFill>
      <xdr:spPr>
        <a:xfrm>
          <a:off x="4473388" y="19050"/>
          <a:ext cx="1143000" cy="42803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7</xdr:col>
      <xdr:colOff>219075</xdr:colOff>
      <xdr:row>0</xdr:row>
      <xdr:rowOff>19050</xdr:rowOff>
    </xdr:from>
    <xdr:to>
      <xdr:col>10</xdr:col>
      <xdr:colOff>421901</xdr:colOff>
      <xdr:row>0</xdr:row>
      <xdr:rowOff>447088</xdr:rowOff>
    </xdr:to>
    <xdr:pic>
      <xdr:nvPicPr>
        <xdr:cNvPr id="3" name="Picture 2"/>
        <xdr:cNvPicPr>
          <a:picLocks noChangeAspect="1"/>
        </xdr:cNvPicPr>
      </xdr:nvPicPr>
      <xdr:blipFill>
        <a:blip xmlns:r="http://schemas.openxmlformats.org/officeDocument/2006/relationships" r:embed="rId1" cstate="print"/>
        <a:stretch>
          <a:fillRect/>
        </a:stretch>
      </xdr:blipFill>
      <xdr:spPr>
        <a:xfrm>
          <a:off x="4467225" y="19050"/>
          <a:ext cx="1145801" cy="428038"/>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7</xdr:col>
      <xdr:colOff>446942</xdr:colOff>
      <xdr:row>0</xdr:row>
      <xdr:rowOff>21980</xdr:rowOff>
    </xdr:from>
    <xdr:to>
      <xdr:col>9</xdr:col>
      <xdr:colOff>425305</xdr:colOff>
      <xdr:row>0</xdr:row>
      <xdr:rowOff>450018</xdr:rowOff>
    </xdr:to>
    <xdr:pic>
      <xdr:nvPicPr>
        <xdr:cNvPr id="3" name="Picture 2"/>
        <xdr:cNvPicPr>
          <a:picLocks noChangeAspect="1"/>
        </xdr:cNvPicPr>
      </xdr:nvPicPr>
      <xdr:blipFill>
        <a:blip xmlns:r="http://schemas.openxmlformats.org/officeDocument/2006/relationships" r:embed="rId1" cstate="print"/>
        <a:stretch>
          <a:fillRect/>
        </a:stretch>
      </xdr:blipFill>
      <xdr:spPr>
        <a:xfrm>
          <a:off x="4352192" y="21980"/>
          <a:ext cx="1275229" cy="4280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196850</xdr:colOff>
      <xdr:row>0</xdr:row>
      <xdr:rowOff>47625</xdr:rowOff>
    </xdr:from>
    <xdr:to>
      <xdr:col>6</xdr:col>
      <xdr:colOff>1254498</xdr:colOff>
      <xdr:row>0</xdr:row>
      <xdr:rowOff>475663</xdr:rowOff>
    </xdr:to>
    <xdr:pic>
      <xdr:nvPicPr>
        <xdr:cNvPr id="2" name="Picture 1"/>
        <xdr:cNvPicPr>
          <a:picLocks noChangeAspect="1"/>
        </xdr:cNvPicPr>
      </xdr:nvPicPr>
      <xdr:blipFill>
        <a:blip xmlns:r="http://schemas.openxmlformats.org/officeDocument/2006/relationships" r:embed="rId1" cstate="print"/>
        <a:stretch>
          <a:fillRect/>
        </a:stretch>
      </xdr:blipFill>
      <xdr:spPr>
        <a:xfrm>
          <a:off x="5006975" y="47625"/>
          <a:ext cx="1057648" cy="42803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581025</xdr:colOff>
      <xdr:row>0</xdr:row>
      <xdr:rowOff>19050</xdr:rowOff>
    </xdr:from>
    <xdr:to>
      <xdr:col>9</xdr:col>
      <xdr:colOff>425823</xdr:colOff>
      <xdr:row>0</xdr:row>
      <xdr:rowOff>447088</xdr:rowOff>
    </xdr:to>
    <xdr:pic>
      <xdr:nvPicPr>
        <xdr:cNvPr id="5" name="Picture 4"/>
        <xdr:cNvPicPr>
          <a:picLocks noChangeAspect="1"/>
        </xdr:cNvPicPr>
      </xdr:nvPicPr>
      <xdr:blipFill>
        <a:blip xmlns:r="http://schemas.openxmlformats.org/officeDocument/2006/relationships" r:embed="rId1" cstate="print"/>
        <a:stretch>
          <a:fillRect/>
        </a:stretch>
      </xdr:blipFill>
      <xdr:spPr>
        <a:xfrm>
          <a:off x="4467225" y="19050"/>
          <a:ext cx="1140198" cy="42803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453838</xdr:colOff>
      <xdr:row>0</xdr:row>
      <xdr:rowOff>30256</xdr:rowOff>
    </xdr:from>
    <xdr:to>
      <xdr:col>9</xdr:col>
      <xdr:colOff>429185</xdr:colOff>
      <xdr:row>0</xdr:row>
      <xdr:rowOff>458294</xdr:rowOff>
    </xdr:to>
    <xdr:pic>
      <xdr:nvPicPr>
        <xdr:cNvPr id="4" name="Picture 3"/>
        <xdr:cNvPicPr>
          <a:picLocks noChangeAspect="1"/>
        </xdr:cNvPicPr>
      </xdr:nvPicPr>
      <xdr:blipFill>
        <a:blip xmlns:r="http://schemas.openxmlformats.org/officeDocument/2006/relationships" r:embed="rId1" cstate="print"/>
        <a:stretch>
          <a:fillRect/>
        </a:stretch>
      </xdr:blipFill>
      <xdr:spPr>
        <a:xfrm>
          <a:off x="4353485" y="30256"/>
          <a:ext cx="1275229" cy="42803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446942</xdr:colOff>
      <xdr:row>0</xdr:row>
      <xdr:rowOff>21980</xdr:rowOff>
    </xdr:from>
    <xdr:to>
      <xdr:col>9</xdr:col>
      <xdr:colOff>425305</xdr:colOff>
      <xdr:row>0</xdr:row>
      <xdr:rowOff>450018</xdr:rowOff>
    </xdr:to>
    <xdr:pic>
      <xdr:nvPicPr>
        <xdr:cNvPr id="2" name="Picture 1"/>
        <xdr:cNvPicPr>
          <a:picLocks noChangeAspect="1"/>
        </xdr:cNvPicPr>
      </xdr:nvPicPr>
      <xdr:blipFill>
        <a:blip xmlns:r="http://schemas.openxmlformats.org/officeDocument/2006/relationships" r:embed="rId1" cstate="print"/>
        <a:stretch>
          <a:fillRect/>
        </a:stretch>
      </xdr:blipFill>
      <xdr:spPr>
        <a:xfrm>
          <a:off x="4352192" y="21980"/>
          <a:ext cx="1273764" cy="42803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705971</xdr:colOff>
      <xdr:row>0</xdr:row>
      <xdr:rowOff>33617</xdr:rowOff>
    </xdr:from>
    <xdr:to>
      <xdr:col>8</xdr:col>
      <xdr:colOff>1981200</xdr:colOff>
      <xdr:row>0</xdr:row>
      <xdr:rowOff>461655</xdr:rowOff>
    </xdr:to>
    <xdr:pic>
      <xdr:nvPicPr>
        <xdr:cNvPr id="3" name="Picture 2"/>
        <xdr:cNvPicPr>
          <a:picLocks noChangeAspect="1"/>
        </xdr:cNvPicPr>
      </xdr:nvPicPr>
      <xdr:blipFill>
        <a:blip xmlns:r="http://schemas.openxmlformats.org/officeDocument/2006/relationships" r:embed="rId1" cstate="print"/>
        <a:stretch>
          <a:fillRect/>
        </a:stretch>
      </xdr:blipFill>
      <xdr:spPr>
        <a:xfrm>
          <a:off x="10813677" y="33617"/>
          <a:ext cx="1275229" cy="42803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7</xdr:col>
      <xdr:colOff>391571</xdr:colOff>
      <xdr:row>0</xdr:row>
      <xdr:rowOff>21168</xdr:rowOff>
    </xdr:from>
    <xdr:to>
      <xdr:col>8</xdr:col>
      <xdr:colOff>352039</xdr:colOff>
      <xdr:row>0</xdr:row>
      <xdr:rowOff>449206</xdr:rowOff>
    </xdr:to>
    <xdr:pic>
      <xdr:nvPicPr>
        <xdr:cNvPr id="5" name="Picture 4"/>
        <xdr:cNvPicPr>
          <a:picLocks noChangeAspect="1"/>
        </xdr:cNvPicPr>
      </xdr:nvPicPr>
      <xdr:blipFill>
        <a:blip xmlns:r="http://schemas.openxmlformats.org/officeDocument/2006/relationships" r:embed="rId1" cstate="print"/>
        <a:stretch>
          <a:fillRect/>
        </a:stretch>
      </xdr:blipFill>
      <xdr:spPr>
        <a:xfrm>
          <a:off x="5460988" y="21168"/>
          <a:ext cx="1145801" cy="42803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7</xdr:col>
      <xdr:colOff>446942</xdr:colOff>
      <xdr:row>0</xdr:row>
      <xdr:rowOff>21980</xdr:rowOff>
    </xdr:from>
    <xdr:to>
      <xdr:col>9</xdr:col>
      <xdr:colOff>425305</xdr:colOff>
      <xdr:row>0</xdr:row>
      <xdr:rowOff>450018</xdr:rowOff>
    </xdr:to>
    <xdr:pic>
      <xdr:nvPicPr>
        <xdr:cNvPr id="2" name="Picture 1"/>
        <xdr:cNvPicPr>
          <a:picLocks noChangeAspect="1"/>
        </xdr:cNvPicPr>
      </xdr:nvPicPr>
      <xdr:blipFill>
        <a:blip xmlns:r="http://schemas.openxmlformats.org/officeDocument/2006/relationships" r:embed="rId1" cstate="print"/>
        <a:stretch>
          <a:fillRect/>
        </a:stretch>
      </xdr:blipFill>
      <xdr:spPr>
        <a:xfrm>
          <a:off x="4352192" y="21980"/>
          <a:ext cx="1273764" cy="42803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5</xdr:col>
      <xdr:colOff>263338</xdr:colOff>
      <xdr:row>0</xdr:row>
      <xdr:rowOff>26893</xdr:rowOff>
    </xdr:from>
    <xdr:to>
      <xdr:col>6</xdr:col>
      <xdr:colOff>691963</xdr:colOff>
      <xdr:row>0</xdr:row>
      <xdr:rowOff>454931</xdr:rowOff>
    </xdr:to>
    <xdr:pic>
      <xdr:nvPicPr>
        <xdr:cNvPr id="3" name="Picture 2"/>
        <xdr:cNvPicPr>
          <a:picLocks noChangeAspect="1"/>
        </xdr:cNvPicPr>
      </xdr:nvPicPr>
      <xdr:blipFill>
        <a:blip xmlns:r="http://schemas.openxmlformats.org/officeDocument/2006/relationships" r:embed="rId1" cstate="print"/>
        <a:stretch>
          <a:fillRect/>
        </a:stretch>
      </xdr:blipFill>
      <xdr:spPr>
        <a:xfrm>
          <a:off x="4473388" y="26893"/>
          <a:ext cx="1143000" cy="42803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W36"/>
  <sheetViews>
    <sheetView tabSelected="1" view="pageBreakPreview" zoomScale="85" zoomScaleNormal="100" zoomScaleSheetLayoutView="85" workbookViewId="0">
      <selection activeCell="A6" sqref="A6:G6"/>
    </sheetView>
  </sheetViews>
  <sheetFormatPr defaultColWidth="9.140625" defaultRowHeight="13.5"/>
  <cols>
    <col min="1" max="1" width="12.85546875" style="202" customWidth="1"/>
    <col min="2" max="2" width="17.7109375" style="361" customWidth="1"/>
    <col min="3" max="3" width="29.5703125" style="202" customWidth="1"/>
    <col min="4" max="4" width="4.85546875" style="202" customWidth="1"/>
    <col min="5" max="5" width="9.140625" style="202"/>
    <col min="6" max="6" width="12.42578125" style="202" customWidth="1"/>
    <col min="7" max="7" width="5.85546875" style="202" customWidth="1"/>
    <col min="8" max="8" width="9.140625" style="202" customWidth="1"/>
    <col min="9" max="9" width="9.140625" style="202" hidden="1" customWidth="1"/>
    <col min="10" max="11" width="9.140625" style="202" customWidth="1"/>
    <col min="12" max="16384" width="9.140625" style="202"/>
  </cols>
  <sheetData>
    <row r="1" spans="1:23" s="112" customFormat="1" ht="45" customHeight="1">
      <c r="A1" s="461" t="s">
        <v>248</v>
      </c>
      <c r="B1" s="359"/>
      <c r="C1" s="351"/>
      <c r="D1" s="351"/>
      <c r="E1" s="348"/>
      <c r="F1" s="348"/>
      <c r="G1" s="348"/>
      <c r="H1" s="300"/>
      <c r="I1" s="1"/>
      <c r="J1" s="1"/>
      <c r="K1" s="13"/>
      <c r="N1" s="13"/>
      <c r="O1" s="13"/>
      <c r="P1" s="13"/>
      <c r="Q1" s="13"/>
      <c r="R1" s="13"/>
      <c r="S1" s="13"/>
      <c r="T1" s="13"/>
      <c r="U1" s="13"/>
      <c r="V1" s="13"/>
      <c r="W1" s="13"/>
    </row>
    <row r="2" spans="1:23" s="52" customFormat="1" ht="15" hidden="1" customHeight="1">
      <c r="A2" s="541" t="s">
        <v>116</v>
      </c>
      <c r="B2" s="541"/>
      <c r="C2" s="364" t="str">
        <f>C11</f>
        <v xml:space="preserve">Green Building </v>
      </c>
      <c r="E2" s="193" t="s">
        <v>5</v>
      </c>
      <c r="F2" s="364" t="str">
        <f>C13</f>
        <v>XX/XX/XXXX</v>
      </c>
      <c r="I2" s="364"/>
    </row>
    <row r="3" spans="1:23" s="52" customFormat="1" ht="15" hidden="1" customHeight="1">
      <c r="A3" s="542" t="s">
        <v>115</v>
      </c>
      <c r="B3" s="542"/>
      <c r="C3" s="364" t="str">
        <f>C12</f>
        <v>1100 4th st</v>
      </c>
      <c r="E3" s="194" t="s">
        <v>114</v>
      </c>
      <c r="F3" s="365" t="str">
        <f>C14</f>
        <v>B14XXXXXX</v>
      </c>
      <c r="I3" s="365"/>
    </row>
    <row r="4" spans="1:23">
      <c r="A4" s="351"/>
      <c r="B4" s="360"/>
      <c r="C4" s="351"/>
      <c r="D4" s="351"/>
      <c r="E4" s="351"/>
      <c r="F4" s="351"/>
      <c r="G4" s="351"/>
    </row>
    <row r="5" spans="1:23" s="112" customFormat="1" ht="17.25" customHeight="1" thickBot="1">
      <c r="A5" s="460" t="s">
        <v>267</v>
      </c>
      <c r="B5" s="354"/>
      <c r="C5" s="354"/>
      <c r="D5" s="354"/>
      <c r="E5" s="354"/>
      <c r="F5" s="354"/>
      <c r="G5" s="353"/>
      <c r="H5" s="300"/>
      <c r="I5" s="1"/>
      <c r="J5" s="1"/>
      <c r="K5" s="13"/>
      <c r="N5" s="13"/>
      <c r="O5" s="13"/>
      <c r="P5" s="13"/>
      <c r="Q5" s="13"/>
      <c r="R5" s="13"/>
      <c r="S5" s="13"/>
      <c r="T5" s="13"/>
      <c r="U5" s="13"/>
      <c r="V5" s="13"/>
      <c r="W5" s="13"/>
    </row>
    <row r="6" spans="1:23" s="112" customFormat="1" ht="159" customHeight="1">
      <c r="A6" s="543" t="s">
        <v>315</v>
      </c>
      <c r="B6" s="543"/>
      <c r="C6" s="543"/>
      <c r="D6" s="543"/>
      <c r="E6" s="543"/>
      <c r="F6" s="543"/>
      <c r="G6" s="543"/>
      <c r="H6" s="300"/>
      <c r="I6" s="1"/>
      <c r="J6" s="1"/>
      <c r="K6" s="13"/>
      <c r="N6" s="13"/>
      <c r="O6" s="13"/>
      <c r="P6" s="13"/>
      <c r="Q6" s="13"/>
      <c r="R6" s="13"/>
      <c r="S6" s="13"/>
      <c r="T6" s="13"/>
      <c r="U6" s="13"/>
      <c r="V6" s="13"/>
      <c r="W6" s="13"/>
    </row>
    <row r="7" spans="1:23" s="112" customFormat="1" ht="15" customHeight="1">
      <c r="A7" s="358"/>
      <c r="B7" s="358"/>
      <c r="C7" s="358"/>
      <c r="D7" s="358"/>
      <c r="E7" s="358"/>
      <c r="F7" s="358"/>
      <c r="G7" s="358"/>
      <c r="H7" s="300"/>
      <c r="I7" s="1"/>
      <c r="J7" s="1"/>
      <c r="K7" s="13"/>
      <c r="N7" s="13"/>
      <c r="O7" s="13"/>
      <c r="P7" s="13"/>
      <c r="Q7" s="13"/>
      <c r="R7" s="13"/>
      <c r="S7" s="13"/>
      <c r="T7" s="13"/>
      <c r="U7" s="13"/>
      <c r="V7" s="13"/>
      <c r="W7" s="13"/>
    </row>
    <row r="8" spans="1:23" s="112" customFormat="1" ht="15.75" customHeight="1" thickBot="1">
      <c r="A8" s="460" t="s">
        <v>249</v>
      </c>
      <c r="B8" s="354"/>
      <c r="C8" s="354"/>
      <c r="D8" s="354"/>
      <c r="E8" s="354"/>
      <c r="F8" s="354"/>
      <c r="G8" s="353"/>
      <c r="H8" s="300"/>
      <c r="I8" s="1"/>
      <c r="J8" s="1"/>
      <c r="K8" s="13"/>
      <c r="N8" s="13"/>
      <c r="O8" s="13"/>
      <c r="P8" s="13"/>
      <c r="Q8" s="13"/>
      <c r="R8" s="13"/>
      <c r="S8" s="13"/>
      <c r="T8" s="13"/>
      <c r="U8" s="13"/>
      <c r="V8" s="13"/>
      <c r="W8" s="13"/>
    </row>
    <row r="9" spans="1:23" ht="31.5" customHeight="1">
      <c r="A9" s="543" t="s">
        <v>247</v>
      </c>
      <c r="B9" s="543"/>
      <c r="C9" s="543"/>
      <c r="D9" s="543"/>
      <c r="E9" s="543"/>
      <c r="F9" s="543"/>
      <c r="G9" s="543"/>
      <c r="H9" s="201"/>
      <c r="I9" s="202" t="s">
        <v>270</v>
      </c>
      <c r="K9" s="112"/>
    </row>
    <row r="10" spans="1:23" ht="15.75" customHeight="1">
      <c r="A10" s="358"/>
      <c r="B10" s="358"/>
      <c r="C10" s="358"/>
      <c r="D10" s="358"/>
      <c r="E10" s="358"/>
      <c r="F10" s="358"/>
      <c r="G10" s="358"/>
      <c r="H10" s="201"/>
      <c r="I10" s="202" t="s">
        <v>271</v>
      </c>
      <c r="K10" s="112"/>
    </row>
    <row r="11" spans="1:23" s="384" customFormat="1" ht="18" customHeight="1">
      <c r="A11" s="380"/>
      <c r="B11" s="381" t="s">
        <v>116</v>
      </c>
      <c r="C11" s="382" t="s">
        <v>339</v>
      </c>
      <c r="D11" s="380"/>
      <c r="E11" s="383"/>
      <c r="F11" s="380"/>
      <c r="G11" s="380"/>
      <c r="K11" s="86"/>
    </row>
    <row r="12" spans="1:23" s="384" customFormat="1" ht="18" customHeight="1">
      <c r="A12" s="380"/>
      <c r="B12" s="385" t="s">
        <v>115</v>
      </c>
      <c r="C12" s="537" t="s">
        <v>340</v>
      </c>
      <c r="D12" s="386"/>
      <c r="E12" s="383"/>
      <c r="F12" s="380"/>
      <c r="G12" s="380"/>
      <c r="I12" s="384" t="s">
        <v>321</v>
      </c>
    </row>
    <row r="13" spans="1:23" s="384" customFormat="1" ht="18" customHeight="1">
      <c r="A13" s="380"/>
      <c r="B13" s="381" t="s">
        <v>5</v>
      </c>
      <c r="C13" s="382" t="s">
        <v>338</v>
      </c>
      <c r="D13" s="380"/>
      <c r="E13" s="380"/>
      <c r="F13" s="380"/>
      <c r="G13" s="380"/>
      <c r="I13" s="384" t="s">
        <v>320</v>
      </c>
    </row>
    <row r="14" spans="1:23" s="384" customFormat="1" ht="18" customHeight="1">
      <c r="A14" s="380"/>
      <c r="B14" s="381" t="s">
        <v>114</v>
      </c>
      <c r="C14" s="362" t="s">
        <v>245</v>
      </c>
      <c r="D14" s="380"/>
      <c r="E14" s="380"/>
      <c r="F14" s="380"/>
      <c r="G14" s="380"/>
      <c r="I14" s="384" t="s">
        <v>325</v>
      </c>
    </row>
    <row r="15" spans="1:23" s="384" customFormat="1" ht="18" customHeight="1">
      <c r="A15" s="380"/>
      <c r="B15" s="381"/>
      <c r="C15" s="362"/>
      <c r="D15" s="380"/>
      <c r="E15" s="380"/>
      <c r="F15" s="380"/>
      <c r="G15" s="380"/>
      <c r="I15" s="384" t="s">
        <v>323</v>
      </c>
    </row>
    <row r="16" spans="1:23" s="384" customFormat="1" ht="20.25" customHeight="1">
      <c r="A16" s="380"/>
      <c r="B16" s="385" t="s">
        <v>327</v>
      </c>
      <c r="C16" s="362"/>
      <c r="D16" s="380" t="str">
        <f>IF(OR(AND(C21="Green Building Act", C16="Level 3 Alteration"), AND(C21="Green Building Act", C16="Level 2 Alteration"), AND(C21="Green Building Act", C16="Level 1 Alteration")), " ", " ")</f>
        <v xml:space="preserve"> </v>
      </c>
      <c r="E16" s="380"/>
      <c r="F16" s="380"/>
      <c r="G16" s="380"/>
      <c r="I16" s="384" t="s">
        <v>324</v>
      </c>
    </row>
    <row r="17" spans="1:11" s="384" customFormat="1" ht="20.25" customHeight="1">
      <c r="A17" s="380"/>
      <c r="B17" s="385" t="s">
        <v>326</v>
      </c>
      <c r="C17" s="475"/>
      <c r="D17" s="380"/>
      <c r="E17" s="380"/>
      <c r="F17" s="380"/>
      <c r="G17" s="380"/>
    </row>
    <row r="18" spans="1:11" s="384" customFormat="1" ht="20.25" customHeight="1">
      <c r="A18" s="380"/>
      <c r="B18" s="385" t="s">
        <v>188</v>
      </c>
      <c r="C18" s="387"/>
      <c r="D18" s="380"/>
      <c r="E18" s="380"/>
      <c r="F18" s="380"/>
      <c r="G18" s="380"/>
    </row>
    <row r="19" spans="1:11" s="384" customFormat="1" ht="21" customHeight="1">
      <c r="A19" s="544" t="s">
        <v>308</v>
      </c>
      <c r="B19" s="544"/>
      <c r="C19" s="387"/>
      <c r="D19" s="380"/>
      <c r="E19" s="380"/>
      <c r="F19" s="380"/>
      <c r="G19" s="380"/>
    </row>
    <row r="20" spans="1:11" s="384" customFormat="1" ht="21" customHeight="1">
      <c r="A20" s="380"/>
      <c r="B20" s="381" t="s">
        <v>322</v>
      </c>
      <c r="C20" s="362"/>
      <c r="D20" s="380"/>
      <c r="E20" s="380"/>
      <c r="F20" s="380"/>
      <c r="G20" s="380"/>
    </row>
    <row r="21" spans="1:11" s="384" customFormat="1" ht="21" customHeight="1">
      <c r="A21" s="380"/>
      <c r="B21" s="381" t="s">
        <v>269</v>
      </c>
      <c r="C21" s="362" t="str">
        <f>IF(OR(AND(C16="site work",C18&gt;999),(AND(C16="demolition/raze",C18&gt;9999))),"Green Construction Code",IF(AND(OR(C16="New Construction",C17="yes"),OR(AND(C20="Mixed Use Interior",C18&gt;49999),AND(C20="non-residential",OR(C19="yes",C18&gt;49999)),AND(C20="educational",OR(C19="yes",C18&gt;49999)),AND(C20="residential",C18&gt;9999,C19="yes"),AND(C20="tenant fit out",C18&gt;29999,C19="yes"))),"Green Building Act",IF(C18&gt;9999,"Green Construction Code",IF(AND(C16="site work",C18&gt;999),"Green Construction Code","None"))))</f>
        <v>None</v>
      </c>
      <c r="D21" s="380"/>
      <c r="E21" s="380"/>
      <c r="F21" s="380"/>
      <c r="G21" s="380"/>
    </row>
    <row r="22" spans="1:11" s="384" customFormat="1" ht="21" customHeight="1">
      <c r="A22" s="380"/>
      <c r="B22" s="385" t="str">
        <f>IF(C21="none","",IF(AND(C21="Green Building Act",OR(AND(C20="Mixed Use Interior",C18&lt;50000),AND(C20="Residential",C18&lt;10000),AND(C20="Tenant Fit out",C18&lt;30000))),"",IF(AND(C21="Green Building Act",C19="no",OR(C20="Residential",C20="Tenant Fit out")),"","Compliance Path:")))</f>
        <v/>
      </c>
      <c r="C22" s="362"/>
      <c r="D22" s="540" t="str">
        <f>IF(AND(B22="Compliance Path:",OR(C22=0, C22="")), "SELECT COMPLIANCE PATH", "")</f>
        <v/>
      </c>
      <c r="E22" s="540"/>
      <c r="F22" s="540"/>
      <c r="G22" s="407"/>
    </row>
    <row r="23" spans="1:11" ht="21" customHeight="1">
      <c r="A23" s="351"/>
      <c r="B23" s="409" t="str">
        <f>IF(OR(C22="LEED", C22="ICC 700 + Energy Star"), "Select Certification Level:", " ")</f>
        <v xml:space="preserve"> </v>
      </c>
      <c r="C23" s="408"/>
      <c r="D23" s="351"/>
      <c r="E23" s="351"/>
      <c r="F23" s="351"/>
      <c r="G23" s="351"/>
      <c r="I23" s="384" t="s">
        <v>231</v>
      </c>
    </row>
    <row r="24" spans="1:11" ht="45.75" customHeight="1">
      <c r="A24" s="351" t="s">
        <v>282</v>
      </c>
      <c r="B24" s="360"/>
      <c r="C24" s="351"/>
      <c r="D24" s="351"/>
      <c r="E24" s="351"/>
      <c r="F24" s="351"/>
      <c r="G24" s="351"/>
      <c r="I24" s="202" t="s">
        <v>242</v>
      </c>
    </row>
    <row r="25" spans="1:11">
      <c r="A25" s="351" t="s">
        <v>283</v>
      </c>
      <c r="B25" s="360"/>
      <c r="C25" s="351"/>
      <c r="D25" s="351"/>
      <c r="E25" s="351"/>
      <c r="F25" s="351"/>
      <c r="G25" s="351"/>
      <c r="I25" s="202" t="s">
        <v>232</v>
      </c>
    </row>
    <row r="26" spans="1:11">
      <c r="I26" s="202" t="s">
        <v>233</v>
      </c>
    </row>
    <row r="27" spans="1:11">
      <c r="I27" s="202" t="s">
        <v>272</v>
      </c>
    </row>
    <row r="28" spans="1:11">
      <c r="I28" s="202" t="s">
        <v>273</v>
      </c>
    </row>
    <row r="30" spans="1:11">
      <c r="H30" s="300"/>
      <c r="K30" s="13"/>
    </row>
    <row r="31" spans="1:11">
      <c r="H31" s="300"/>
      <c r="K31" s="13" t="str">
        <f>IF(AND(C20="educational",C21="green building act"), "",IF(C22="LEED","Certified",IF(C22="ICC 700 + ENERGY STAR","Bronze"," ")))</f>
        <v xml:space="preserve"> </v>
      </c>
    </row>
    <row r="32" spans="1:11">
      <c r="H32" s="300"/>
      <c r="I32" s="202" t="str">
        <f>IF(OR(C21="Green Building Act",C21="None", C16="Site Work", C16="Demolition/Raze"), "", "ASHRAE 189.1")</f>
        <v/>
      </c>
      <c r="J32" s="1"/>
      <c r="K32" s="202" t="str">
        <f>IF(AND(C20="educational",C21="Green Building act"), "", IF(OR(C22="LEED",C22="ICC 700 + ENERGY STAR"),"Silver"," "))</f>
        <v xml:space="preserve"> </v>
      </c>
    </row>
    <row r="33" spans="9:11">
      <c r="I33" s="202" t="str">
        <f>IF(OR(C20="educational", C20="tenant fit out", C20="mixed use interior", C20="non-residential", B22="", C16="site work", C16="demolition/raze"),  "", "Enterprise Green Communities")</f>
        <v/>
      </c>
      <c r="J33" s="1"/>
      <c r="K33" s="13" t="str">
        <f>IF(OR(C22="LEED",C22="ICC 700 + ENERGY STAR"),"Gold"," ")</f>
        <v xml:space="preserve"> </v>
      </c>
    </row>
    <row r="34" spans="9:11">
      <c r="I34" s="202" t="str">
        <f>IF(OR(C21="Green Building Act",C21="None"), "", "Green Construction Code")</f>
        <v/>
      </c>
      <c r="J34" s="1"/>
      <c r="K34" s="202" t="str">
        <f>IF(C22="LEED", "Platinum", IF(C22="ICC 700 + ENERGY STAR", "Emerald", " "))</f>
        <v xml:space="preserve"> </v>
      </c>
    </row>
    <row r="35" spans="9:11">
      <c r="I35" s="202" t="str">
        <f>IF(OR(C21="Green Building Act",C21="None", C16="Site Work", C16="Demolition/Raze"),  "", "ICC 700 + ENERGY STAR")</f>
        <v/>
      </c>
    </row>
    <row r="36" spans="9:11">
      <c r="I36" s="202" t="str">
        <f>IF(OR(B22="",C16="site work", C16="demolition/raze"), " ", "LEED")</f>
        <v xml:space="preserve"> </v>
      </c>
    </row>
  </sheetData>
  <sheetProtection password="D232" sheet="1" objects="1" scenarios="1"/>
  <protectedRanges>
    <protectedRange sqref="C11:C20 C22 C23" name="Range1"/>
  </protectedRanges>
  <mergeCells count="6">
    <mergeCell ref="D22:F22"/>
    <mergeCell ref="A2:B2"/>
    <mergeCell ref="A3:B3"/>
    <mergeCell ref="A6:G6"/>
    <mergeCell ref="A9:G9"/>
    <mergeCell ref="A19:B19"/>
  </mergeCells>
  <conditionalFormatting sqref="C24:C1048576 C4 C11:C22">
    <cfRule type="containsText" dxfId="9" priority="5" operator="containsText" text="Select">
      <formula>NOT(ISERROR(SEARCH("Select",C4)))</formula>
    </cfRule>
  </conditionalFormatting>
  <conditionalFormatting sqref="D22:F22">
    <cfRule type="containsText" dxfId="8" priority="1" operator="containsText" text="select">
      <formula>NOT(ISERROR(SEARCH("select",D22)))</formula>
    </cfRule>
  </conditionalFormatting>
  <dataValidations count="7">
    <dataValidation type="list" allowBlank="1" showInputMessage="1" showErrorMessage="1" sqref="C22">
      <formula1>$I$31:$I$36</formula1>
    </dataValidation>
    <dataValidation type="list" allowBlank="1" showInputMessage="1" showErrorMessage="1" sqref="C23">
      <formula1>$K$31:$K$34</formula1>
    </dataValidation>
    <dataValidation type="list" allowBlank="1" showInputMessage="1" showErrorMessage="1" sqref="C20">
      <formula1>$I$12:$I$16</formula1>
    </dataValidation>
    <dataValidation type="list" allowBlank="1" showInputMessage="1" showErrorMessage="1" sqref="C16">
      <formula1>$I$23:$I$28</formula1>
    </dataValidation>
    <dataValidation type="whole" operator="greaterThan" allowBlank="1" showInputMessage="1" showErrorMessage="1" error="Projects under 10,000 square feet have no Green Building Requirements." sqref="C18">
      <formula1>0</formula1>
    </dataValidation>
    <dataValidation type="list" errorStyle="information" allowBlank="1" showInputMessage="1" showErrorMessage="1" sqref="C19">
      <formula1>$I$9:$I$10</formula1>
    </dataValidation>
    <dataValidation type="list" allowBlank="1" showInputMessage="1" showErrorMessage="1" sqref="C17">
      <formula1>$I$9:$I$10</formula1>
    </dataValidation>
  </dataValidations>
  <pageMargins left="0.7" right="0.7" top="0.75" bottom="0.75" header="0.3" footer="0.3"/>
  <pageSetup orientation="portrait" r:id="rId1"/>
  <headerFooter>
    <oddFooter>&amp;C&amp;"Arial,Bold"AB: &amp;"Arial,Regular"CC2014XXX
Published April 2014 - Version 1.0</oddFooter>
  </headerFooter>
  <drawing r:id="rId2"/>
</worksheet>
</file>

<file path=xl/worksheets/sheet10.xml><?xml version="1.0" encoding="utf-8"?>
<worksheet xmlns="http://schemas.openxmlformats.org/spreadsheetml/2006/main" xmlns:r="http://schemas.openxmlformats.org/officeDocument/2006/relationships">
  <sheetPr>
    <tabColor rgb="FF3C661C"/>
  </sheetPr>
  <dimension ref="A1:XFD87"/>
  <sheetViews>
    <sheetView showGridLines="0" view="pageBreakPreview" zoomScale="55" zoomScaleNormal="100" zoomScaleSheetLayoutView="55" workbookViewId="0">
      <selection activeCell="J58" sqref="J1:J1048576"/>
    </sheetView>
  </sheetViews>
  <sheetFormatPr defaultColWidth="9.140625" defaultRowHeight="13.5"/>
  <cols>
    <col min="1" max="1" width="3.140625" style="56" customWidth="1"/>
    <col min="2" max="2" width="14.42578125" style="57" customWidth="1"/>
    <col min="3" max="3" width="14.85546875" style="52" customWidth="1"/>
    <col min="4" max="4" width="20" style="52" customWidth="1"/>
    <col min="5" max="6" width="10.7109375" style="52" customWidth="1"/>
    <col min="7" max="7" width="10.7109375" style="55" customWidth="1"/>
    <col min="8" max="8" width="11.28515625" style="52" bestFit="1" customWidth="1"/>
    <col min="9" max="10" width="0" style="52" hidden="1" customWidth="1"/>
    <col min="11" max="16384" width="9.140625" style="52"/>
  </cols>
  <sheetData>
    <row r="1" spans="1:16384" s="53" customFormat="1" ht="45" customHeight="1">
      <c r="A1" s="462" t="str">
        <f>IF('Instructions &amp; Project Overview'!C22="ASHRAE 189.1", "9.3.1 | Construction Waste Management", "503.1 | Construction Waste Management")</f>
        <v>503.1 | Construction Waste Management</v>
      </c>
      <c r="C1" s="103"/>
      <c r="D1" s="103"/>
      <c r="E1" s="103"/>
      <c r="F1" s="1"/>
      <c r="G1" s="2"/>
      <c r="H1" s="628"/>
      <c r="I1" s="628"/>
      <c r="J1" s="628"/>
      <c r="K1" s="628"/>
      <c r="L1" s="628"/>
      <c r="M1" s="52"/>
      <c r="N1" s="55"/>
      <c r="O1" s="628"/>
      <c r="P1" s="628"/>
      <c r="Q1" s="628"/>
      <c r="R1" s="628"/>
      <c r="S1" s="628"/>
      <c r="T1" s="52"/>
      <c r="U1" s="55"/>
      <c r="V1" s="628"/>
      <c r="W1" s="628"/>
      <c r="X1" s="628"/>
      <c r="Y1" s="628"/>
      <c r="Z1" s="628"/>
      <c r="AA1" s="52"/>
      <c r="AB1" s="55"/>
      <c r="AC1" s="628"/>
      <c r="AD1" s="628"/>
      <c r="AE1" s="628"/>
      <c r="AF1" s="628"/>
      <c r="AG1" s="628"/>
      <c r="AH1" s="52"/>
      <c r="AI1" s="55"/>
      <c r="AJ1" s="628"/>
      <c r="AK1" s="628"/>
      <c r="AL1" s="628"/>
      <c r="AM1" s="628"/>
      <c r="AN1" s="628"/>
      <c r="AO1" s="52"/>
      <c r="AP1" s="55"/>
      <c r="AQ1" s="628"/>
      <c r="AR1" s="628"/>
      <c r="AS1" s="628"/>
      <c r="AT1" s="628"/>
      <c r="AU1" s="628"/>
      <c r="AV1" s="52"/>
      <c r="AW1" s="55"/>
      <c r="AX1" s="628"/>
      <c r="AY1" s="628"/>
      <c r="AZ1" s="628"/>
      <c r="BA1" s="628"/>
      <c r="BB1" s="628"/>
      <c r="BC1" s="52"/>
      <c r="BD1" s="55"/>
      <c r="BE1" s="628"/>
      <c r="BF1" s="628"/>
      <c r="BG1" s="628"/>
      <c r="BH1" s="628"/>
      <c r="BI1" s="628"/>
      <c r="BJ1" s="52"/>
      <c r="BK1" s="55"/>
      <c r="BL1" s="628"/>
      <c r="BM1" s="628"/>
      <c r="BN1" s="628"/>
      <c r="BO1" s="628"/>
      <c r="BP1" s="628"/>
      <c r="BQ1" s="52"/>
      <c r="BR1" s="55"/>
      <c r="BS1" s="628"/>
      <c r="BT1" s="628"/>
      <c r="BU1" s="628"/>
      <c r="BV1" s="628"/>
      <c r="BW1" s="628"/>
      <c r="BX1" s="52"/>
      <c r="BY1" s="55"/>
      <c r="BZ1" s="628"/>
      <c r="CA1" s="628"/>
      <c r="CB1" s="628"/>
      <c r="CC1" s="628"/>
      <c r="CD1" s="628"/>
      <c r="CE1" s="52"/>
      <c r="CF1" s="55"/>
      <c r="CG1" s="628"/>
      <c r="CH1" s="628"/>
      <c r="CI1" s="628"/>
      <c r="CJ1" s="628"/>
      <c r="CK1" s="628"/>
      <c r="CL1" s="52"/>
      <c r="CM1" s="55"/>
      <c r="CN1" s="628"/>
      <c r="CO1" s="628"/>
      <c r="CP1" s="628"/>
      <c r="CQ1" s="628"/>
      <c r="CR1" s="628"/>
      <c r="CS1" s="52"/>
      <c r="CT1" s="55"/>
      <c r="CU1" s="628"/>
      <c r="CV1" s="628"/>
      <c r="CW1" s="628"/>
      <c r="CX1" s="628"/>
      <c r="CY1" s="628"/>
      <c r="CZ1" s="52"/>
      <c r="DA1" s="55"/>
      <c r="DB1" s="628"/>
      <c r="DC1" s="628"/>
      <c r="DD1" s="628"/>
      <c r="DE1" s="628"/>
      <c r="DF1" s="628"/>
      <c r="DG1" s="52"/>
      <c r="DH1" s="55"/>
      <c r="DI1" s="628"/>
      <c r="DJ1" s="628"/>
      <c r="DK1" s="628"/>
      <c r="DL1" s="628"/>
      <c r="DM1" s="628"/>
      <c r="DN1" s="52"/>
      <c r="DO1" s="55"/>
      <c r="DP1" s="628"/>
      <c r="DQ1" s="628"/>
      <c r="DR1" s="628"/>
      <c r="DS1" s="628"/>
      <c r="DT1" s="628"/>
      <c r="DU1" s="52"/>
      <c r="DV1" s="55"/>
      <c r="DW1" s="628"/>
      <c r="DX1" s="628"/>
      <c r="DY1" s="628"/>
      <c r="DZ1" s="628"/>
      <c r="EA1" s="628"/>
      <c r="EB1" s="52"/>
      <c r="EC1" s="55"/>
      <c r="ED1" s="628"/>
      <c r="EE1" s="628"/>
      <c r="EF1" s="628"/>
      <c r="EG1" s="628"/>
      <c r="EH1" s="628"/>
      <c r="EI1" s="52"/>
      <c r="EJ1" s="55"/>
      <c r="EK1" s="628"/>
      <c r="EL1" s="628"/>
      <c r="EM1" s="628"/>
      <c r="EN1" s="628"/>
      <c r="EO1" s="628"/>
      <c r="EP1" s="52"/>
      <c r="EQ1" s="55"/>
      <c r="ER1" s="628"/>
      <c r="ES1" s="628"/>
      <c r="ET1" s="628"/>
      <c r="EU1" s="628"/>
      <c r="EV1" s="628"/>
      <c r="EW1" s="52"/>
      <c r="EX1" s="55"/>
      <c r="EY1" s="628"/>
      <c r="EZ1" s="628"/>
      <c r="FA1" s="628"/>
      <c r="FB1" s="628"/>
      <c r="FC1" s="628"/>
      <c r="FD1" s="52"/>
      <c r="FE1" s="55"/>
      <c r="FF1" s="628"/>
      <c r="FG1" s="628"/>
      <c r="FH1" s="628"/>
      <c r="FI1" s="628"/>
      <c r="FJ1" s="628"/>
      <c r="FK1" s="52"/>
      <c r="FL1" s="55"/>
      <c r="FM1" s="628"/>
      <c r="FN1" s="628"/>
      <c r="FO1" s="628"/>
      <c r="FP1" s="628"/>
      <c r="FQ1" s="628"/>
      <c r="FR1" s="52"/>
      <c r="FS1" s="55"/>
      <c r="FT1" s="628"/>
      <c r="FU1" s="628"/>
      <c r="FV1" s="628"/>
      <c r="FW1" s="628"/>
      <c r="FX1" s="628"/>
      <c r="FY1" s="52"/>
      <c r="FZ1" s="55"/>
      <c r="GA1" s="628"/>
      <c r="GB1" s="628"/>
      <c r="GC1" s="628"/>
      <c r="GD1" s="628"/>
      <c r="GE1" s="628"/>
      <c r="GF1" s="52"/>
      <c r="GG1" s="55"/>
      <c r="GH1" s="628"/>
      <c r="GI1" s="628"/>
      <c r="GJ1" s="628"/>
      <c r="GK1" s="628"/>
      <c r="GL1" s="628"/>
      <c r="GM1" s="52"/>
      <c r="GN1" s="55"/>
      <c r="GO1" s="628"/>
      <c r="GP1" s="628"/>
      <c r="GQ1" s="628"/>
      <c r="GR1" s="628"/>
      <c r="GS1" s="628"/>
      <c r="GT1" s="52"/>
      <c r="GU1" s="55"/>
      <c r="GV1" s="628"/>
      <c r="GW1" s="628"/>
      <c r="GX1" s="628"/>
      <c r="GY1" s="628"/>
      <c r="GZ1" s="628"/>
      <c r="HA1" s="52"/>
      <c r="HB1" s="55"/>
      <c r="HC1" s="628"/>
      <c r="HD1" s="628"/>
      <c r="HE1" s="628"/>
      <c r="HF1" s="628"/>
      <c r="HG1" s="628"/>
      <c r="HH1" s="52"/>
      <c r="HI1" s="55"/>
      <c r="HJ1" s="628"/>
      <c r="HK1" s="628"/>
      <c r="HL1" s="628"/>
      <c r="HM1" s="628"/>
      <c r="HN1" s="628"/>
      <c r="HO1" s="52"/>
      <c r="HP1" s="55"/>
      <c r="HQ1" s="628"/>
      <c r="HR1" s="628"/>
      <c r="HS1" s="628"/>
      <c r="HT1" s="628"/>
      <c r="HU1" s="628"/>
      <c r="HV1" s="52"/>
      <c r="HW1" s="55"/>
      <c r="HX1" s="628"/>
      <c r="HY1" s="628"/>
      <c r="HZ1" s="628"/>
      <c r="IA1" s="628"/>
      <c r="IB1" s="628"/>
      <c r="IC1" s="52"/>
      <c r="ID1" s="55"/>
      <c r="IE1" s="628"/>
      <c r="IF1" s="628"/>
      <c r="IG1" s="628"/>
      <c r="IH1" s="628"/>
      <c r="II1" s="628"/>
      <c r="IJ1" s="52"/>
      <c r="IK1" s="55"/>
      <c r="IL1" s="628"/>
      <c r="IM1" s="628"/>
      <c r="IN1" s="628"/>
      <c r="IO1" s="628"/>
      <c r="IP1" s="628"/>
      <c r="IQ1" s="52"/>
      <c r="IR1" s="55"/>
      <c r="IS1" s="628"/>
      <c r="IT1" s="628"/>
      <c r="IU1" s="628"/>
      <c r="IV1" s="628"/>
      <c r="IW1" s="628"/>
      <c r="IX1" s="52"/>
      <c r="IY1" s="55"/>
      <c r="IZ1" s="628"/>
      <c r="JA1" s="628"/>
      <c r="JB1" s="628"/>
      <c r="JC1" s="628"/>
      <c r="JD1" s="628"/>
      <c r="JE1" s="52"/>
      <c r="JF1" s="55"/>
      <c r="JG1" s="628"/>
      <c r="JH1" s="628"/>
      <c r="JI1" s="628"/>
      <c r="JJ1" s="628"/>
      <c r="JK1" s="628"/>
      <c r="JL1" s="52"/>
      <c r="JM1" s="55"/>
      <c r="JN1" s="628"/>
      <c r="JO1" s="628"/>
      <c r="JP1" s="628"/>
      <c r="JQ1" s="628"/>
      <c r="JR1" s="628"/>
      <c r="JS1" s="52"/>
      <c r="JT1" s="55"/>
      <c r="JU1" s="628"/>
      <c r="JV1" s="628"/>
      <c r="JW1" s="628"/>
      <c r="JX1" s="628"/>
      <c r="JY1" s="628"/>
      <c r="JZ1" s="52"/>
      <c r="KA1" s="55"/>
      <c r="KB1" s="628"/>
      <c r="KC1" s="628"/>
      <c r="KD1" s="628"/>
      <c r="KE1" s="628"/>
      <c r="KF1" s="628"/>
      <c r="KG1" s="52"/>
      <c r="KH1" s="55"/>
      <c r="KI1" s="628"/>
      <c r="KJ1" s="628"/>
      <c r="KK1" s="628"/>
      <c r="KL1" s="628"/>
      <c r="KM1" s="628"/>
      <c r="KN1" s="52"/>
      <c r="KO1" s="55"/>
      <c r="KP1" s="628"/>
      <c r="KQ1" s="628"/>
      <c r="KR1" s="628"/>
      <c r="KS1" s="628"/>
      <c r="KT1" s="628"/>
      <c r="KU1" s="52"/>
      <c r="KV1" s="55"/>
      <c r="KW1" s="628"/>
      <c r="KX1" s="628"/>
      <c r="KY1" s="628"/>
      <c r="KZ1" s="628"/>
      <c r="LA1" s="628"/>
      <c r="LB1" s="52"/>
      <c r="LC1" s="55"/>
      <c r="LD1" s="628"/>
      <c r="LE1" s="628"/>
      <c r="LF1" s="628"/>
      <c r="LG1" s="628"/>
      <c r="LH1" s="628"/>
      <c r="LI1" s="52"/>
      <c r="LJ1" s="55"/>
      <c r="LK1" s="628"/>
      <c r="LL1" s="628"/>
      <c r="LM1" s="628"/>
      <c r="LN1" s="628"/>
      <c r="LO1" s="628"/>
      <c r="LP1" s="52"/>
      <c r="LQ1" s="55"/>
      <c r="LR1" s="628"/>
      <c r="LS1" s="628"/>
      <c r="LT1" s="628"/>
      <c r="LU1" s="628"/>
      <c r="LV1" s="628"/>
      <c r="LW1" s="52"/>
      <c r="LX1" s="55"/>
      <c r="LY1" s="628"/>
      <c r="LZ1" s="628"/>
      <c r="MA1" s="628"/>
      <c r="MB1" s="628"/>
      <c r="MC1" s="628"/>
      <c r="MD1" s="52"/>
      <c r="ME1" s="55"/>
      <c r="MF1" s="628"/>
      <c r="MG1" s="628"/>
      <c r="MH1" s="628"/>
      <c r="MI1" s="628"/>
      <c r="MJ1" s="628"/>
      <c r="MK1" s="52"/>
      <c r="ML1" s="55"/>
      <c r="MM1" s="628"/>
      <c r="MN1" s="628"/>
      <c r="MO1" s="628"/>
      <c r="MP1" s="628"/>
      <c r="MQ1" s="628"/>
      <c r="MR1" s="52"/>
      <c r="MS1" s="55"/>
      <c r="MT1" s="628"/>
      <c r="MU1" s="628"/>
      <c r="MV1" s="628"/>
      <c r="MW1" s="628"/>
      <c r="MX1" s="628"/>
      <c r="MY1" s="52"/>
      <c r="MZ1" s="55"/>
      <c r="NA1" s="628"/>
      <c r="NB1" s="628"/>
      <c r="NC1" s="628"/>
      <c r="ND1" s="628"/>
      <c r="NE1" s="628"/>
      <c r="NF1" s="52"/>
      <c r="NG1" s="55"/>
      <c r="NH1" s="628"/>
      <c r="NI1" s="628"/>
      <c r="NJ1" s="628"/>
      <c r="NK1" s="628"/>
      <c r="NL1" s="628"/>
      <c r="NM1" s="52"/>
      <c r="NN1" s="55"/>
      <c r="NO1" s="628"/>
      <c r="NP1" s="628"/>
      <c r="NQ1" s="628"/>
      <c r="NR1" s="628"/>
      <c r="NS1" s="628"/>
      <c r="NT1" s="52"/>
      <c r="NU1" s="55"/>
      <c r="NV1" s="628"/>
      <c r="NW1" s="628"/>
      <c r="NX1" s="628"/>
      <c r="NY1" s="628"/>
      <c r="NZ1" s="628"/>
      <c r="OA1" s="52"/>
      <c r="OB1" s="55"/>
      <c r="OC1" s="628"/>
      <c r="OD1" s="628"/>
      <c r="OE1" s="628"/>
      <c r="OF1" s="628"/>
      <c r="OG1" s="628"/>
      <c r="OH1" s="52"/>
      <c r="OI1" s="55"/>
      <c r="OJ1" s="628"/>
      <c r="OK1" s="628"/>
      <c r="OL1" s="628"/>
      <c r="OM1" s="628"/>
      <c r="ON1" s="628"/>
      <c r="OO1" s="52"/>
      <c r="OP1" s="55"/>
      <c r="OQ1" s="628"/>
      <c r="OR1" s="628"/>
      <c r="OS1" s="628"/>
      <c r="OT1" s="628"/>
      <c r="OU1" s="628"/>
      <c r="OV1" s="52"/>
      <c r="OW1" s="55"/>
      <c r="OX1" s="628"/>
      <c r="OY1" s="628"/>
      <c r="OZ1" s="628"/>
      <c r="PA1" s="628"/>
      <c r="PB1" s="628"/>
      <c r="PC1" s="52"/>
      <c r="PD1" s="55"/>
      <c r="PE1" s="628"/>
      <c r="PF1" s="628"/>
      <c r="PG1" s="628"/>
      <c r="PH1" s="628"/>
      <c r="PI1" s="628"/>
      <c r="PJ1" s="52"/>
      <c r="PK1" s="55"/>
      <c r="PL1" s="628"/>
      <c r="PM1" s="628"/>
      <c r="PN1" s="628"/>
      <c r="PO1" s="628"/>
      <c r="PP1" s="628"/>
      <c r="PQ1" s="52"/>
      <c r="PR1" s="55"/>
      <c r="PS1" s="628"/>
      <c r="PT1" s="628"/>
      <c r="PU1" s="628"/>
      <c r="PV1" s="628"/>
      <c r="PW1" s="628"/>
      <c r="PX1" s="52"/>
      <c r="PY1" s="55"/>
      <c r="PZ1" s="628"/>
      <c r="QA1" s="628"/>
      <c r="QB1" s="628"/>
      <c r="QC1" s="628"/>
      <c r="QD1" s="628"/>
      <c r="QE1" s="52"/>
      <c r="QF1" s="55"/>
      <c r="QG1" s="628"/>
      <c r="QH1" s="628"/>
      <c r="QI1" s="628"/>
      <c r="QJ1" s="628"/>
      <c r="QK1" s="628"/>
      <c r="QL1" s="52"/>
      <c r="QM1" s="55"/>
      <c r="QN1" s="628"/>
      <c r="QO1" s="628"/>
      <c r="QP1" s="628"/>
      <c r="QQ1" s="628"/>
      <c r="QR1" s="628"/>
      <c r="QS1" s="52"/>
      <c r="QT1" s="55"/>
      <c r="QU1" s="628"/>
      <c r="QV1" s="628"/>
      <c r="QW1" s="628"/>
      <c r="QX1" s="628"/>
      <c r="QY1" s="628"/>
      <c r="QZ1" s="52"/>
      <c r="RA1" s="55"/>
      <c r="RB1" s="628"/>
      <c r="RC1" s="628"/>
      <c r="RD1" s="628"/>
      <c r="RE1" s="628"/>
      <c r="RF1" s="628"/>
      <c r="RG1" s="52"/>
      <c r="RH1" s="55"/>
      <c r="RI1" s="628"/>
      <c r="RJ1" s="628"/>
      <c r="RK1" s="628"/>
      <c r="RL1" s="628"/>
      <c r="RM1" s="628"/>
      <c r="RN1" s="52"/>
      <c r="RO1" s="55"/>
      <c r="RP1" s="628"/>
      <c r="RQ1" s="628"/>
      <c r="RR1" s="628"/>
      <c r="RS1" s="628"/>
      <c r="RT1" s="628"/>
      <c r="RU1" s="52"/>
      <c r="RV1" s="55"/>
      <c r="RW1" s="628"/>
      <c r="RX1" s="628"/>
      <c r="RY1" s="628"/>
      <c r="RZ1" s="628"/>
      <c r="SA1" s="628"/>
      <c r="SB1" s="52"/>
      <c r="SC1" s="55"/>
      <c r="SD1" s="628"/>
      <c r="SE1" s="628"/>
      <c r="SF1" s="628"/>
      <c r="SG1" s="628"/>
      <c r="SH1" s="628"/>
      <c r="SI1" s="52"/>
      <c r="SJ1" s="55"/>
      <c r="SK1" s="628"/>
      <c r="SL1" s="628"/>
      <c r="SM1" s="628"/>
      <c r="SN1" s="628"/>
      <c r="SO1" s="628"/>
      <c r="SP1" s="52"/>
      <c r="SQ1" s="55"/>
      <c r="SR1" s="628"/>
      <c r="SS1" s="628"/>
      <c r="ST1" s="628"/>
      <c r="SU1" s="628"/>
      <c r="SV1" s="628"/>
      <c r="SW1" s="52"/>
      <c r="SX1" s="55"/>
      <c r="SY1" s="628"/>
      <c r="SZ1" s="628"/>
      <c r="TA1" s="628"/>
      <c r="TB1" s="628"/>
      <c r="TC1" s="628"/>
      <c r="TD1" s="52"/>
      <c r="TE1" s="55"/>
      <c r="TF1" s="628"/>
      <c r="TG1" s="628"/>
      <c r="TH1" s="628"/>
      <c r="TI1" s="628"/>
      <c r="TJ1" s="628"/>
      <c r="TK1" s="52"/>
      <c r="TL1" s="55"/>
      <c r="TM1" s="628"/>
      <c r="TN1" s="628"/>
      <c r="TO1" s="628"/>
      <c r="TP1" s="628"/>
      <c r="TQ1" s="628"/>
      <c r="TR1" s="52"/>
      <c r="TS1" s="55"/>
      <c r="TT1" s="628"/>
      <c r="TU1" s="628"/>
      <c r="TV1" s="628"/>
      <c r="TW1" s="628"/>
      <c r="TX1" s="628"/>
      <c r="TY1" s="52"/>
      <c r="TZ1" s="55"/>
      <c r="UA1" s="628"/>
      <c r="UB1" s="628"/>
      <c r="UC1" s="628"/>
      <c r="UD1" s="628"/>
      <c r="UE1" s="628"/>
      <c r="UF1" s="52"/>
      <c r="UG1" s="55"/>
      <c r="UH1" s="628"/>
      <c r="UI1" s="628"/>
      <c r="UJ1" s="628"/>
      <c r="UK1" s="628"/>
      <c r="UL1" s="628"/>
      <c r="UM1" s="52"/>
      <c r="UN1" s="55"/>
      <c r="UO1" s="628"/>
      <c r="UP1" s="628"/>
      <c r="UQ1" s="628"/>
      <c r="UR1" s="628"/>
      <c r="US1" s="628"/>
      <c r="UT1" s="52"/>
      <c r="UU1" s="55"/>
      <c r="UV1" s="628"/>
      <c r="UW1" s="628"/>
      <c r="UX1" s="628"/>
      <c r="UY1" s="628"/>
      <c r="UZ1" s="628"/>
      <c r="VA1" s="52"/>
      <c r="VB1" s="55"/>
      <c r="VC1" s="628"/>
      <c r="VD1" s="628"/>
      <c r="VE1" s="628"/>
      <c r="VF1" s="628"/>
      <c r="VG1" s="628"/>
      <c r="VH1" s="52"/>
      <c r="VI1" s="55"/>
      <c r="VJ1" s="628"/>
      <c r="VK1" s="628"/>
      <c r="VL1" s="628"/>
      <c r="VM1" s="628"/>
      <c r="VN1" s="628"/>
      <c r="VO1" s="52"/>
      <c r="VP1" s="55"/>
      <c r="VQ1" s="628"/>
      <c r="VR1" s="628"/>
      <c r="VS1" s="628"/>
      <c r="VT1" s="628"/>
      <c r="VU1" s="628"/>
      <c r="VV1" s="52"/>
      <c r="VW1" s="55"/>
      <c r="VX1" s="628"/>
      <c r="VY1" s="628"/>
      <c r="VZ1" s="628"/>
      <c r="WA1" s="628"/>
      <c r="WB1" s="628"/>
      <c r="WC1" s="52"/>
      <c r="WD1" s="55"/>
      <c r="WE1" s="628"/>
      <c r="WF1" s="628"/>
      <c r="WG1" s="628"/>
      <c r="WH1" s="628"/>
      <c r="WI1" s="628"/>
      <c r="WJ1" s="52"/>
      <c r="WK1" s="55"/>
      <c r="WL1" s="628"/>
      <c r="WM1" s="628"/>
      <c r="WN1" s="628"/>
      <c r="WO1" s="628"/>
      <c r="WP1" s="628"/>
      <c r="WQ1" s="52"/>
      <c r="WR1" s="55"/>
      <c r="WS1" s="628"/>
      <c r="WT1" s="628"/>
      <c r="WU1" s="628"/>
      <c r="WV1" s="628"/>
      <c r="WW1" s="628"/>
      <c r="WX1" s="52"/>
      <c r="WY1" s="55"/>
      <c r="WZ1" s="628"/>
      <c r="XA1" s="628"/>
      <c r="XB1" s="628"/>
      <c r="XC1" s="628"/>
      <c r="XD1" s="628"/>
      <c r="XE1" s="52"/>
      <c r="XF1" s="55"/>
      <c r="XG1" s="628"/>
      <c r="XH1" s="628"/>
      <c r="XI1" s="628"/>
      <c r="XJ1" s="628"/>
      <c r="XK1" s="628"/>
      <c r="XL1" s="52"/>
      <c r="XM1" s="55"/>
      <c r="XN1" s="628"/>
      <c r="XO1" s="628"/>
      <c r="XP1" s="628"/>
      <c r="XQ1" s="628"/>
      <c r="XR1" s="628"/>
      <c r="XS1" s="52"/>
      <c r="XT1" s="55"/>
      <c r="XU1" s="628"/>
      <c r="XV1" s="628"/>
      <c r="XW1" s="628"/>
      <c r="XX1" s="628"/>
      <c r="XY1" s="628"/>
      <c r="XZ1" s="52"/>
      <c r="YA1" s="55"/>
      <c r="YB1" s="628"/>
      <c r="YC1" s="628"/>
      <c r="YD1" s="628"/>
      <c r="YE1" s="628"/>
      <c r="YF1" s="628"/>
      <c r="YG1" s="52"/>
      <c r="YH1" s="55"/>
      <c r="YI1" s="628"/>
      <c r="YJ1" s="628"/>
      <c r="YK1" s="628"/>
      <c r="YL1" s="628"/>
      <c r="YM1" s="628"/>
      <c r="YN1" s="52"/>
      <c r="YO1" s="55"/>
      <c r="YP1" s="628"/>
      <c r="YQ1" s="628"/>
      <c r="YR1" s="628"/>
      <c r="YS1" s="628"/>
      <c r="YT1" s="628"/>
      <c r="YU1" s="52"/>
      <c r="YV1" s="55"/>
      <c r="YW1" s="628"/>
      <c r="YX1" s="628"/>
      <c r="YY1" s="628"/>
      <c r="YZ1" s="628"/>
      <c r="ZA1" s="628"/>
      <c r="ZB1" s="52"/>
      <c r="ZC1" s="55"/>
      <c r="ZD1" s="628"/>
      <c r="ZE1" s="628"/>
      <c r="ZF1" s="628"/>
      <c r="ZG1" s="628"/>
      <c r="ZH1" s="628"/>
      <c r="ZI1" s="52"/>
      <c r="ZJ1" s="55"/>
      <c r="ZK1" s="628"/>
      <c r="ZL1" s="628"/>
      <c r="ZM1" s="628"/>
      <c r="ZN1" s="628"/>
      <c r="ZO1" s="628"/>
      <c r="ZP1" s="52"/>
      <c r="ZQ1" s="55"/>
      <c r="ZR1" s="628"/>
      <c r="ZS1" s="628"/>
      <c r="ZT1" s="628"/>
      <c r="ZU1" s="628"/>
      <c r="ZV1" s="628"/>
      <c r="ZW1" s="52"/>
      <c r="ZX1" s="55"/>
      <c r="ZY1" s="628"/>
      <c r="ZZ1" s="628"/>
      <c r="AAA1" s="628"/>
      <c r="AAB1" s="628"/>
      <c r="AAC1" s="628"/>
      <c r="AAD1" s="52"/>
      <c r="AAE1" s="55"/>
      <c r="AAF1" s="628"/>
      <c r="AAG1" s="628"/>
      <c r="AAH1" s="628"/>
      <c r="AAI1" s="628"/>
      <c r="AAJ1" s="628"/>
      <c r="AAK1" s="52"/>
      <c r="AAL1" s="55"/>
      <c r="AAM1" s="628"/>
      <c r="AAN1" s="628"/>
      <c r="AAO1" s="628"/>
      <c r="AAP1" s="628"/>
      <c r="AAQ1" s="628"/>
      <c r="AAR1" s="52"/>
      <c r="AAS1" s="55"/>
      <c r="AAT1" s="628"/>
      <c r="AAU1" s="628"/>
      <c r="AAV1" s="628"/>
      <c r="AAW1" s="628"/>
      <c r="AAX1" s="628"/>
      <c r="AAY1" s="52"/>
      <c r="AAZ1" s="55"/>
      <c r="ABA1" s="628"/>
      <c r="ABB1" s="628"/>
      <c r="ABC1" s="628"/>
      <c r="ABD1" s="628"/>
      <c r="ABE1" s="628"/>
      <c r="ABF1" s="52"/>
      <c r="ABG1" s="55"/>
      <c r="ABH1" s="628"/>
      <c r="ABI1" s="628"/>
      <c r="ABJ1" s="628"/>
      <c r="ABK1" s="628"/>
      <c r="ABL1" s="628"/>
      <c r="ABM1" s="52"/>
      <c r="ABN1" s="55"/>
      <c r="ABO1" s="628"/>
      <c r="ABP1" s="628"/>
      <c r="ABQ1" s="628"/>
      <c r="ABR1" s="628"/>
      <c r="ABS1" s="628"/>
      <c r="ABT1" s="52"/>
      <c r="ABU1" s="55"/>
      <c r="ABV1" s="628"/>
      <c r="ABW1" s="628"/>
      <c r="ABX1" s="628"/>
      <c r="ABY1" s="628"/>
      <c r="ABZ1" s="628"/>
      <c r="ACA1" s="52"/>
      <c r="ACB1" s="55"/>
      <c r="ACC1" s="628"/>
      <c r="ACD1" s="628"/>
      <c r="ACE1" s="628"/>
      <c r="ACF1" s="628"/>
      <c r="ACG1" s="628"/>
      <c r="ACH1" s="52"/>
      <c r="ACI1" s="55"/>
      <c r="ACJ1" s="628"/>
      <c r="ACK1" s="628"/>
      <c r="ACL1" s="628"/>
      <c r="ACM1" s="628"/>
      <c r="ACN1" s="628"/>
      <c r="ACO1" s="52"/>
      <c r="ACP1" s="55"/>
      <c r="ACQ1" s="628"/>
      <c r="ACR1" s="628"/>
      <c r="ACS1" s="628"/>
      <c r="ACT1" s="628"/>
      <c r="ACU1" s="628"/>
      <c r="ACV1" s="52"/>
      <c r="ACW1" s="55"/>
      <c r="ACX1" s="628"/>
      <c r="ACY1" s="628"/>
      <c r="ACZ1" s="628"/>
      <c r="ADA1" s="628"/>
      <c r="ADB1" s="628"/>
      <c r="ADC1" s="52"/>
      <c r="ADD1" s="55"/>
      <c r="ADE1" s="628"/>
      <c r="ADF1" s="628"/>
      <c r="ADG1" s="628"/>
      <c r="ADH1" s="628"/>
      <c r="ADI1" s="628"/>
      <c r="ADJ1" s="52"/>
      <c r="ADK1" s="55"/>
      <c r="ADL1" s="628"/>
      <c r="ADM1" s="628"/>
      <c r="ADN1" s="628"/>
      <c r="ADO1" s="628"/>
      <c r="ADP1" s="628"/>
      <c r="ADQ1" s="52"/>
      <c r="ADR1" s="55"/>
      <c r="ADS1" s="628"/>
      <c r="ADT1" s="628"/>
      <c r="ADU1" s="628"/>
      <c r="ADV1" s="628"/>
      <c r="ADW1" s="628"/>
      <c r="ADX1" s="52"/>
      <c r="ADY1" s="55"/>
      <c r="ADZ1" s="628"/>
      <c r="AEA1" s="628"/>
      <c r="AEB1" s="628"/>
      <c r="AEC1" s="628"/>
      <c r="AED1" s="628"/>
      <c r="AEE1" s="52"/>
      <c r="AEF1" s="55"/>
      <c r="AEG1" s="628"/>
      <c r="AEH1" s="628"/>
      <c r="AEI1" s="628"/>
      <c r="AEJ1" s="628"/>
      <c r="AEK1" s="628"/>
      <c r="AEL1" s="52"/>
      <c r="AEM1" s="55"/>
      <c r="AEN1" s="628"/>
      <c r="AEO1" s="628"/>
      <c r="AEP1" s="628"/>
      <c r="AEQ1" s="628"/>
      <c r="AER1" s="628"/>
      <c r="AES1" s="52"/>
      <c r="AET1" s="55"/>
      <c r="AEU1" s="628"/>
      <c r="AEV1" s="628"/>
      <c r="AEW1" s="628"/>
      <c r="AEX1" s="628"/>
      <c r="AEY1" s="628"/>
      <c r="AEZ1" s="52"/>
      <c r="AFA1" s="55"/>
      <c r="AFB1" s="628"/>
      <c r="AFC1" s="628"/>
      <c r="AFD1" s="628"/>
      <c r="AFE1" s="628"/>
      <c r="AFF1" s="628"/>
      <c r="AFG1" s="52"/>
      <c r="AFH1" s="55"/>
      <c r="AFI1" s="628"/>
      <c r="AFJ1" s="628"/>
      <c r="AFK1" s="628"/>
      <c r="AFL1" s="628"/>
      <c r="AFM1" s="628"/>
      <c r="AFN1" s="52"/>
      <c r="AFO1" s="55"/>
      <c r="AFP1" s="628"/>
      <c r="AFQ1" s="628"/>
      <c r="AFR1" s="628"/>
      <c r="AFS1" s="628"/>
      <c r="AFT1" s="628"/>
      <c r="AFU1" s="52"/>
      <c r="AFV1" s="55"/>
      <c r="AFW1" s="628"/>
      <c r="AFX1" s="628"/>
      <c r="AFY1" s="628"/>
      <c r="AFZ1" s="628"/>
      <c r="AGA1" s="628"/>
      <c r="AGB1" s="52"/>
      <c r="AGC1" s="55"/>
      <c r="AGD1" s="628"/>
      <c r="AGE1" s="628"/>
      <c r="AGF1" s="628"/>
      <c r="AGG1" s="628"/>
      <c r="AGH1" s="628"/>
      <c r="AGI1" s="52"/>
      <c r="AGJ1" s="55"/>
      <c r="AGK1" s="628"/>
      <c r="AGL1" s="628"/>
      <c r="AGM1" s="628"/>
      <c r="AGN1" s="628"/>
      <c r="AGO1" s="628"/>
      <c r="AGP1" s="52"/>
      <c r="AGQ1" s="55"/>
      <c r="AGR1" s="628"/>
      <c r="AGS1" s="628"/>
      <c r="AGT1" s="628"/>
      <c r="AGU1" s="628"/>
      <c r="AGV1" s="628"/>
      <c r="AGW1" s="52"/>
      <c r="AGX1" s="55"/>
      <c r="AGY1" s="628"/>
      <c r="AGZ1" s="628"/>
      <c r="AHA1" s="628"/>
      <c r="AHB1" s="628"/>
      <c r="AHC1" s="628"/>
      <c r="AHD1" s="52"/>
      <c r="AHE1" s="55"/>
      <c r="AHF1" s="628"/>
      <c r="AHG1" s="628"/>
      <c r="AHH1" s="628"/>
      <c r="AHI1" s="628"/>
      <c r="AHJ1" s="628"/>
      <c r="AHK1" s="52"/>
      <c r="AHL1" s="55"/>
      <c r="AHM1" s="628"/>
      <c r="AHN1" s="628"/>
      <c r="AHO1" s="628"/>
      <c r="AHP1" s="628"/>
      <c r="AHQ1" s="628"/>
      <c r="AHR1" s="52"/>
      <c r="AHS1" s="55"/>
      <c r="AHT1" s="628"/>
      <c r="AHU1" s="628"/>
      <c r="AHV1" s="628"/>
      <c r="AHW1" s="628"/>
      <c r="AHX1" s="628"/>
      <c r="AHY1" s="52"/>
      <c r="AHZ1" s="55"/>
      <c r="AIA1" s="628"/>
      <c r="AIB1" s="628"/>
      <c r="AIC1" s="628"/>
      <c r="AID1" s="628"/>
      <c r="AIE1" s="628"/>
      <c r="AIF1" s="52"/>
      <c r="AIG1" s="55"/>
      <c r="AIH1" s="628"/>
      <c r="AII1" s="628"/>
      <c r="AIJ1" s="628"/>
      <c r="AIK1" s="628"/>
      <c r="AIL1" s="628"/>
      <c r="AIM1" s="52"/>
      <c r="AIN1" s="55"/>
      <c r="AIO1" s="628"/>
      <c r="AIP1" s="628"/>
      <c r="AIQ1" s="628"/>
      <c r="AIR1" s="628"/>
      <c r="AIS1" s="628"/>
      <c r="AIT1" s="52"/>
      <c r="AIU1" s="55"/>
      <c r="AIV1" s="628"/>
      <c r="AIW1" s="628"/>
      <c r="AIX1" s="628"/>
      <c r="AIY1" s="628"/>
      <c r="AIZ1" s="628"/>
      <c r="AJA1" s="52"/>
      <c r="AJB1" s="55"/>
      <c r="AJC1" s="628"/>
      <c r="AJD1" s="628"/>
      <c r="AJE1" s="628"/>
      <c r="AJF1" s="628"/>
      <c r="AJG1" s="628"/>
      <c r="AJH1" s="52"/>
      <c r="AJI1" s="55"/>
      <c r="AJJ1" s="628"/>
      <c r="AJK1" s="628"/>
      <c r="AJL1" s="628"/>
      <c r="AJM1" s="628"/>
      <c r="AJN1" s="628"/>
      <c r="AJO1" s="52"/>
      <c r="AJP1" s="55"/>
      <c r="AJQ1" s="628"/>
      <c r="AJR1" s="628"/>
      <c r="AJS1" s="628"/>
      <c r="AJT1" s="628"/>
      <c r="AJU1" s="628"/>
      <c r="AJV1" s="52"/>
      <c r="AJW1" s="55"/>
      <c r="AJX1" s="628"/>
      <c r="AJY1" s="628"/>
      <c r="AJZ1" s="628"/>
      <c r="AKA1" s="628"/>
      <c r="AKB1" s="628"/>
      <c r="AKC1" s="52"/>
      <c r="AKD1" s="55"/>
      <c r="AKE1" s="628"/>
      <c r="AKF1" s="628"/>
      <c r="AKG1" s="628"/>
      <c r="AKH1" s="628"/>
      <c r="AKI1" s="628"/>
      <c r="AKJ1" s="52"/>
      <c r="AKK1" s="55"/>
      <c r="AKL1" s="628"/>
      <c r="AKM1" s="628"/>
      <c r="AKN1" s="628"/>
      <c r="AKO1" s="628"/>
      <c r="AKP1" s="628"/>
      <c r="AKQ1" s="52"/>
      <c r="AKR1" s="55"/>
      <c r="AKS1" s="628"/>
      <c r="AKT1" s="628"/>
      <c r="AKU1" s="628"/>
      <c r="AKV1" s="628"/>
      <c r="AKW1" s="628"/>
      <c r="AKX1" s="52"/>
      <c r="AKY1" s="55"/>
      <c r="AKZ1" s="628"/>
      <c r="ALA1" s="628"/>
      <c r="ALB1" s="628"/>
      <c r="ALC1" s="628"/>
      <c r="ALD1" s="628"/>
      <c r="ALE1" s="52"/>
      <c r="ALF1" s="55"/>
      <c r="ALG1" s="628"/>
      <c r="ALH1" s="628"/>
      <c r="ALI1" s="628"/>
      <c r="ALJ1" s="628"/>
      <c r="ALK1" s="628"/>
      <c r="ALL1" s="52"/>
      <c r="ALM1" s="55"/>
      <c r="ALN1" s="628"/>
      <c r="ALO1" s="628"/>
      <c r="ALP1" s="628"/>
      <c r="ALQ1" s="628"/>
      <c r="ALR1" s="628"/>
      <c r="ALS1" s="52"/>
      <c r="ALT1" s="55"/>
      <c r="ALU1" s="628"/>
      <c r="ALV1" s="628"/>
      <c r="ALW1" s="628"/>
      <c r="ALX1" s="628"/>
      <c r="ALY1" s="628"/>
      <c r="ALZ1" s="52"/>
      <c r="AMA1" s="55"/>
      <c r="AMB1" s="628"/>
      <c r="AMC1" s="628"/>
      <c r="AMD1" s="628"/>
      <c r="AME1" s="628"/>
      <c r="AMF1" s="628"/>
      <c r="AMG1" s="52"/>
      <c r="AMH1" s="55"/>
      <c r="AMI1" s="628"/>
      <c r="AMJ1" s="628"/>
      <c r="AMK1" s="628"/>
      <c r="AML1" s="628"/>
      <c r="AMM1" s="628"/>
      <c r="AMN1" s="52"/>
      <c r="AMO1" s="55"/>
      <c r="AMP1" s="628"/>
      <c r="AMQ1" s="628"/>
      <c r="AMR1" s="628"/>
      <c r="AMS1" s="628"/>
      <c r="AMT1" s="628"/>
      <c r="AMU1" s="52"/>
      <c r="AMV1" s="55"/>
      <c r="AMW1" s="628"/>
      <c r="AMX1" s="628"/>
      <c r="AMY1" s="628"/>
      <c r="AMZ1" s="628"/>
      <c r="ANA1" s="628"/>
      <c r="ANB1" s="52"/>
      <c r="ANC1" s="55"/>
      <c r="AND1" s="628"/>
      <c r="ANE1" s="628"/>
      <c r="ANF1" s="628"/>
      <c r="ANG1" s="628"/>
      <c r="ANH1" s="628"/>
      <c r="ANI1" s="52"/>
      <c r="ANJ1" s="55"/>
      <c r="ANK1" s="628"/>
      <c r="ANL1" s="628"/>
      <c r="ANM1" s="628"/>
      <c r="ANN1" s="628"/>
      <c r="ANO1" s="628"/>
      <c r="ANP1" s="52"/>
      <c r="ANQ1" s="55"/>
      <c r="ANR1" s="628"/>
      <c r="ANS1" s="628"/>
      <c r="ANT1" s="628"/>
      <c r="ANU1" s="628"/>
      <c r="ANV1" s="628"/>
      <c r="ANW1" s="52"/>
      <c r="ANX1" s="55"/>
      <c r="ANY1" s="628"/>
      <c r="ANZ1" s="628"/>
      <c r="AOA1" s="628"/>
      <c r="AOB1" s="628"/>
      <c r="AOC1" s="628"/>
      <c r="AOD1" s="52"/>
      <c r="AOE1" s="55"/>
      <c r="AOF1" s="628"/>
      <c r="AOG1" s="628"/>
      <c r="AOH1" s="628"/>
      <c r="AOI1" s="628"/>
      <c r="AOJ1" s="628"/>
      <c r="AOK1" s="52"/>
      <c r="AOL1" s="55"/>
      <c r="AOM1" s="628"/>
      <c r="AON1" s="628"/>
      <c r="AOO1" s="628"/>
      <c r="AOP1" s="628"/>
      <c r="AOQ1" s="628"/>
      <c r="AOR1" s="52"/>
      <c r="AOS1" s="55"/>
      <c r="AOT1" s="628"/>
      <c r="AOU1" s="628"/>
      <c r="AOV1" s="628"/>
      <c r="AOW1" s="628"/>
      <c r="AOX1" s="628"/>
      <c r="AOY1" s="52"/>
      <c r="AOZ1" s="55"/>
      <c r="APA1" s="628"/>
      <c r="APB1" s="628"/>
      <c r="APC1" s="628"/>
      <c r="APD1" s="628"/>
      <c r="APE1" s="628"/>
      <c r="APF1" s="52"/>
      <c r="APG1" s="55"/>
      <c r="APH1" s="628"/>
      <c r="API1" s="628"/>
      <c r="APJ1" s="628"/>
      <c r="APK1" s="628"/>
      <c r="APL1" s="628"/>
      <c r="APM1" s="52"/>
      <c r="APN1" s="55"/>
      <c r="APO1" s="628"/>
      <c r="APP1" s="628"/>
      <c r="APQ1" s="628"/>
      <c r="APR1" s="628"/>
      <c r="APS1" s="628"/>
      <c r="APT1" s="52"/>
      <c r="APU1" s="55"/>
      <c r="APV1" s="628"/>
      <c r="APW1" s="628"/>
      <c r="APX1" s="628"/>
      <c r="APY1" s="628"/>
      <c r="APZ1" s="628"/>
      <c r="AQA1" s="52"/>
      <c r="AQB1" s="55"/>
      <c r="AQC1" s="628"/>
      <c r="AQD1" s="628"/>
      <c r="AQE1" s="628"/>
      <c r="AQF1" s="628"/>
      <c r="AQG1" s="628"/>
      <c r="AQH1" s="52"/>
      <c r="AQI1" s="55"/>
      <c r="AQJ1" s="628"/>
      <c r="AQK1" s="628"/>
      <c r="AQL1" s="628"/>
      <c r="AQM1" s="628"/>
      <c r="AQN1" s="628"/>
      <c r="AQO1" s="52"/>
      <c r="AQP1" s="55"/>
      <c r="AQQ1" s="628"/>
      <c r="AQR1" s="628"/>
      <c r="AQS1" s="628"/>
      <c r="AQT1" s="628"/>
      <c r="AQU1" s="628"/>
      <c r="AQV1" s="52"/>
      <c r="AQW1" s="55"/>
      <c r="AQX1" s="628"/>
      <c r="AQY1" s="628"/>
      <c r="AQZ1" s="628"/>
      <c r="ARA1" s="628"/>
      <c r="ARB1" s="628"/>
      <c r="ARC1" s="52"/>
      <c r="ARD1" s="55"/>
      <c r="ARE1" s="628"/>
      <c r="ARF1" s="628"/>
      <c r="ARG1" s="628"/>
      <c r="ARH1" s="628"/>
      <c r="ARI1" s="628"/>
      <c r="ARJ1" s="52"/>
      <c r="ARK1" s="55"/>
      <c r="ARL1" s="628"/>
      <c r="ARM1" s="628"/>
      <c r="ARN1" s="628"/>
      <c r="ARO1" s="628"/>
      <c r="ARP1" s="628"/>
      <c r="ARQ1" s="52"/>
      <c r="ARR1" s="55"/>
      <c r="ARS1" s="628"/>
      <c r="ART1" s="628"/>
      <c r="ARU1" s="628"/>
      <c r="ARV1" s="628"/>
      <c r="ARW1" s="628"/>
      <c r="ARX1" s="52"/>
      <c r="ARY1" s="55"/>
      <c r="ARZ1" s="628"/>
      <c r="ASA1" s="628"/>
      <c r="ASB1" s="628"/>
      <c r="ASC1" s="628"/>
      <c r="ASD1" s="628"/>
      <c r="ASE1" s="52"/>
      <c r="ASF1" s="55"/>
      <c r="ASG1" s="628"/>
      <c r="ASH1" s="628"/>
      <c r="ASI1" s="628"/>
      <c r="ASJ1" s="628"/>
      <c r="ASK1" s="628"/>
      <c r="ASL1" s="52"/>
      <c r="ASM1" s="55"/>
      <c r="ASN1" s="628"/>
      <c r="ASO1" s="628"/>
      <c r="ASP1" s="628"/>
      <c r="ASQ1" s="628"/>
      <c r="ASR1" s="628"/>
      <c r="ASS1" s="52"/>
      <c r="AST1" s="55"/>
      <c r="ASU1" s="628"/>
      <c r="ASV1" s="628"/>
      <c r="ASW1" s="628"/>
      <c r="ASX1" s="628"/>
      <c r="ASY1" s="628"/>
      <c r="ASZ1" s="52"/>
      <c r="ATA1" s="55"/>
      <c r="ATB1" s="628"/>
      <c r="ATC1" s="628"/>
      <c r="ATD1" s="628"/>
      <c r="ATE1" s="628"/>
      <c r="ATF1" s="628"/>
      <c r="ATG1" s="52"/>
      <c r="ATH1" s="55"/>
      <c r="ATI1" s="628"/>
      <c r="ATJ1" s="628"/>
      <c r="ATK1" s="628"/>
      <c r="ATL1" s="628"/>
      <c r="ATM1" s="628"/>
      <c r="ATN1" s="52"/>
      <c r="ATO1" s="55"/>
      <c r="ATP1" s="628"/>
      <c r="ATQ1" s="628"/>
      <c r="ATR1" s="628"/>
      <c r="ATS1" s="628"/>
      <c r="ATT1" s="628"/>
      <c r="ATU1" s="52"/>
      <c r="ATV1" s="55"/>
      <c r="ATW1" s="628"/>
      <c r="ATX1" s="628"/>
      <c r="ATY1" s="628"/>
      <c r="ATZ1" s="628"/>
      <c r="AUA1" s="628"/>
      <c r="AUB1" s="52"/>
      <c r="AUC1" s="55"/>
      <c r="AUD1" s="628"/>
      <c r="AUE1" s="628"/>
      <c r="AUF1" s="628"/>
      <c r="AUG1" s="628"/>
      <c r="AUH1" s="628"/>
      <c r="AUI1" s="52"/>
      <c r="AUJ1" s="55"/>
      <c r="AUK1" s="628"/>
      <c r="AUL1" s="628"/>
      <c r="AUM1" s="628"/>
      <c r="AUN1" s="628"/>
      <c r="AUO1" s="628"/>
      <c r="AUP1" s="52"/>
      <c r="AUQ1" s="55"/>
      <c r="AUR1" s="628"/>
      <c r="AUS1" s="628"/>
      <c r="AUT1" s="628"/>
      <c r="AUU1" s="628"/>
      <c r="AUV1" s="628"/>
      <c r="AUW1" s="52"/>
      <c r="AUX1" s="55"/>
      <c r="AUY1" s="628"/>
      <c r="AUZ1" s="628"/>
      <c r="AVA1" s="628"/>
      <c r="AVB1" s="628"/>
      <c r="AVC1" s="628"/>
      <c r="AVD1" s="52"/>
      <c r="AVE1" s="55"/>
      <c r="AVF1" s="628"/>
      <c r="AVG1" s="628"/>
      <c r="AVH1" s="628"/>
      <c r="AVI1" s="628"/>
      <c r="AVJ1" s="628"/>
      <c r="AVK1" s="52"/>
      <c r="AVL1" s="55"/>
      <c r="AVM1" s="628"/>
      <c r="AVN1" s="628"/>
      <c r="AVO1" s="628"/>
      <c r="AVP1" s="628"/>
      <c r="AVQ1" s="628"/>
      <c r="AVR1" s="52"/>
      <c r="AVS1" s="55"/>
      <c r="AVT1" s="628"/>
      <c r="AVU1" s="628"/>
      <c r="AVV1" s="628"/>
      <c r="AVW1" s="628"/>
      <c r="AVX1" s="628"/>
      <c r="AVY1" s="52"/>
      <c r="AVZ1" s="55"/>
      <c r="AWA1" s="628"/>
      <c r="AWB1" s="628"/>
      <c r="AWC1" s="628"/>
      <c r="AWD1" s="628"/>
      <c r="AWE1" s="628"/>
      <c r="AWF1" s="52"/>
      <c r="AWG1" s="55"/>
      <c r="AWH1" s="628"/>
      <c r="AWI1" s="628"/>
      <c r="AWJ1" s="628"/>
      <c r="AWK1" s="628"/>
      <c r="AWL1" s="628"/>
      <c r="AWM1" s="52"/>
      <c r="AWN1" s="55"/>
      <c r="AWO1" s="628"/>
      <c r="AWP1" s="628"/>
      <c r="AWQ1" s="628"/>
      <c r="AWR1" s="628"/>
      <c r="AWS1" s="628"/>
      <c r="AWT1" s="52"/>
      <c r="AWU1" s="55"/>
      <c r="AWV1" s="628"/>
      <c r="AWW1" s="628"/>
      <c r="AWX1" s="628"/>
      <c r="AWY1" s="628"/>
      <c r="AWZ1" s="628"/>
      <c r="AXA1" s="52"/>
      <c r="AXB1" s="55"/>
      <c r="AXC1" s="628"/>
      <c r="AXD1" s="628"/>
      <c r="AXE1" s="628"/>
      <c r="AXF1" s="628"/>
      <c r="AXG1" s="628"/>
      <c r="AXH1" s="52"/>
      <c r="AXI1" s="55"/>
      <c r="AXJ1" s="628"/>
      <c r="AXK1" s="628"/>
      <c r="AXL1" s="628"/>
      <c r="AXM1" s="628"/>
      <c r="AXN1" s="628"/>
      <c r="AXO1" s="52"/>
      <c r="AXP1" s="55"/>
      <c r="AXQ1" s="628"/>
      <c r="AXR1" s="628"/>
      <c r="AXS1" s="628"/>
      <c r="AXT1" s="628"/>
      <c r="AXU1" s="628"/>
      <c r="AXV1" s="52"/>
      <c r="AXW1" s="55"/>
      <c r="AXX1" s="628"/>
      <c r="AXY1" s="628"/>
      <c r="AXZ1" s="628"/>
      <c r="AYA1" s="628"/>
      <c r="AYB1" s="628"/>
      <c r="AYC1" s="52"/>
      <c r="AYD1" s="55"/>
      <c r="AYE1" s="628"/>
      <c r="AYF1" s="628"/>
      <c r="AYG1" s="628"/>
      <c r="AYH1" s="628"/>
      <c r="AYI1" s="628"/>
      <c r="AYJ1" s="52"/>
      <c r="AYK1" s="55"/>
      <c r="AYL1" s="628"/>
      <c r="AYM1" s="628"/>
      <c r="AYN1" s="628"/>
      <c r="AYO1" s="628"/>
      <c r="AYP1" s="628"/>
      <c r="AYQ1" s="52"/>
      <c r="AYR1" s="55"/>
      <c r="AYS1" s="628"/>
      <c r="AYT1" s="628"/>
      <c r="AYU1" s="628"/>
      <c r="AYV1" s="628"/>
      <c r="AYW1" s="628"/>
      <c r="AYX1" s="52"/>
      <c r="AYY1" s="55"/>
      <c r="AYZ1" s="628"/>
      <c r="AZA1" s="628"/>
      <c r="AZB1" s="628"/>
      <c r="AZC1" s="628"/>
      <c r="AZD1" s="628"/>
      <c r="AZE1" s="52"/>
      <c r="AZF1" s="55"/>
      <c r="AZG1" s="628"/>
      <c r="AZH1" s="628"/>
      <c r="AZI1" s="628"/>
      <c r="AZJ1" s="628"/>
      <c r="AZK1" s="628"/>
      <c r="AZL1" s="52"/>
      <c r="AZM1" s="55"/>
      <c r="AZN1" s="628"/>
      <c r="AZO1" s="628"/>
      <c r="AZP1" s="628"/>
      <c r="AZQ1" s="628"/>
      <c r="AZR1" s="628"/>
      <c r="AZS1" s="52"/>
      <c r="AZT1" s="55"/>
      <c r="AZU1" s="628"/>
      <c r="AZV1" s="628"/>
      <c r="AZW1" s="628"/>
      <c r="AZX1" s="628"/>
      <c r="AZY1" s="628"/>
      <c r="AZZ1" s="52"/>
      <c r="BAA1" s="55"/>
      <c r="BAB1" s="628"/>
      <c r="BAC1" s="628"/>
      <c r="BAD1" s="628"/>
      <c r="BAE1" s="628"/>
      <c r="BAF1" s="628"/>
      <c r="BAG1" s="52"/>
      <c r="BAH1" s="55"/>
      <c r="BAI1" s="628"/>
      <c r="BAJ1" s="628"/>
      <c r="BAK1" s="628"/>
      <c r="BAL1" s="628"/>
      <c r="BAM1" s="628"/>
      <c r="BAN1" s="52"/>
      <c r="BAO1" s="55"/>
      <c r="BAP1" s="628"/>
      <c r="BAQ1" s="628"/>
      <c r="BAR1" s="628"/>
      <c r="BAS1" s="628"/>
      <c r="BAT1" s="628"/>
      <c r="BAU1" s="52"/>
      <c r="BAV1" s="55"/>
      <c r="BAW1" s="628"/>
      <c r="BAX1" s="628"/>
      <c r="BAY1" s="628"/>
      <c r="BAZ1" s="628"/>
      <c r="BBA1" s="628"/>
      <c r="BBB1" s="52"/>
      <c r="BBC1" s="55"/>
      <c r="BBD1" s="628"/>
      <c r="BBE1" s="628"/>
      <c r="BBF1" s="628"/>
      <c r="BBG1" s="628"/>
      <c r="BBH1" s="628"/>
      <c r="BBI1" s="52"/>
      <c r="BBJ1" s="55"/>
      <c r="BBK1" s="628"/>
      <c r="BBL1" s="628"/>
      <c r="BBM1" s="628"/>
      <c r="BBN1" s="628"/>
      <c r="BBO1" s="628"/>
      <c r="BBP1" s="52"/>
      <c r="BBQ1" s="55"/>
      <c r="BBR1" s="628"/>
      <c r="BBS1" s="628"/>
      <c r="BBT1" s="628"/>
      <c r="BBU1" s="628"/>
      <c r="BBV1" s="628"/>
      <c r="BBW1" s="52"/>
      <c r="BBX1" s="55"/>
      <c r="BBY1" s="628"/>
      <c r="BBZ1" s="628"/>
      <c r="BCA1" s="628"/>
      <c r="BCB1" s="628"/>
      <c r="BCC1" s="628"/>
      <c r="BCD1" s="52"/>
      <c r="BCE1" s="55"/>
      <c r="BCF1" s="628"/>
      <c r="BCG1" s="628"/>
      <c r="BCH1" s="628"/>
      <c r="BCI1" s="628"/>
      <c r="BCJ1" s="628"/>
      <c r="BCK1" s="52"/>
      <c r="BCL1" s="55"/>
      <c r="BCM1" s="628"/>
      <c r="BCN1" s="628"/>
      <c r="BCO1" s="628"/>
      <c r="BCP1" s="628"/>
      <c r="BCQ1" s="628"/>
      <c r="BCR1" s="52"/>
      <c r="BCS1" s="55"/>
      <c r="BCT1" s="628"/>
      <c r="BCU1" s="628"/>
      <c r="BCV1" s="628"/>
      <c r="BCW1" s="628"/>
      <c r="BCX1" s="628"/>
      <c r="BCY1" s="52"/>
      <c r="BCZ1" s="55"/>
      <c r="BDA1" s="628"/>
      <c r="BDB1" s="628"/>
      <c r="BDC1" s="628"/>
      <c r="BDD1" s="628"/>
      <c r="BDE1" s="628"/>
      <c r="BDF1" s="52"/>
      <c r="BDG1" s="55"/>
      <c r="BDH1" s="628"/>
      <c r="BDI1" s="628"/>
      <c r="BDJ1" s="628"/>
      <c r="BDK1" s="628"/>
      <c r="BDL1" s="628"/>
      <c r="BDM1" s="52"/>
      <c r="BDN1" s="55"/>
      <c r="BDO1" s="628"/>
      <c r="BDP1" s="628"/>
      <c r="BDQ1" s="628"/>
      <c r="BDR1" s="628"/>
      <c r="BDS1" s="628"/>
      <c r="BDT1" s="52"/>
      <c r="BDU1" s="55"/>
      <c r="BDV1" s="628"/>
      <c r="BDW1" s="628"/>
      <c r="BDX1" s="628"/>
      <c r="BDY1" s="628"/>
      <c r="BDZ1" s="628"/>
      <c r="BEA1" s="52"/>
      <c r="BEB1" s="55"/>
      <c r="BEC1" s="628"/>
      <c r="BED1" s="628"/>
      <c r="BEE1" s="628"/>
      <c r="BEF1" s="628"/>
      <c r="BEG1" s="628"/>
      <c r="BEH1" s="52"/>
      <c r="BEI1" s="55"/>
      <c r="BEJ1" s="628"/>
      <c r="BEK1" s="628"/>
      <c r="BEL1" s="628"/>
      <c r="BEM1" s="628"/>
      <c r="BEN1" s="628"/>
      <c r="BEO1" s="52"/>
      <c r="BEP1" s="55"/>
      <c r="BEQ1" s="628"/>
      <c r="BER1" s="628"/>
      <c r="BES1" s="628"/>
      <c r="BET1" s="628"/>
      <c r="BEU1" s="628"/>
      <c r="BEV1" s="52"/>
      <c r="BEW1" s="55"/>
      <c r="BEX1" s="628"/>
      <c r="BEY1" s="628"/>
      <c r="BEZ1" s="628"/>
      <c r="BFA1" s="628"/>
      <c r="BFB1" s="628"/>
      <c r="BFC1" s="52"/>
      <c r="BFD1" s="55"/>
      <c r="BFE1" s="628"/>
      <c r="BFF1" s="628"/>
      <c r="BFG1" s="628"/>
      <c r="BFH1" s="628"/>
      <c r="BFI1" s="628"/>
      <c r="BFJ1" s="52"/>
      <c r="BFK1" s="55"/>
      <c r="BFL1" s="628"/>
      <c r="BFM1" s="628"/>
      <c r="BFN1" s="628"/>
      <c r="BFO1" s="628"/>
      <c r="BFP1" s="628"/>
      <c r="BFQ1" s="52"/>
      <c r="BFR1" s="55"/>
      <c r="BFS1" s="628"/>
      <c r="BFT1" s="628"/>
      <c r="BFU1" s="628"/>
      <c r="BFV1" s="628"/>
      <c r="BFW1" s="628"/>
      <c r="BFX1" s="52"/>
      <c r="BFY1" s="55"/>
      <c r="BFZ1" s="628"/>
      <c r="BGA1" s="628"/>
      <c r="BGB1" s="628"/>
      <c r="BGC1" s="628"/>
      <c r="BGD1" s="628"/>
      <c r="BGE1" s="52"/>
      <c r="BGF1" s="55"/>
      <c r="BGG1" s="628"/>
      <c r="BGH1" s="628"/>
      <c r="BGI1" s="628"/>
      <c r="BGJ1" s="628"/>
      <c r="BGK1" s="628"/>
      <c r="BGL1" s="52"/>
      <c r="BGM1" s="55"/>
      <c r="BGN1" s="628"/>
      <c r="BGO1" s="628"/>
      <c r="BGP1" s="628"/>
      <c r="BGQ1" s="628"/>
      <c r="BGR1" s="628"/>
      <c r="BGS1" s="52"/>
      <c r="BGT1" s="55"/>
      <c r="BGU1" s="628"/>
      <c r="BGV1" s="628"/>
      <c r="BGW1" s="628"/>
      <c r="BGX1" s="628"/>
      <c r="BGY1" s="628"/>
      <c r="BGZ1" s="52"/>
      <c r="BHA1" s="55"/>
      <c r="BHB1" s="628"/>
      <c r="BHC1" s="628"/>
      <c r="BHD1" s="628"/>
      <c r="BHE1" s="628"/>
      <c r="BHF1" s="628"/>
      <c r="BHG1" s="52"/>
      <c r="BHH1" s="55"/>
      <c r="BHI1" s="628"/>
      <c r="BHJ1" s="628"/>
      <c r="BHK1" s="628"/>
      <c r="BHL1" s="628"/>
      <c r="BHM1" s="628"/>
      <c r="BHN1" s="52"/>
      <c r="BHO1" s="55"/>
      <c r="BHP1" s="628"/>
      <c r="BHQ1" s="628"/>
      <c r="BHR1" s="628"/>
      <c r="BHS1" s="628"/>
      <c r="BHT1" s="628"/>
      <c r="BHU1" s="52"/>
      <c r="BHV1" s="55"/>
      <c r="BHW1" s="628"/>
      <c r="BHX1" s="628"/>
      <c r="BHY1" s="628"/>
      <c r="BHZ1" s="628"/>
      <c r="BIA1" s="628"/>
      <c r="BIB1" s="52"/>
      <c r="BIC1" s="55"/>
      <c r="BID1" s="628"/>
      <c r="BIE1" s="628"/>
      <c r="BIF1" s="628"/>
      <c r="BIG1" s="628"/>
      <c r="BIH1" s="628"/>
      <c r="BII1" s="52"/>
      <c r="BIJ1" s="55"/>
      <c r="BIK1" s="628"/>
      <c r="BIL1" s="628"/>
      <c r="BIM1" s="628"/>
      <c r="BIN1" s="628"/>
      <c r="BIO1" s="628"/>
      <c r="BIP1" s="52"/>
      <c r="BIQ1" s="55"/>
      <c r="BIR1" s="628"/>
      <c r="BIS1" s="628"/>
      <c r="BIT1" s="628"/>
      <c r="BIU1" s="628"/>
      <c r="BIV1" s="628"/>
      <c r="BIW1" s="52"/>
      <c r="BIX1" s="55"/>
      <c r="BIY1" s="628"/>
      <c r="BIZ1" s="628"/>
      <c r="BJA1" s="628"/>
      <c r="BJB1" s="628"/>
      <c r="BJC1" s="628"/>
      <c r="BJD1" s="52"/>
      <c r="BJE1" s="55"/>
      <c r="BJF1" s="628"/>
      <c r="BJG1" s="628"/>
      <c r="BJH1" s="628"/>
      <c r="BJI1" s="628"/>
      <c r="BJJ1" s="628"/>
      <c r="BJK1" s="52"/>
      <c r="BJL1" s="55"/>
      <c r="BJM1" s="628"/>
      <c r="BJN1" s="628"/>
      <c r="BJO1" s="628"/>
      <c r="BJP1" s="628"/>
      <c r="BJQ1" s="628"/>
      <c r="BJR1" s="52"/>
      <c r="BJS1" s="55"/>
      <c r="BJT1" s="628"/>
      <c r="BJU1" s="628"/>
      <c r="BJV1" s="628"/>
      <c r="BJW1" s="628"/>
      <c r="BJX1" s="628"/>
      <c r="BJY1" s="52"/>
      <c r="BJZ1" s="55"/>
      <c r="BKA1" s="628"/>
      <c r="BKB1" s="628"/>
      <c r="BKC1" s="628"/>
      <c r="BKD1" s="628"/>
      <c r="BKE1" s="628"/>
      <c r="BKF1" s="52"/>
      <c r="BKG1" s="55"/>
      <c r="BKH1" s="628"/>
      <c r="BKI1" s="628"/>
      <c r="BKJ1" s="628"/>
      <c r="BKK1" s="628"/>
      <c r="BKL1" s="628"/>
      <c r="BKM1" s="52"/>
      <c r="BKN1" s="55"/>
      <c r="BKO1" s="628"/>
      <c r="BKP1" s="628"/>
      <c r="BKQ1" s="628"/>
      <c r="BKR1" s="628"/>
      <c r="BKS1" s="628"/>
      <c r="BKT1" s="52"/>
      <c r="BKU1" s="55"/>
      <c r="BKV1" s="628"/>
      <c r="BKW1" s="628"/>
      <c r="BKX1" s="628"/>
      <c r="BKY1" s="628"/>
      <c r="BKZ1" s="628"/>
      <c r="BLA1" s="52"/>
      <c r="BLB1" s="55"/>
      <c r="BLC1" s="628"/>
      <c r="BLD1" s="628"/>
      <c r="BLE1" s="628"/>
      <c r="BLF1" s="628"/>
      <c r="BLG1" s="628"/>
      <c r="BLH1" s="52"/>
      <c r="BLI1" s="55"/>
      <c r="BLJ1" s="628"/>
      <c r="BLK1" s="628"/>
      <c r="BLL1" s="628"/>
      <c r="BLM1" s="628"/>
      <c r="BLN1" s="628"/>
      <c r="BLO1" s="52"/>
      <c r="BLP1" s="55"/>
      <c r="BLQ1" s="628"/>
      <c r="BLR1" s="628"/>
      <c r="BLS1" s="628"/>
      <c r="BLT1" s="628"/>
      <c r="BLU1" s="628"/>
      <c r="BLV1" s="52"/>
      <c r="BLW1" s="55"/>
      <c r="BLX1" s="628"/>
      <c r="BLY1" s="628"/>
      <c r="BLZ1" s="628"/>
      <c r="BMA1" s="628"/>
      <c r="BMB1" s="628"/>
      <c r="BMC1" s="52"/>
      <c r="BMD1" s="55"/>
      <c r="BME1" s="628"/>
      <c r="BMF1" s="628"/>
      <c r="BMG1" s="628"/>
      <c r="BMH1" s="628"/>
      <c r="BMI1" s="628"/>
      <c r="BMJ1" s="52"/>
      <c r="BMK1" s="55"/>
      <c r="BML1" s="628"/>
      <c r="BMM1" s="628"/>
      <c r="BMN1" s="628"/>
      <c r="BMO1" s="628"/>
      <c r="BMP1" s="628"/>
      <c r="BMQ1" s="52"/>
      <c r="BMR1" s="55"/>
      <c r="BMS1" s="628"/>
      <c r="BMT1" s="628"/>
      <c r="BMU1" s="628"/>
      <c r="BMV1" s="628"/>
      <c r="BMW1" s="628"/>
      <c r="BMX1" s="52"/>
      <c r="BMY1" s="55"/>
      <c r="BMZ1" s="628"/>
      <c r="BNA1" s="628"/>
      <c r="BNB1" s="628"/>
      <c r="BNC1" s="628"/>
      <c r="BND1" s="628"/>
      <c r="BNE1" s="52"/>
      <c r="BNF1" s="55"/>
      <c r="BNG1" s="628"/>
      <c r="BNH1" s="628"/>
      <c r="BNI1" s="628"/>
      <c r="BNJ1" s="628"/>
      <c r="BNK1" s="628"/>
      <c r="BNL1" s="52"/>
      <c r="BNM1" s="55"/>
      <c r="BNN1" s="628"/>
      <c r="BNO1" s="628"/>
      <c r="BNP1" s="628"/>
      <c r="BNQ1" s="628"/>
      <c r="BNR1" s="628"/>
      <c r="BNS1" s="52"/>
      <c r="BNT1" s="55"/>
      <c r="BNU1" s="628"/>
      <c r="BNV1" s="628"/>
      <c r="BNW1" s="628"/>
      <c r="BNX1" s="628"/>
      <c r="BNY1" s="628"/>
      <c r="BNZ1" s="52"/>
      <c r="BOA1" s="55"/>
      <c r="BOB1" s="628"/>
      <c r="BOC1" s="628"/>
      <c r="BOD1" s="628"/>
      <c r="BOE1" s="628"/>
      <c r="BOF1" s="628"/>
      <c r="BOG1" s="52"/>
      <c r="BOH1" s="55"/>
      <c r="BOI1" s="628"/>
      <c r="BOJ1" s="628"/>
      <c r="BOK1" s="628"/>
      <c r="BOL1" s="628"/>
      <c r="BOM1" s="628"/>
      <c r="BON1" s="52"/>
      <c r="BOO1" s="55"/>
      <c r="BOP1" s="628"/>
      <c r="BOQ1" s="628"/>
      <c r="BOR1" s="628"/>
      <c r="BOS1" s="628"/>
      <c r="BOT1" s="628"/>
      <c r="BOU1" s="52"/>
      <c r="BOV1" s="55"/>
      <c r="BOW1" s="628"/>
      <c r="BOX1" s="628"/>
      <c r="BOY1" s="628"/>
      <c r="BOZ1" s="628"/>
      <c r="BPA1" s="628"/>
      <c r="BPB1" s="52"/>
      <c r="BPC1" s="55"/>
      <c r="BPD1" s="628"/>
      <c r="BPE1" s="628"/>
      <c r="BPF1" s="628"/>
      <c r="BPG1" s="628"/>
      <c r="BPH1" s="628"/>
      <c r="BPI1" s="52"/>
      <c r="BPJ1" s="55"/>
      <c r="BPK1" s="628"/>
      <c r="BPL1" s="628"/>
      <c r="BPM1" s="628"/>
      <c r="BPN1" s="628"/>
      <c r="BPO1" s="628"/>
      <c r="BPP1" s="52"/>
      <c r="BPQ1" s="55"/>
      <c r="BPR1" s="628"/>
      <c r="BPS1" s="628"/>
      <c r="BPT1" s="628"/>
      <c r="BPU1" s="628"/>
      <c r="BPV1" s="628"/>
      <c r="BPW1" s="52"/>
      <c r="BPX1" s="55"/>
      <c r="BPY1" s="628"/>
      <c r="BPZ1" s="628"/>
      <c r="BQA1" s="628"/>
      <c r="BQB1" s="628"/>
      <c r="BQC1" s="628"/>
      <c r="BQD1" s="52"/>
      <c r="BQE1" s="55"/>
      <c r="BQF1" s="628"/>
      <c r="BQG1" s="628"/>
      <c r="BQH1" s="628"/>
      <c r="BQI1" s="628"/>
      <c r="BQJ1" s="628"/>
      <c r="BQK1" s="52"/>
      <c r="BQL1" s="55"/>
      <c r="BQM1" s="628"/>
      <c r="BQN1" s="628"/>
      <c r="BQO1" s="628"/>
      <c r="BQP1" s="628"/>
      <c r="BQQ1" s="628"/>
      <c r="BQR1" s="52"/>
      <c r="BQS1" s="55"/>
      <c r="BQT1" s="628"/>
      <c r="BQU1" s="628"/>
      <c r="BQV1" s="628"/>
      <c r="BQW1" s="628"/>
      <c r="BQX1" s="628"/>
      <c r="BQY1" s="52"/>
      <c r="BQZ1" s="55"/>
      <c r="BRA1" s="628"/>
      <c r="BRB1" s="628"/>
      <c r="BRC1" s="628"/>
      <c r="BRD1" s="628"/>
      <c r="BRE1" s="628"/>
      <c r="BRF1" s="52"/>
      <c r="BRG1" s="55"/>
      <c r="BRH1" s="628"/>
      <c r="BRI1" s="628"/>
      <c r="BRJ1" s="628"/>
      <c r="BRK1" s="628"/>
      <c r="BRL1" s="628"/>
      <c r="BRM1" s="52"/>
      <c r="BRN1" s="55"/>
      <c r="BRO1" s="628"/>
      <c r="BRP1" s="628"/>
      <c r="BRQ1" s="628"/>
      <c r="BRR1" s="628"/>
      <c r="BRS1" s="628"/>
      <c r="BRT1" s="52"/>
      <c r="BRU1" s="55"/>
      <c r="BRV1" s="628"/>
      <c r="BRW1" s="628"/>
      <c r="BRX1" s="628"/>
      <c r="BRY1" s="628"/>
      <c r="BRZ1" s="628"/>
      <c r="BSA1" s="52"/>
      <c r="BSB1" s="55"/>
      <c r="BSC1" s="628"/>
      <c r="BSD1" s="628"/>
      <c r="BSE1" s="628"/>
      <c r="BSF1" s="628"/>
      <c r="BSG1" s="628"/>
      <c r="BSH1" s="52"/>
      <c r="BSI1" s="55"/>
      <c r="BSJ1" s="628"/>
      <c r="BSK1" s="628"/>
      <c r="BSL1" s="628"/>
      <c r="BSM1" s="628"/>
      <c r="BSN1" s="628"/>
      <c r="BSO1" s="52"/>
      <c r="BSP1" s="55"/>
      <c r="BSQ1" s="628"/>
      <c r="BSR1" s="628"/>
      <c r="BSS1" s="628"/>
      <c r="BST1" s="628"/>
      <c r="BSU1" s="628"/>
      <c r="BSV1" s="52"/>
      <c r="BSW1" s="55"/>
      <c r="BSX1" s="628"/>
      <c r="BSY1" s="628"/>
      <c r="BSZ1" s="628"/>
      <c r="BTA1" s="628"/>
      <c r="BTB1" s="628"/>
      <c r="BTC1" s="52"/>
      <c r="BTD1" s="55"/>
      <c r="BTE1" s="628"/>
      <c r="BTF1" s="628"/>
      <c r="BTG1" s="628"/>
      <c r="BTH1" s="628"/>
      <c r="BTI1" s="628"/>
      <c r="BTJ1" s="52"/>
      <c r="BTK1" s="55"/>
      <c r="BTL1" s="628"/>
      <c r="BTM1" s="628"/>
      <c r="BTN1" s="628"/>
      <c r="BTO1" s="628"/>
      <c r="BTP1" s="628"/>
      <c r="BTQ1" s="52"/>
      <c r="BTR1" s="55"/>
      <c r="BTS1" s="628"/>
      <c r="BTT1" s="628"/>
      <c r="BTU1" s="628"/>
      <c r="BTV1" s="628"/>
      <c r="BTW1" s="628"/>
      <c r="BTX1" s="52"/>
      <c r="BTY1" s="55"/>
      <c r="BTZ1" s="628"/>
      <c r="BUA1" s="628"/>
      <c r="BUB1" s="628"/>
      <c r="BUC1" s="628"/>
      <c r="BUD1" s="628"/>
      <c r="BUE1" s="52"/>
      <c r="BUF1" s="55"/>
      <c r="BUG1" s="628"/>
      <c r="BUH1" s="628"/>
      <c r="BUI1" s="628"/>
      <c r="BUJ1" s="628"/>
      <c r="BUK1" s="628"/>
      <c r="BUL1" s="52"/>
      <c r="BUM1" s="55"/>
      <c r="BUN1" s="628"/>
      <c r="BUO1" s="628"/>
      <c r="BUP1" s="628"/>
      <c r="BUQ1" s="628"/>
      <c r="BUR1" s="628"/>
      <c r="BUS1" s="52"/>
      <c r="BUT1" s="55"/>
      <c r="BUU1" s="628"/>
      <c r="BUV1" s="628"/>
      <c r="BUW1" s="628"/>
      <c r="BUX1" s="628"/>
      <c r="BUY1" s="628"/>
      <c r="BUZ1" s="52"/>
      <c r="BVA1" s="55"/>
      <c r="BVB1" s="628"/>
      <c r="BVC1" s="628"/>
      <c r="BVD1" s="628"/>
      <c r="BVE1" s="628"/>
      <c r="BVF1" s="628"/>
      <c r="BVG1" s="52"/>
      <c r="BVH1" s="55"/>
      <c r="BVI1" s="628"/>
      <c r="BVJ1" s="628"/>
      <c r="BVK1" s="628"/>
      <c r="BVL1" s="628"/>
      <c r="BVM1" s="628"/>
      <c r="BVN1" s="52"/>
      <c r="BVO1" s="55"/>
      <c r="BVP1" s="628"/>
      <c r="BVQ1" s="628"/>
      <c r="BVR1" s="628"/>
      <c r="BVS1" s="628"/>
      <c r="BVT1" s="628"/>
      <c r="BVU1" s="52"/>
      <c r="BVV1" s="55"/>
      <c r="BVW1" s="628"/>
      <c r="BVX1" s="628"/>
      <c r="BVY1" s="628"/>
      <c r="BVZ1" s="628"/>
      <c r="BWA1" s="628"/>
      <c r="BWB1" s="52"/>
      <c r="BWC1" s="55"/>
      <c r="BWD1" s="628"/>
      <c r="BWE1" s="628"/>
      <c r="BWF1" s="628"/>
      <c r="BWG1" s="628"/>
      <c r="BWH1" s="628"/>
      <c r="BWI1" s="52"/>
      <c r="BWJ1" s="55"/>
      <c r="BWK1" s="628"/>
      <c r="BWL1" s="628"/>
      <c r="BWM1" s="628"/>
      <c r="BWN1" s="628"/>
      <c r="BWO1" s="628"/>
      <c r="BWP1" s="52"/>
      <c r="BWQ1" s="55"/>
      <c r="BWR1" s="628"/>
      <c r="BWS1" s="628"/>
      <c r="BWT1" s="628"/>
      <c r="BWU1" s="628"/>
      <c r="BWV1" s="628"/>
      <c r="BWW1" s="52"/>
      <c r="BWX1" s="55"/>
      <c r="BWY1" s="628"/>
      <c r="BWZ1" s="628"/>
      <c r="BXA1" s="628"/>
      <c r="BXB1" s="628"/>
      <c r="BXC1" s="628"/>
      <c r="BXD1" s="52"/>
      <c r="BXE1" s="55"/>
      <c r="BXF1" s="628"/>
      <c r="BXG1" s="628"/>
      <c r="BXH1" s="628"/>
      <c r="BXI1" s="628"/>
      <c r="BXJ1" s="628"/>
      <c r="BXK1" s="52"/>
      <c r="BXL1" s="55"/>
      <c r="BXM1" s="628"/>
      <c r="BXN1" s="628"/>
      <c r="BXO1" s="628"/>
      <c r="BXP1" s="628"/>
      <c r="BXQ1" s="628"/>
      <c r="BXR1" s="52"/>
      <c r="BXS1" s="55"/>
      <c r="BXT1" s="628"/>
      <c r="BXU1" s="628"/>
      <c r="BXV1" s="628"/>
      <c r="BXW1" s="628"/>
      <c r="BXX1" s="628"/>
      <c r="BXY1" s="52"/>
      <c r="BXZ1" s="55"/>
      <c r="BYA1" s="628"/>
      <c r="BYB1" s="628"/>
      <c r="BYC1" s="628"/>
      <c r="BYD1" s="628"/>
      <c r="BYE1" s="628"/>
      <c r="BYF1" s="52"/>
      <c r="BYG1" s="55"/>
      <c r="BYH1" s="628"/>
      <c r="BYI1" s="628"/>
      <c r="BYJ1" s="628"/>
      <c r="BYK1" s="628"/>
      <c r="BYL1" s="628"/>
      <c r="BYM1" s="52"/>
      <c r="BYN1" s="55"/>
      <c r="BYO1" s="628"/>
      <c r="BYP1" s="628"/>
      <c r="BYQ1" s="628"/>
      <c r="BYR1" s="628"/>
      <c r="BYS1" s="628"/>
      <c r="BYT1" s="52"/>
      <c r="BYU1" s="55"/>
      <c r="BYV1" s="628"/>
      <c r="BYW1" s="628"/>
      <c r="BYX1" s="628"/>
      <c r="BYY1" s="628"/>
      <c r="BYZ1" s="628"/>
      <c r="BZA1" s="52"/>
      <c r="BZB1" s="55"/>
      <c r="BZC1" s="628"/>
      <c r="BZD1" s="628"/>
      <c r="BZE1" s="628"/>
      <c r="BZF1" s="628"/>
      <c r="BZG1" s="628"/>
      <c r="BZH1" s="52"/>
      <c r="BZI1" s="55"/>
      <c r="BZJ1" s="628"/>
      <c r="BZK1" s="628"/>
      <c r="BZL1" s="628"/>
      <c r="BZM1" s="628"/>
      <c r="BZN1" s="628"/>
      <c r="BZO1" s="52"/>
      <c r="BZP1" s="55"/>
      <c r="BZQ1" s="628"/>
      <c r="BZR1" s="628"/>
      <c r="BZS1" s="628"/>
      <c r="BZT1" s="628"/>
      <c r="BZU1" s="628"/>
      <c r="BZV1" s="52"/>
      <c r="BZW1" s="55"/>
      <c r="BZX1" s="628"/>
      <c r="BZY1" s="628"/>
      <c r="BZZ1" s="628"/>
      <c r="CAA1" s="628"/>
      <c r="CAB1" s="628"/>
      <c r="CAC1" s="52"/>
      <c r="CAD1" s="55"/>
      <c r="CAE1" s="628"/>
      <c r="CAF1" s="628"/>
      <c r="CAG1" s="628"/>
      <c r="CAH1" s="628"/>
      <c r="CAI1" s="628"/>
      <c r="CAJ1" s="52"/>
      <c r="CAK1" s="55"/>
      <c r="CAL1" s="628"/>
      <c r="CAM1" s="628"/>
      <c r="CAN1" s="628"/>
      <c r="CAO1" s="628"/>
      <c r="CAP1" s="628"/>
      <c r="CAQ1" s="52"/>
      <c r="CAR1" s="55"/>
      <c r="CAS1" s="628"/>
      <c r="CAT1" s="628"/>
      <c r="CAU1" s="628"/>
      <c r="CAV1" s="628"/>
      <c r="CAW1" s="628"/>
      <c r="CAX1" s="52"/>
      <c r="CAY1" s="55"/>
      <c r="CAZ1" s="628"/>
      <c r="CBA1" s="628"/>
      <c r="CBB1" s="628"/>
      <c r="CBC1" s="628"/>
      <c r="CBD1" s="628"/>
      <c r="CBE1" s="52"/>
      <c r="CBF1" s="55"/>
      <c r="CBG1" s="628"/>
      <c r="CBH1" s="628"/>
      <c r="CBI1" s="628"/>
      <c r="CBJ1" s="628"/>
      <c r="CBK1" s="628"/>
      <c r="CBL1" s="52"/>
      <c r="CBM1" s="55"/>
      <c r="CBN1" s="628"/>
      <c r="CBO1" s="628"/>
      <c r="CBP1" s="628"/>
      <c r="CBQ1" s="628"/>
      <c r="CBR1" s="628"/>
      <c r="CBS1" s="52"/>
      <c r="CBT1" s="55"/>
      <c r="CBU1" s="628"/>
      <c r="CBV1" s="628"/>
      <c r="CBW1" s="628"/>
      <c r="CBX1" s="628"/>
      <c r="CBY1" s="628"/>
      <c r="CBZ1" s="52"/>
      <c r="CCA1" s="55"/>
      <c r="CCB1" s="628"/>
      <c r="CCC1" s="628"/>
      <c r="CCD1" s="628"/>
      <c r="CCE1" s="628"/>
      <c r="CCF1" s="628"/>
      <c r="CCG1" s="52"/>
      <c r="CCH1" s="55"/>
      <c r="CCI1" s="628"/>
      <c r="CCJ1" s="628"/>
      <c r="CCK1" s="628"/>
      <c r="CCL1" s="628"/>
      <c r="CCM1" s="628"/>
      <c r="CCN1" s="52"/>
      <c r="CCO1" s="55"/>
      <c r="CCP1" s="628"/>
      <c r="CCQ1" s="628"/>
      <c r="CCR1" s="628"/>
      <c r="CCS1" s="628"/>
      <c r="CCT1" s="628"/>
      <c r="CCU1" s="52"/>
      <c r="CCV1" s="55"/>
      <c r="CCW1" s="628"/>
      <c r="CCX1" s="628"/>
      <c r="CCY1" s="628"/>
      <c r="CCZ1" s="628"/>
      <c r="CDA1" s="628"/>
      <c r="CDB1" s="52"/>
      <c r="CDC1" s="55"/>
      <c r="CDD1" s="628"/>
      <c r="CDE1" s="628"/>
      <c r="CDF1" s="628"/>
      <c r="CDG1" s="628"/>
      <c r="CDH1" s="628"/>
      <c r="CDI1" s="52"/>
      <c r="CDJ1" s="55"/>
      <c r="CDK1" s="628"/>
      <c r="CDL1" s="628"/>
      <c r="CDM1" s="628"/>
      <c r="CDN1" s="628"/>
      <c r="CDO1" s="628"/>
      <c r="CDP1" s="52"/>
      <c r="CDQ1" s="55"/>
      <c r="CDR1" s="628"/>
      <c r="CDS1" s="628"/>
      <c r="CDT1" s="628"/>
      <c r="CDU1" s="628"/>
      <c r="CDV1" s="628"/>
      <c r="CDW1" s="52"/>
      <c r="CDX1" s="55"/>
      <c r="CDY1" s="628"/>
      <c r="CDZ1" s="628"/>
      <c r="CEA1" s="628"/>
      <c r="CEB1" s="628"/>
      <c r="CEC1" s="628"/>
      <c r="CED1" s="52"/>
      <c r="CEE1" s="55"/>
      <c r="CEF1" s="628"/>
      <c r="CEG1" s="628"/>
      <c r="CEH1" s="628"/>
      <c r="CEI1" s="628"/>
      <c r="CEJ1" s="628"/>
      <c r="CEK1" s="52"/>
      <c r="CEL1" s="55"/>
      <c r="CEM1" s="628"/>
      <c r="CEN1" s="628"/>
      <c r="CEO1" s="628"/>
      <c r="CEP1" s="628"/>
      <c r="CEQ1" s="628"/>
      <c r="CER1" s="52"/>
      <c r="CES1" s="55"/>
      <c r="CET1" s="628"/>
      <c r="CEU1" s="628"/>
      <c r="CEV1" s="628"/>
      <c r="CEW1" s="628"/>
      <c r="CEX1" s="628"/>
      <c r="CEY1" s="52"/>
      <c r="CEZ1" s="55"/>
      <c r="CFA1" s="628"/>
      <c r="CFB1" s="628"/>
      <c r="CFC1" s="628"/>
      <c r="CFD1" s="628"/>
      <c r="CFE1" s="628"/>
      <c r="CFF1" s="52"/>
      <c r="CFG1" s="55"/>
      <c r="CFH1" s="628"/>
      <c r="CFI1" s="628"/>
      <c r="CFJ1" s="628"/>
      <c r="CFK1" s="628"/>
      <c r="CFL1" s="628"/>
      <c r="CFM1" s="52"/>
      <c r="CFN1" s="55"/>
      <c r="CFO1" s="628"/>
      <c r="CFP1" s="628"/>
      <c r="CFQ1" s="628"/>
      <c r="CFR1" s="628"/>
      <c r="CFS1" s="628"/>
      <c r="CFT1" s="52"/>
      <c r="CFU1" s="55"/>
      <c r="CFV1" s="628"/>
      <c r="CFW1" s="628"/>
      <c r="CFX1" s="628"/>
      <c r="CFY1" s="628"/>
      <c r="CFZ1" s="628"/>
      <c r="CGA1" s="52"/>
      <c r="CGB1" s="55"/>
      <c r="CGC1" s="628"/>
      <c r="CGD1" s="628"/>
      <c r="CGE1" s="628"/>
      <c r="CGF1" s="628"/>
      <c r="CGG1" s="628"/>
      <c r="CGH1" s="52"/>
      <c r="CGI1" s="55"/>
      <c r="CGJ1" s="628"/>
      <c r="CGK1" s="628"/>
      <c r="CGL1" s="628"/>
      <c r="CGM1" s="628"/>
      <c r="CGN1" s="628"/>
      <c r="CGO1" s="52"/>
      <c r="CGP1" s="55"/>
      <c r="CGQ1" s="628"/>
      <c r="CGR1" s="628"/>
      <c r="CGS1" s="628"/>
      <c r="CGT1" s="628"/>
      <c r="CGU1" s="628"/>
      <c r="CGV1" s="52"/>
      <c r="CGW1" s="55"/>
      <c r="CGX1" s="628"/>
      <c r="CGY1" s="628"/>
      <c r="CGZ1" s="628"/>
      <c r="CHA1" s="628"/>
      <c r="CHB1" s="628"/>
      <c r="CHC1" s="52"/>
      <c r="CHD1" s="55"/>
      <c r="CHE1" s="628"/>
      <c r="CHF1" s="628"/>
      <c r="CHG1" s="628"/>
      <c r="CHH1" s="628"/>
      <c r="CHI1" s="628"/>
      <c r="CHJ1" s="52"/>
      <c r="CHK1" s="55"/>
      <c r="CHL1" s="628"/>
      <c r="CHM1" s="628"/>
      <c r="CHN1" s="628"/>
      <c r="CHO1" s="628"/>
      <c r="CHP1" s="628"/>
      <c r="CHQ1" s="52"/>
      <c r="CHR1" s="55"/>
      <c r="CHS1" s="628"/>
      <c r="CHT1" s="628"/>
      <c r="CHU1" s="628"/>
      <c r="CHV1" s="628"/>
      <c r="CHW1" s="628"/>
      <c r="CHX1" s="52"/>
      <c r="CHY1" s="55"/>
      <c r="CHZ1" s="628"/>
      <c r="CIA1" s="628"/>
      <c r="CIB1" s="628"/>
      <c r="CIC1" s="628"/>
      <c r="CID1" s="628"/>
      <c r="CIE1" s="52"/>
      <c r="CIF1" s="55"/>
      <c r="CIG1" s="628"/>
      <c r="CIH1" s="628"/>
      <c r="CII1" s="628"/>
      <c r="CIJ1" s="628"/>
      <c r="CIK1" s="628"/>
      <c r="CIL1" s="52"/>
      <c r="CIM1" s="55"/>
      <c r="CIN1" s="628"/>
      <c r="CIO1" s="628"/>
      <c r="CIP1" s="628"/>
      <c r="CIQ1" s="628"/>
      <c r="CIR1" s="628"/>
      <c r="CIS1" s="52"/>
      <c r="CIT1" s="55"/>
      <c r="CIU1" s="628"/>
      <c r="CIV1" s="628"/>
      <c r="CIW1" s="628"/>
      <c r="CIX1" s="628"/>
      <c r="CIY1" s="628"/>
      <c r="CIZ1" s="52"/>
      <c r="CJA1" s="55"/>
      <c r="CJB1" s="628"/>
      <c r="CJC1" s="628"/>
      <c r="CJD1" s="628"/>
      <c r="CJE1" s="628"/>
      <c r="CJF1" s="628"/>
      <c r="CJG1" s="52"/>
      <c r="CJH1" s="55"/>
      <c r="CJI1" s="628"/>
      <c r="CJJ1" s="628"/>
      <c r="CJK1" s="628"/>
      <c r="CJL1" s="628"/>
      <c r="CJM1" s="628"/>
      <c r="CJN1" s="52"/>
      <c r="CJO1" s="55"/>
      <c r="CJP1" s="628"/>
      <c r="CJQ1" s="628"/>
      <c r="CJR1" s="628"/>
      <c r="CJS1" s="628"/>
      <c r="CJT1" s="628"/>
      <c r="CJU1" s="52"/>
      <c r="CJV1" s="55"/>
      <c r="CJW1" s="628"/>
      <c r="CJX1" s="628"/>
      <c r="CJY1" s="628"/>
      <c r="CJZ1" s="628"/>
      <c r="CKA1" s="628"/>
      <c r="CKB1" s="52"/>
      <c r="CKC1" s="55"/>
      <c r="CKD1" s="628"/>
      <c r="CKE1" s="628"/>
      <c r="CKF1" s="628"/>
      <c r="CKG1" s="628"/>
      <c r="CKH1" s="628"/>
      <c r="CKI1" s="52"/>
      <c r="CKJ1" s="55"/>
      <c r="CKK1" s="628"/>
      <c r="CKL1" s="628"/>
      <c r="CKM1" s="628"/>
      <c r="CKN1" s="628"/>
      <c r="CKO1" s="628"/>
      <c r="CKP1" s="52"/>
      <c r="CKQ1" s="55"/>
      <c r="CKR1" s="628"/>
      <c r="CKS1" s="628"/>
      <c r="CKT1" s="628"/>
      <c r="CKU1" s="628"/>
      <c r="CKV1" s="628"/>
      <c r="CKW1" s="52"/>
      <c r="CKX1" s="55"/>
      <c r="CKY1" s="628"/>
      <c r="CKZ1" s="628"/>
      <c r="CLA1" s="628"/>
      <c r="CLB1" s="628"/>
      <c r="CLC1" s="628"/>
      <c r="CLD1" s="52"/>
      <c r="CLE1" s="55"/>
      <c r="CLF1" s="628"/>
      <c r="CLG1" s="628"/>
      <c r="CLH1" s="628"/>
      <c r="CLI1" s="628"/>
      <c r="CLJ1" s="628"/>
      <c r="CLK1" s="52"/>
      <c r="CLL1" s="55"/>
      <c r="CLM1" s="628"/>
      <c r="CLN1" s="628"/>
      <c r="CLO1" s="628"/>
      <c r="CLP1" s="628"/>
      <c r="CLQ1" s="628"/>
      <c r="CLR1" s="52"/>
      <c r="CLS1" s="55"/>
      <c r="CLT1" s="628"/>
      <c r="CLU1" s="628"/>
      <c r="CLV1" s="628"/>
      <c r="CLW1" s="628"/>
      <c r="CLX1" s="628"/>
      <c r="CLY1" s="52"/>
      <c r="CLZ1" s="55"/>
      <c r="CMA1" s="628"/>
      <c r="CMB1" s="628"/>
      <c r="CMC1" s="628"/>
      <c r="CMD1" s="628"/>
      <c r="CME1" s="628"/>
      <c r="CMF1" s="52"/>
      <c r="CMG1" s="55"/>
      <c r="CMH1" s="628"/>
      <c r="CMI1" s="628"/>
      <c r="CMJ1" s="628"/>
      <c r="CMK1" s="628"/>
      <c r="CML1" s="628"/>
      <c r="CMM1" s="52"/>
      <c r="CMN1" s="55"/>
      <c r="CMO1" s="628"/>
      <c r="CMP1" s="628"/>
      <c r="CMQ1" s="628"/>
      <c r="CMR1" s="628"/>
      <c r="CMS1" s="628"/>
      <c r="CMT1" s="52"/>
      <c r="CMU1" s="55"/>
      <c r="CMV1" s="628"/>
      <c r="CMW1" s="628"/>
      <c r="CMX1" s="628"/>
      <c r="CMY1" s="628"/>
      <c r="CMZ1" s="628"/>
      <c r="CNA1" s="52"/>
      <c r="CNB1" s="55"/>
      <c r="CNC1" s="628"/>
      <c r="CND1" s="628"/>
      <c r="CNE1" s="628"/>
      <c r="CNF1" s="628"/>
      <c r="CNG1" s="628"/>
      <c r="CNH1" s="52"/>
      <c r="CNI1" s="55"/>
      <c r="CNJ1" s="628"/>
      <c r="CNK1" s="628"/>
      <c r="CNL1" s="628"/>
      <c r="CNM1" s="628"/>
      <c r="CNN1" s="628"/>
      <c r="CNO1" s="52"/>
      <c r="CNP1" s="55"/>
      <c r="CNQ1" s="628"/>
      <c r="CNR1" s="628"/>
      <c r="CNS1" s="628"/>
      <c r="CNT1" s="628"/>
      <c r="CNU1" s="628"/>
      <c r="CNV1" s="52"/>
      <c r="CNW1" s="55"/>
      <c r="CNX1" s="628"/>
      <c r="CNY1" s="628"/>
      <c r="CNZ1" s="628"/>
      <c r="COA1" s="628"/>
      <c r="COB1" s="628"/>
      <c r="COC1" s="52"/>
      <c r="COD1" s="55"/>
      <c r="COE1" s="628"/>
      <c r="COF1" s="628"/>
      <c r="COG1" s="628"/>
      <c r="COH1" s="628"/>
      <c r="COI1" s="628"/>
      <c r="COJ1" s="52"/>
      <c r="COK1" s="55"/>
      <c r="COL1" s="628"/>
      <c r="COM1" s="628"/>
      <c r="CON1" s="628"/>
      <c r="COO1" s="628"/>
      <c r="COP1" s="628"/>
      <c r="COQ1" s="52"/>
      <c r="COR1" s="55"/>
      <c r="COS1" s="628"/>
      <c r="COT1" s="628"/>
      <c r="COU1" s="628"/>
      <c r="COV1" s="628"/>
      <c r="COW1" s="628"/>
      <c r="COX1" s="52"/>
      <c r="COY1" s="55"/>
      <c r="COZ1" s="628"/>
      <c r="CPA1" s="628"/>
      <c r="CPB1" s="628"/>
      <c r="CPC1" s="628"/>
      <c r="CPD1" s="628"/>
      <c r="CPE1" s="52"/>
      <c r="CPF1" s="55"/>
      <c r="CPG1" s="628"/>
      <c r="CPH1" s="628"/>
      <c r="CPI1" s="628"/>
      <c r="CPJ1" s="628"/>
      <c r="CPK1" s="628"/>
      <c r="CPL1" s="52"/>
      <c r="CPM1" s="55"/>
      <c r="CPN1" s="628"/>
      <c r="CPO1" s="628"/>
      <c r="CPP1" s="628"/>
      <c r="CPQ1" s="628"/>
      <c r="CPR1" s="628"/>
      <c r="CPS1" s="52"/>
      <c r="CPT1" s="55"/>
      <c r="CPU1" s="628"/>
      <c r="CPV1" s="628"/>
      <c r="CPW1" s="628"/>
      <c r="CPX1" s="628"/>
      <c r="CPY1" s="628"/>
      <c r="CPZ1" s="52"/>
      <c r="CQA1" s="55"/>
      <c r="CQB1" s="628"/>
      <c r="CQC1" s="628"/>
      <c r="CQD1" s="628"/>
      <c r="CQE1" s="628"/>
      <c r="CQF1" s="628"/>
      <c r="CQG1" s="52"/>
      <c r="CQH1" s="55"/>
      <c r="CQI1" s="628"/>
      <c r="CQJ1" s="628"/>
      <c r="CQK1" s="628"/>
      <c r="CQL1" s="628"/>
      <c r="CQM1" s="628"/>
      <c r="CQN1" s="52"/>
      <c r="CQO1" s="55"/>
      <c r="CQP1" s="628"/>
      <c r="CQQ1" s="628"/>
      <c r="CQR1" s="628"/>
      <c r="CQS1" s="628"/>
      <c r="CQT1" s="628"/>
      <c r="CQU1" s="52"/>
      <c r="CQV1" s="55"/>
      <c r="CQW1" s="628"/>
      <c r="CQX1" s="628"/>
      <c r="CQY1" s="628"/>
      <c r="CQZ1" s="628"/>
      <c r="CRA1" s="628"/>
      <c r="CRB1" s="52"/>
      <c r="CRC1" s="55"/>
      <c r="CRD1" s="628"/>
      <c r="CRE1" s="628"/>
      <c r="CRF1" s="628"/>
      <c r="CRG1" s="628"/>
      <c r="CRH1" s="628"/>
      <c r="CRI1" s="52"/>
      <c r="CRJ1" s="55"/>
      <c r="CRK1" s="628"/>
      <c r="CRL1" s="628"/>
      <c r="CRM1" s="628"/>
      <c r="CRN1" s="628"/>
      <c r="CRO1" s="628"/>
      <c r="CRP1" s="52"/>
      <c r="CRQ1" s="55"/>
      <c r="CRR1" s="628"/>
      <c r="CRS1" s="628"/>
      <c r="CRT1" s="628"/>
      <c r="CRU1" s="628"/>
      <c r="CRV1" s="628"/>
      <c r="CRW1" s="52"/>
      <c r="CRX1" s="55"/>
      <c r="CRY1" s="628"/>
      <c r="CRZ1" s="628"/>
      <c r="CSA1" s="628"/>
      <c r="CSB1" s="628"/>
      <c r="CSC1" s="628"/>
      <c r="CSD1" s="52"/>
      <c r="CSE1" s="55"/>
      <c r="CSF1" s="628"/>
      <c r="CSG1" s="628"/>
      <c r="CSH1" s="628"/>
      <c r="CSI1" s="628"/>
      <c r="CSJ1" s="628"/>
      <c r="CSK1" s="52"/>
      <c r="CSL1" s="55"/>
      <c r="CSM1" s="628"/>
      <c r="CSN1" s="628"/>
      <c r="CSO1" s="628"/>
      <c r="CSP1" s="628"/>
      <c r="CSQ1" s="628"/>
      <c r="CSR1" s="52"/>
      <c r="CSS1" s="55"/>
      <c r="CST1" s="628"/>
      <c r="CSU1" s="628"/>
      <c r="CSV1" s="628"/>
      <c r="CSW1" s="628"/>
      <c r="CSX1" s="628"/>
      <c r="CSY1" s="52"/>
      <c r="CSZ1" s="55"/>
      <c r="CTA1" s="628"/>
      <c r="CTB1" s="628"/>
      <c r="CTC1" s="628"/>
      <c r="CTD1" s="628"/>
      <c r="CTE1" s="628"/>
      <c r="CTF1" s="52"/>
      <c r="CTG1" s="55"/>
      <c r="CTH1" s="628"/>
      <c r="CTI1" s="628"/>
      <c r="CTJ1" s="628"/>
      <c r="CTK1" s="628"/>
      <c r="CTL1" s="628"/>
      <c r="CTM1" s="52"/>
      <c r="CTN1" s="55"/>
      <c r="CTO1" s="628"/>
      <c r="CTP1" s="628"/>
      <c r="CTQ1" s="628"/>
      <c r="CTR1" s="628"/>
      <c r="CTS1" s="628"/>
      <c r="CTT1" s="52"/>
      <c r="CTU1" s="55"/>
      <c r="CTV1" s="628"/>
      <c r="CTW1" s="628"/>
      <c r="CTX1" s="628"/>
      <c r="CTY1" s="628"/>
      <c r="CTZ1" s="628"/>
      <c r="CUA1" s="52"/>
      <c r="CUB1" s="55"/>
      <c r="CUC1" s="628"/>
      <c r="CUD1" s="628"/>
      <c r="CUE1" s="628"/>
      <c r="CUF1" s="628"/>
      <c r="CUG1" s="628"/>
      <c r="CUH1" s="52"/>
      <c r="CUI1" s="55"/>
      <c r="CUJ1" s="628"/>
      <c r="CUK1" s="628"/>
      <c r="CUL1" s="628"/>
      <c r="CUM1" s="628"/>
      <c r="CUN1" s="628"/>
      <c r="CUO1" s="52"/>
      <c r="CUP1" s="55"/>
      <c r="CUQ1" s="628"/>
      <c r="CUR1" s="628"/>
      <c r="CUS1" s="628"/>
      <c r="CUT1" s="628"/>
      <c r="CUU1" s="628"/>
      <c r="CUV1" s="52"/>
      <c r="CUW1" s="55"/>
      <c r="CUX1" s="628"/>
      <c r="CUY1" s="628"/>
      <c r="CUZ1" s="628"/>
      <c r="CVA1" s="628"/>
      <c r="CVB1" s="628"/>
      <c r="CVC1" s="52"/>
      <c r="CVD1" s="55"/>
      <c r="CVE1" s="628"/>
      <c r="CVF1" s="628"/>
      <c r="CVG1" s="628"/>
      <c r="CVH1" s="628"/>
      <c r="CVI1" s="628"/>
      <c r="CVJ1" s="52"/>
      <c r="CVK1" s="55"/>
      <c r="CVL1" s="628"/>
      <c r="CVM1" s="628"/>
      <c r="CVN1" s="628"/>
      <c r="CVO1" s="628"/>
      <c r="CVP1" s="628"/>
      <c r="CVQ1" s="52"/>
      <c r="CVR1" s="55"/>
      <c r="CVS1" s="628"/>
      <c r="CVT1" s="628"/>
      <c r="CVU1" s="628"/>
      <c r="CVV1" s="628"/>
      <c r="CVW1" s="628"/>
      <c r="CVX1" s="52"/>
      <c r="CVY1" s="55"/>
      <c r="CVZ1" s="628"/>
      <c r="CWA1" s="628"/>
      <c r="CWB1" s="628"/>
      <c r="CWC1" s="628"/>
      <c r="CWD1" s="628"/>
      <c r="CWE1" s="52"/>
      <c r="CWF1" s="55"/>
      <c r="CWG1" s="628"/>
      <c r="CWH1" s="628"/>
      <c r="CWI1" s="628"/>
      <c r="CWJ1" s="628"/>
      <c r="CWK1" s="628"/>
      <c r="CWL1" s="52"/>
      <c r="CWM1" s="55"/>
      <c r="CWN1" s="628"/>
      <c r="CWO1" s="628"/>
      <c r="CWP1" s="628"/>
      <c r="CWQ1" s="628"/>
      <c r="CWR1" s="628"/>
      <c r="CWS1" s="52"/>
      <c r="CWT1" s="55"/>
      <c r="CWU1" s="628"/>
      <c r="CWV1" s="628"/>
      <c r="CWW1" s="628"/>
      <c r="CWX1" s="628"/>
      <c r="CWY1" s="628"/>
      <c r="CWZ1" s="52"/>
      <c r="CXA1" s="55"/>
      <c r="CXB1" s="628"/>
      <c r="CXC1" s="628"/>
      <c r="CXD1" s="628"/>
      <c r="CXE1" s="628"/>
      <c r="CXF1" s="628"/>
      <c r="CXG1" s="52"/>
      <c r="CXH1" s="55"/>
      <c r="CXI1" s="628"/>
      <c r="CXJ1" s="628"/>
      <c r="CXK1" s="628"/>
      <c r="CXL1" s="628"/>
      <c r="CXM1" s="628"/>
      <c r="CXN1" s="52"/>
      <c r="CXO1" s="55"/>
      <c r="CXP1" s="628"/>
      <c r="CXQ1" s="628"/>
      <c r="CXR1" s="628"/>
      <c r="CXS1" s="628"/>
      <c r="CXT1" s="628"/>
      <c r="CXU1" s="52"/>
      <c r="CXV1" s="55"/>
      <c r="CXW1" s="628"/>
      <c r="CXX1" s="628"/>
      <c r="CXY1" s="628"/>
      <c r="CXZ1" s="628"/>
      <c r="CYA1" s="628"/>
      <c r="CYB1" s="52"/>
      <c r="CYC1" s="55"/>
      <c r="CYD1" s="628"/>
      <c r="CYE1" s="628"/>
      <c r="CYF1" s="628"/>
      <c r="CYG1" s="628"/>
      <c r="CYH1" s="628"/>
      <c r="CYI1" s="52"/>
      <c r="CYJ1" s="55"/>
      <c r="CYK1" s="628"/>
      <c r="CYL1" s="628"/>
      <c r="CYM1" s="628"/>
      <c r="CYN1" s="628"/>
      <c r="CYO1" s="628"/>
      <c r="CYP1" s="52"/>
      <c r="CYQ1" s="55"/>
      <c r="CYR1" s="628"/>
      <c r="CYS1" s="628"/>
      <c r="CYT1" s="628"/>
      <c r="CYU1" s="628"/>
      <c r="CYV1" s="628"/>
      <c r="CYW1" s="52"/>
      <c r="CYX1" s="55"/>
      <c r="CYY1" s="628"/>
      <c r="CYZ1" s="628"/>
      <c r="CZA1" s="628"/>
      <c r="CZB1" s="628"/>
      <c r="CZC1" s="628"/>
      <c r="CZD1" s="52"/>
      <c r="CZE1" s="55"/>
      <c r="CZF1" s="628"/>
      <c r="CZG1" s="628"/>
      <c r="CZH1" s="628"/>
      <c r="CZI1" s="628"/>
      <c r="CZJ1" s="628"/>
      <c r="CZK1" s="52"/>
      <c r="CZL1" s="55"/>
      <c r="CZM1" s="628"/>
      <c r="CZN1" s="628"/>
      <c r="CZO1" s="628"/>
      <c r="CZP1" s="628"/>
      <c r="CZQ1" s="628"/>
      <c r="CZR1" s="52"/>
      <c r="CZS1" s="55"/>
      <c r="CZT1" s="628"/>
      <c r="CZU1" s="628"/>
      <c r="CZV1" s="628"/>
      <c r="CZW1" s="628"/>
      <c r="CZX1" s="628"/>
      <c r="CZY1" s="52"/>
      <c r="CZZ1" s="55"/>
      <c r="DAA1" s="628"/>
      <c r="DAB1" s="628"/>
      <c r="DAC1" s="628"/>
      <c r="DAD1" s="628"/>
      <c r="DAE1" s="628"/>
      <c r="DAF1" s="52"/>
      <c r="DAG1" s="55"/>
      <c r="DAH1" s="628"/>
      <c r="DAI1" s="628"/>
      <c r="DAJ1" s="628"/>
      <c r="DAK1" s="628"/>
      <c r="DAL1" s="628"/>
      <c r="DAM1" s="52"/>
      <c r="DAN1" s="55"/>
      <c r="DAO1" s="628"/>
      <c r="DAP1" s="628"/>
      <c r="DAQ1" s="628"/>
      <c r="DAR1" s="628"/>
      <c r="DAS1" s="628"/>
      <c r="DAT1" s="52"/>
      <c r="DAU1" s="55"/>
      <c r="DAV1" s="628"/>
      <c r="DAW1" s="628"/>
      <c r="DAX1" s="628"/>
      <c r="DAY1" s="628"/>
      <c r="DAZ1" s="628"/>
      <c r="DBA1" s="52"/>
      <c r="DBB1" s="55"/>
      <c r="DBC1" s="628"/>
      <c r="DBD1" s="628"/>
      <c r="DBE1" s="628"/>
      <c r="DBF1" s="628"/>
      <c r="DBG1" s="628"/>
      <c r="DBH1" s="52"/>
      <c r="DBI1" s="55"/>
      <c r="DBJ1" s="628"/>
      <c r="DBK1" s="628"/>
      <c r="DBL1" s="628"/>
      <c r="DBM1" s="628"/>
      <c r="DBN1" s="628"/>
      <c r="DBO1" s="52"/>
      <c r="DBP1" s="55"/>
      <c r="DBQ1" s="628"/>
      <c r="DBR1" s="628"/>
      <c r="DBS1" s="628"/>
      <c r="DBT1" s="628"/>
      <c r="DBU1" s="628"/>
      <c r="DBV1" s="52"/>
      <c r="DBW1" s="55"/>
      <c r="DBX1" s="628"/>
      <c r="DBY1" s="628"/>
      <c r="DBZ1" s="628"/>
      <c r="DCA1" s="628"/>
      <c r="DCB1" s="628"/>
      <c r="DCC1" s="52"/>
      <c r="DCD1" s="55"/>
      <c r="DCE1" s="628"/>
      <c r="DCF1" s="628"/>
      <c r="DCG1" s="628"/>
      <c r="DCH1" s="628"/>
      <c r="DCI1" s="628"/>
      <c r="DCJ1" s="52"/>
      <c r="DCK1" s="55"/>
      <c r="DCL1" s="628"/>
      <c r="DCM1" s="628"/>
      <c r="DCN1" s="628"/>
      <c r="DCO1" s="628"/>
      <c r="DCP1" s="628"/>
      <c r="DCQ1" s="52"/>
      <c r="DCR1" s="55"/>
      <c r="DCS1" s="628"/>
      <c r="DCT1" s="628"/>
      <c r="DCU1" s="628"/>
      <c r="DCV1" s="628"/>
      <c r="DCW1" s="628"/>
      <c r="DCX1" s="52"/>
      <c r="DCY1" s="55"/>
      <c r="DCZ1" s="628"/>
      <c r="DDA1" s="628"/>
      <c r="DDB1" s="628"/>
      <c r="DDC1" s="628"/>
      <c r="DDD1" s="628"/>
      <c r="DDE1" s="52"/>
      <c r="DDF1" s="55"/>
      <c r="DDG1" s="628"/>
      <c r="DDH1" s="628"/>
      <c r="DDI1" s="628"/>
      <c r="DDJ1" s="628"/>
      <c r="DDK1" s="628"/>
      <c r="DDL1" s="52"/>
      <c r="DDM1" s="55"/>
      <c r="DDN1" s="628"/>
      <c r="DDO1" s="628"/>
      <c r="DDP1" s="628"/>
      <c r="DDQ1" s="628"/>
      <c r="DDR1" s="628"/>
      <c r="DDS1" s="52"/>
      <c r="DDT1" s="55"/>
      <c r="DDU1" s="628"/>
      <c r="DDV1" s="628"/>
      <c r="DDW1" s="628"/>
      <c r="DDX1" s="628"/>
      <c r="DDY1" s="628"/>
      <c r="DDZ1" s="52"/>
      <c r="DEA1" s="55"/>
      <c r="DEB1" s="628"/>
      <c r="DEC1" s="628"/>
      <c r="DED1" s="628"/>
      <c r="DEE1" s="628"/>
      <c r="DEF1" s="628"/>
      <c r="DEG1" s="52"/>
      <c r="DEH1" s="55"/>
      <c r="DEI1" s="628"/>
      <c r="DEJ1" s="628"/>
      <c r="DEK1" s="628"/>
      <c r="DEL1" s="628"/>
      <c r="DEM1" s="628"/>
      <c r="DEN1" s="52"/>
      <c r="DEO1" s="55"/>
      <c r="DEP1" s="628"/>
      <c r="DEQ1" s="628"/>
      <c r="DER1" s="628"/>
      <c r="DES1" s="628"/>
      <c r="DET1" s="628"/>
      <c r="DEU1" s="52"/>
      <c r="DEV1" s="55"/>
      <c r="DEW1" s="628"/>
      <c r="DEX1" s="628"/>
      <c r="DEY1" s="628"/>
      <c r="DEZ1" s="628"/>
      <c r="DFA1" s="628"/>
      <c r="DFB1" s="52"/>
      <c r="DFC1" s="55"/>
      <c r="DFD1" s="628"/>
      <c r="DFE1" s="628"/>
      <c r="DFF1" s="628"/>
      <c r="DFG1" s="628"/>
      <c r="DFH1" s="628"/>
      <c r="DFI1" s="52"/>
      <c r="DFJ1" s="55"/>
      <c r="DFK1" s="628"/>
      <c r="DFL1" s="628"/>
      <c r="DFM1" s="628"/>
      <c r="DFN1" s="628"/>
      <c r="DFO1" s="628"/>
      <c r="DFP1" s="52"/>
      <c r="DFQ1" s="55"/>
      <c r="DFR1" s="628"/>
      <c r="DFS1" s="628"/>
      <c r="DFT1" s="628"/>
      <c r="DFU1" s="628"/>
      <c r="DFV1" s="628"/>
      <c r="DFW1" s="52"/>
      <c r="DFX1" s="55"/>
      <c r="DFY1" s="628"/>
      <c r="DFZ1" s="628"/>
      <c r="DGA1" s="628"/>
      <c r="DGB1" s="628"/>
      <c r="DGC1" s="628"/>
      <c r="DGD1" s="52"/>
      <c r="DGE1" s="55"/>
      <c r="DGF1" s="628"/>
      <c r="DGG1" s="628"/>
      <c r="DGH1" s="628"/>
      <c r="DGI1" s="628"/>
      <c r="DGJ1" s="628"/>
      <c r="DGK1" s="52"/>
      <c r="DGL1" s="55"/>
      <c r="DGM1" s="628"/>
      <c r="DGN1" s="628"/>
      <c r="DGO1" s="628"/>
      <c r="DGP1" s="628"/>
      <c r="DGQ1" s="628"/>
      <c r="DGR1" s="52"/>
      <c r="DGS1" s="55"/>
      <c r="DGT1" s="628"/>
      <c r="DGU1" s="628"/>
      <c r="DGV1" s="628"/>
      <c r="DGW1" s="628"/>
      <c r="DGX1" s="628"/>
      <c r="DGY1" s="52"/>
      <c r="DGZ1" s="55"/>
      <c r="DHA1" s="628"/>
      <c r="DHB1" s="628"/>
      <c r="DHC1" s="628"/>
      <c r="DHD1" s="628"/>
      <c r="DHE1" s="628"/>
      <c r="DHF1" s="52"/>
      <c r="DHG1" s="55"/>
      <c r="DHH1" s="628"/>
      <c r="DHI1" s="628"/>
      <c r="DHJ1" s="628"/>
      <c r="DHK1" s="628"/>
      <c r="DHL1" s="628"/>
      <c r="DHM1" s="52"/>
      <c r="DHN1" s="55"/>
      <c r="DHO1" s="628"/>
      <c r="DHP1" s="628"/>
      <c r="DHQ1" s="628"/>
      <c r="DHR1" s="628"/>
      <c r="DHS1" s="628"/>
      <c r="DHT1" s="52"/>
      <c r="DHU1" s="55"/>
      <c r="DHV1" s="628"/>
      <c r="DHW1" s="628"/>
      <c r="DHX1" s="628"/>
      <c r="DHY1" s="628"/>
      <c r="DHZ1" s="628"/>
      <c r="DIA1" s="52"/>
      <c r="DIB1" s="55"/>
      <c r="DIC1" s="628"/>
      <c r="DID1" s="628"/>
      <c r="DIE1" s="628"/>
      <c r="DIF1" s="628"/>
      <c r="DIG1" s="628"/>
      <c r="DIH1" s="52"/>
      <c r="DII1" s="55"/>
      <c r="DIJ1" s="628"/>
      <c r="DIK1" s="628"/>
      <c r="DIL1" s="628"/>
      <c r="DIM1" s="628"/>
      <c r="DIN1" s="628"/>
      <c r="DIO1" s="52"/>
      <c r="DIP1" s="55"/>
      <c r="DIQ1" s="628"/>
      <c r="DIR1" s="628"/>
      <c r="DIS1" s="628"/>
      <c r="DIT1" s="628"/>
      <c r="DIU1" s="628"/>
      <c r="DIV1" s="52"/>
      <c r="DIW1" s="55"/>
      <c r="DIX1" s="628"/>
      <c r="DIY1" s="628"/>
      <c r="DIZ1" s="628"/>
      <c r="DJA1" s="628"/>
      <c r="DJB1" s="628"/>
      <c r="DJC1" s="52"/>
      <c r="DJD1" s="55"/>
      <c r="DJE1" s="628"/>
      <c r="DJF1" s="628"/>
      <c r="DJG1" s="628"/>
      <c r="DJH1" s="628"/>
      <c r="DJI1" s="628"/>
      <c r="DJJ1" s="52"/>
      <c r="DJK1" s="55"/>
      <c r="DJL1" s="628"/>
      <c r="DJM1" s="628"/>
      <c r="DJN1" s="628"/>
      <c r="DJO1" s="628"/>
      <c r="DJP1" s="628"/>
      <c r="DJQ1" s="52"/>
      <c r="DJR1" s="55"/>
      <c r="DJS1" s="628"/>
      <c r="DJT1" s="628"/>
      <c r="DJU1" s="628"/>
      <c r="DJV1" s="628"/>
      <c r="DJW1" s="628"/>
      <c r="DJX1" s="52"/>
      <c r="DJY1" s="55"/>
      <c r="DJZ1" s="628"/>
      <c r="DKA1" s="628"/>
      <c r="DKB1" s="628"/>
      <c r="DKC1" s="628"/>
      <c r="DKD1" s="628"/>
      <c r="DKE1" s="52"/>
      <c r="DKF1" s="55"/>
      <c r="DKG1" s="628"/>
      <c r="DKH1" s="628"/>
      <c r="DKI1" s="628"/>
      <c r="DKJ1" s="628"/>
      <c r="DKK1" s="628"/>
      <c r="DKL1" s="52"/>
      <c r="DKM1" s="55"/>
      <c r="DKN1" s="628"/>
      <c r="DKO1" s="628"/>
      <c r="DKP1" s="628"/>
      <c r="DKQ1" s="628"/>
      <c r="DKR1" s="628"/>
      <c r="DKS1" s="52"/>
      <c r="DKT1" s="55"/>
      <c r="DKU1" s="628"/>
      <c r="DKV1" s="628"/>
      <c r="DKW1" s="628"/>
      <c r="DKX1" s="628"/>
      <c r="DKY1" s="628"/>
      <c r="DKZ1" s="52"/>
      <c r="DLA1" s="55"/>
      <c r="DLB1" s="628"/>
      <c r="DLC1" s="628"/>
      <c r="DLD1" s="628"/>
      <c r="DLE1" s="628"/>
      <c r="DLF1" s="628"/>
      <c r="DLG1" s="52"/>
      <c r="DLH1" s="55"/>
      <c r="DLI1" s="628"/>
      <c r="DLJ1" s="628"/>
      <c r="DLK1" s="628"/>
      <c r="DLL1" s="628"/>
      <c r="DLM1" s="628"/>
      <c r="DLN1" s="52"/>
      <c r="DLO1" s="55"/>
      <c r="DLP1" s="628"/>
      <c r="DLQ1" s="628"/>
      <c r="DLR1" s="628"/>
      <c r="DLS1" s="628"/>
      <c r="DLT1" s="628"/>
      <c r="DLU1" s="52"/>
      <c r="DLV1" s="55"/>
      <c r="DLW1" s="628"/>
      <c r="DLX1" s="628"/>
      <c r="DLY1" s="628"/>
      <c r="DLZ1" s="628"/>
      <c r="DMA1" s="628"/>
      <c r="DMB1" s="52"/>
      <c r="DMC1" s="55"/>
      <c r="DMD1" s="628"/>
      <c r="DME1" s="628"/>
      <c r="DMF1" s="628"/>
      <c r="DMG1" s="628"/>
      <c r="DMH1" s="628"/>
      <c r="DMI1" s="52"/>
      <c r="DMJ1" s="55"/>
      <c r="DMK1" s="628"/>
      <c r="DML1" s="628"/>
      <c r="DMM1" s="628"/>
      <c r="DMN1" s="628"/>
      <c r="DMO1" s="628"/>
      <c r="DMP1" s="52"/>
      <c r="DMQ1" s="55"/>
      <c r="DMR1" s="628"/>
      <c r="DMS1" s="628"/>
      <c r="DMT1" s="628"/>
      <c r="DMU1" s="628"/>
      <c r="DMV1" s="628"/>
      <c r="DMW1" s="52"/>
      <c r="DMX1" s="55"/>
      <c r="DMY1" s="628"/>
      <c r="DMZ1" s="628"/>
      <c r="DNA1" s="628"/>
      <c r="DNB1" s="628"/>
      <c r="DNC1" s="628"/>
      <c r="DND1" s="52"/>
      <c r="DNE1" s="55"/>
      <c r="DNF1" s="628"/>
      <c r="DNG1" s="628"/>
      <c r="DNH1" s="628"/>
      <c r="DNI1" s="628"/>
      <c r="DNJ1" s="628"/>
      <c r="DNK1" s="52"/>
      <c r="DNL1" s="55"/>
      <c r="DNM1" s="628"/>
      <c r="DNN1" s="628"/>
      <c r="DNO1" s="628"/>
      <c r="DNP1" s="628"/>
      <c r="DNQ1" s="628"/>
      <c r="DNR1" s="52"/>
      <c r="DNS1" s="55"/>
      <c r="DNT1" s="628"/>
      <c r="DNU1" s="628"/>
      <c r="DNV1" s="628"/>
      <c r="DNW1" s="628"/>
      <c r="DNX1" s="628"/>
      <c r="DNY1" s="52"/>
      <c r="DNZ1" s="55"/>
      <c r="DOA1" s="628"/>
      <c r="DOB1" s="628"/>
      <c r="DOC1" s="628"/>
      <c r="DOD1" s="628"/>
      <c r="DOE1" s="628"/>
      <c r="DOF1" s="52"/>
      <c r="DOG1" s="55"/>
      <c r="DOH1" s="628"/>
      <c r="DOI1" s="628"/>
      <c r="DOJ1" s="628"/>
      <c r="DOK1" s="628"/>
      <c r="DOL1" s="628"/>
      <c r="DOM1" s="52"/>
      <c r="DON1" s="55"/>
      <c r="DOO1" s="628"/>
      <c r="DOP1" s="628"/>
      <c r="DOQ1" s="628"/>
      <c r="DOR1" s="628"/>
      <c r="DOS1" s="628"/>
      <c r="DOT1" s="52"/>
      <c r="DOU1" s="55"/>
      <c r="DOV1" s="628"/>
      <c r="DOW1" s="628"/>
      <c r="DOX1" s="628"/>
      <c r="DOY1" s="628"/>
      <c r="DOZ1" s="628"/>
      <c r="DPA1" s="52"/>
      <c r="DPB1" s="55"/>
      <c r="DPC1" s="628"/>
      <c r="DPD1" s="628"/>
      <c r="DPE1" s="628"/>
      <c r="DPF1" s="628"/>
      <c r="DPG1" s="628"/>
      <c r="DPH1" s="52"/>
      <c r="DPI1" s="55"/>
      <c r="DPJ1" s="628"/>
      <c r="DPK1" s="628"/>
      <c r="DPL1" s="628"/>
      <c r="DPM1" s="628"/>
      <c r="DPN1" s="628"/>
      <c r="DPO1" s="52"/>
      <c r="DPP1" s="55"/>
      <c r="DPQ1" s="628"/>
      <c r="DPR1" s="628"/>
      <c r="DPS1" s="628"/>
      <c r="DPT1" s="628"/>
      <c r="DPU1" s="628"/>
      <c r="DPV1" s="52"/>
      <c r="DPW1" s="55"/>
      <c r="DPX1" s="628"/>
      <c r="DPY1" s="628"/>
      <c r="DPZ1" s="628"/>
      <c r="DQA1" s="628"/>
      <c r="DQB1" s="628"/>
      <c r="DQC1" s="52"/>
      <c r="DQD1" s="55"/>
      <c r="DQE1" s="628"/>
      <c r="DQF1" s="628"/>
      <c r="DQG1" s="628"/>
      <c r="DQH1" s="628"/>
      <c r="DQI1" s="628"/>
      <c r="DQJ1" s="52"/>
      <c r="DQK1" s="55"/>
      <c r="DQL1" s="628"/>
      <c r="DQM1" s="628"/>
      <c r="DQN1" s="628"/>
      <c r="DQO1" s="628"/>
      <c r="DQP1" s="628"/>
      <c r="DQQ1" s="52"/>
      <c r="DQR1" s="55"/>
      <c r="DQS1" s="628"/>
      <c r="DQT1" s="628"/>
      <c r="DQU1" s="628"/>
      <c r="DQV1" s="628"/>
      <c r="DQW1" s="628"/>
      <c r="DQX1" s="52"/>
      <c r="DQY1" s="55"/>
      <c r="DQZ1" s="628"/>
      <c r="DRA1" s="628"/>
      <c r="DRB1" s="628"/>
      <c r="DRC1" s="628"/>
      <c r="DRD1" s="628"/>
      <c r="DRE1" s="52"/>
      <c r="DRF1" s="55"/>
      <c r="DRG1" s="628"/>
      <c r="DRH1" s="628"/>
      <c r="DRI1" s="628"/>
      <c r="DRJ1" s="628"/>
      <c r="DRK1" s="628"/>
      <c r="DRL1" s="52"/>
      <c r="DRM1" s="55"/>
      <c r="DRN1" s="628"/>
      <c r="DRO1" s="628"/>
      <c r="DRP1" s="628"/>
      <c r="DRQ1" s="628"/>
      <c r="DRR1" s="628"/>
      <c r="DRS1" s="52"/>
      <c r="DRT1" s="55"/>
      <c r="DRU1" s="628"/>
      <c r="DRV1" s="628"/>
      <c r="DRW1" s="628"/>
      <c r="DRX1" s="628"/>
      <c r="DRY1" s="628"/>
      <c r="DRZ1" s="52"/>
      <c r="DSA1" s="55"/>
      <c r="DSB1" s="628"/>
      <c r="DSC1" s="628"/>
      <c r="DSD1" s="628"/>
      <c r="DSE1" s="628"/>
      <c r="DSF1" s="628"/>
      <c r="DSG1" s="52"/>
      <c r="DSH1" s="55"/>
      <c r="DSI1" s="628"/>
      <c r="DSJ1" s="628"/>
      <c r="DSK1" s="628"/>
      <c r="DSL1" s="628"/>
      <c r="DSM1" s="628"/>
      <c r="DSN1" s="52"/>
      <c r="DSO1" s="55"/>
      <c r="DSP1" s="628"/>
      <c r="DSQ1" s="628"/>
      <c r="DSR1" s="628"/>
      <c r="DSS1" s="628"/>
      <c r="DST1" s="628"/>
      <c r="DSU1" s="52"/>
      <c r="DSV1" s="55"/>
      <c r="DSW1" s="628"/>
      <c r="DSX1" s="628"/>
      <c r="DSY1" s="628"/>
      <c r="DSZ1" s="628"/>
      <c r="DTA1" s="628"/>
      <c r="DTB1" s="52"/>
      <c r="DTC1" s="55"/>
      <c r="DTD1" s="628"/>
      <c r="DTE1" s="628"/>
      <c r="DTF1" s="628"/>
      <c r="DTG1" s="628"/>
      <c r="DTH1" s="628"/>
      <c r="DTI1" s="52"/>
      <c r="DTJ1" s="55"/>
      <c r="DTK1" s="628"/>
      <c r="DTL1" s="628"/>
      <c r="DTM1" s="628"/>
      <c r="DTN1" s="628"/>
      <c r="DTO1" s="628"/>
      <c r="DTP1" s="52"/>
      <c r="DTQ1" s="55"/>
      <c r="DTR1" s="628"/>
      <c r="DTS1" s="628"/>
      <c r="DTT1" s="628"/>
      <c r="DTU1" s="628"/>
      <c r="DTV1" s="628"/>
      <c r="DTW1" s="52"/>
      <c r="DTX1" s="55"/>
      <c r="DTY1" s="628"/>
      <c r="DTZ1" s="628"/>
      <c r="DUA1" s="628"/>
      <c r="DUB1" s="628"/>
      <c r="DUC1" s="628"/>
      <c r="DUD1" s="52"/>
      <c r="DUE1" s="55"/>
      <c r="DUF1" s="628"/>
      <c r="DUG1" s="628"/>
      <c r="DUH1" s="628"/>
      <c r="DUI1" s="628"/>
      <c r="DUJ1" s="628"/>
      <c r="DUK1" s="52"/>
      <c r="DUL1" s="55"/>
      <c r="DUM1" s="628"/>
      <c r="DUN1" s="628"/>
      <c r="DUO1" s="628"/>
      <c r="DUP1" s="628"/>
      <c r="DUQ1" s="628"/>
      <c r="DUR1" s="52"/>
      <c r="DUS1" s="55"/>
      <c r="DUT1" s="628"/>
      <c r="DUU1" s="628"/>
      <c r="DUV1" s="628"/>
      <c r="DUW1" s="628"/>
      <c r="DUX1" s="628"/>
      <c r="DUY1" s="52"/>
      <c r="DUZ1" s="55"/>
      <c r="DVA1" s="628"/>
      <c r="DVB1" s="628"/>
      <c r="DVC1" s="628"/>
      <c r="DVD1" s="628"/>
      <c r="DVE1" s="628"/>
      <c r="DVF1" s="52"/>
      <c r="DVG1" s="55"/>
      <c r="DVH1" s="628"/>
      <c r="DVI1" s="628"/>
      <c r="DVJ1" s="628"/>
      <c r="DVK1" s="628"/>
      <c r="DVL1" s="628"/>
      <c r="DVM1" s="52"/>
      <c r="DVN1" s="55"/>
      <c r="DVO1" s="628"/>
      <c r="DVP1" s="628"/>
      <c r="DVQ1" s="628"/>
      <c r="DVR1" s="628"/>
      <c r="DVS1" s="628"/>
      <c r="DVT1" s="52"/>
      <c r="DVU1" s="55"/>
      <c r="DVV1" s="628"/>
      <c r="DVW1" s="628"/>
      <c r="DVX1" s="628"/>
      <c r="DVY1" s="628"/>
      <c r="DVZ1" s="628"/>
      <c r="DWA1" s="52"/>
      <c r="DWB1" s="55"/>
      <c r="DWC1" s="628"/>
      <c r="DWD1" s="628"/>
      <c r="DWE1" s="628"/>
      <c r="DWF1" s="628"/>
      <c r="DWG1" s="628"/>
      <c r="DWH1" s="52"/>
      <c r="DWI1" s="55"/>
      <c r="DWJ1" s="628"/>
      <c r="DWK1" s="628"/>
      <c r="DWL1" s="628"/>
      <c r="DWM1" s="628"/>
      <c r="DWN1" s="628"/>
      <c r="DWO1" s="52"/>
      <c r="DWP1" s="55"/>
      <c r="DWQ1" s="628"/>
      <c r="DWR1" s="628"/>
      <c r="DWS1" s="628"/>
      <c r="DWT1" s="628"/>
      <c r="DWU1" s="628"/>
      <c r="DWV1" s="52"/>
      <c r="DWW1" s="55"/>
      <c r="DWX1" s="628"/>
      <c r="DWY1" s="628"/>
      <c r="DWZ1" s="628"/>
      <c r="DXA1" s="628"/>
      <c r="DXB1" s="628"/>
      <c r="DXC1" s="52"/>
      <c r="DXD1" s="55"/>
      <c r="DXE1" s="628"/>
      <c r="DXF1" s="628"/>
      <c r="DXG1" s="628"/>
      <c r="DXH1" s="628"/>
      <c r="DXI1" s="628"/>
      <c r="DXJ1" s="52"/>
      <c r="DXK1" s="55"/>
      <c r="DXL1" s="628"/>
      <c r="DXM1" s="628"/>
      <c r="DXN1" s="628"/>
      <c r="DXO1" s="628"/>
      <c r="DXP1" s="628"/>
      <c r="DXQ1" s="52"/>
      <c r="DXR1" s="55"/>
      <c r="DXS1" s="628"/>
      <c r="DXT1" s="628"/>
      <c r="DXU1" s="628"/>
      <c r="DXV1" s="628"/>
      <c r="DXW1" s="628"/>
      <c r="DXX1" s="52"/>
      <c r="DXY1" s="55"/>
      <c r="DXZ1" s="628"/>
      <c r="DYA1" s="628"/>
      <c r="DYB1" s="628"/>
      <c r="DYC1" s="628"/>
      <c r="DYD1" s="628"/>
      <c r="DYE1" s="52"/>
      <c r="DYF1" s="55"/>
      <c r="DYG1" s="628"/>
      <c r="DYH1" s="628"/>
      <c r="DYI1" s="628"/>
      <c r="DYJ1" s="628"/>
      <c r="DYK1" s="628"/>
      <c r="DYL1" s="52"/>
      <c r="DYM1" s="55"/>
      <c r="DYN1" s="628"/>
      <c r="DYO1" s="628"/>
      <c r="DYP1" s="628"/>
      <c r="DYQ1" s="628"/>
      <c r="DYR1" s="628"/>
      <c r="DYS1" s="52"/>
      <c r="DYT1" s="55"/>
      <c r="DYU1" s="628"/>
      <c r="DYV1" s="628"/>
      <c r="DYW1" s="628"/>
      <c r="DYX1" s="628"/>
      <c r="DYY1" s="628"/>
      <c r="DYZ1" s="52"/>
      <c r="DZA1" s="55"/>
      <c r="DZB1" s="628"/>
      <c r="DZC1" s="628"/>
      <c r="DZD1" s="628"/>
      <c r="DZE1" s="628"/>
      <c r="DZF1" s="628"/>
      <c r="DZG1" s="52"/>
      <c r="DZH1" s="55"/>
      <c r="DZI1" s="628"/>
      <c r="DZJ1" s="628"/>
      <c r="DZK1" s="628"/>
      <c r="DZL1" s="628"/>
      <c r="DZM1" s="628"/>
      <c r="DZN1" s="52"/>
      <c r="DZO1" s="55"/>
      <c r="DZP1" s="628"/>
      <c r="DZQ1" s="628"/>
      <c r="DZR1" s="628"/>
      <c r="DZS1" s="628"/>
      <c r="DZT1" s="628"/>
      <c r="DZU1" s="52"/>
      <c r="DZV1" s="55"/>
      <c r="DZW1" s="628"/>
      <c r="DZX1" s="628"/>
      <c r="DZY1" s="628"/>
      <c r="DZZ1" s="628"/>
      <c r="EAA1" s="628"/>
      <c r="EAB1" s="52"/>
      <c r="EAC1" s="55"/>
      <c r="EAD1" s="628"/>
      <c r="EAE1" s="628"/>
      <c r="EAF1" s="628"/>
      <c r="EAG1" s="628"/>
      <c r="EAH1" s="628"/>
      <c r="EAI1" s="52"/>
      <c r="EAJ1" s="55"/>
      <c r="EAK1" s="628"/>
      <c r="EAL1" s="628"/>
      <c r="EAM1" s="628"/>
      <c r="EAN1" s="628"/>
      <c r="EAO1" s="628"/>
      <c r="EAP1" s="52"/>
      <c r="EAQ1" s="55"/>
      <c r="EAR1" s="628"/>
      <c r="EAS1" s="628"/>
      <c r="EAT1" s="628"/>
      <c r="EAU1" s="628"/>
      <c r="EAV1" s="628"/>
      <c r="EAW1" s="52"/>
      <c r="EAX1" s="55"/>
      <c r="EAY1" s="628"/>
      <c r="EAZ1" s="628"/>
      <c r="EBA1" s="628"/>
      <c r="EBB1" s="628"/>
      <c r="EBC1" s="628"/>
      <c r="EBD1" s="52"/>
      <c r="EBE1" s="55"/>
      <c r="EBF1" s="628"/>
      <c r="EBG1" s="628"/>
      <c r="EBH1" s="628"/>
      <c r="EBI1" s="628"/>
      <c r="EBJ1" s="628"/>
      <c r="EBK1" s="52"/>
      <c r="EBL1" s="55"/>
      <c r="EBM1" s="628"/>
      <c r="EBN1" s="628"/>
      <c r="EBO1" s="628"/>
      <c r="EBP1" s="628"/>
      <c r="EBQ1" s="628"/>
      <c r="EBR1" s="52"/>
      <c r="EBS1" s="55"/>
      <c r="EBT1" s="628"/>
      <c r="EBU1" s="628"/>
      <c r="EBV1" s="628"/>
      <c r="EBW1" s="628"/>
      <c r="EBX1" s="628"/>
      <c r="EBY1" s="52"/>
      <c r="EBZ1" s="55"/>
      <c r="ECA1" s="628"/>
      <c r="ECB1" s="628"/>
      <c r="ECC1" s="628"/>
      <c r="ECD1" s="628"/>
      <c r="ECE1" s="628"/>
      <c r="ECF1" s="52"/>
      <c r="ECG1" s="55"/>
      <c r="ECH1" s="628"/>
      <c r="ECI1" s="628"/>
      <c r="ECJ1" s="628"/>
      <c r="ECK1" s="628"/>
      <c r="ECL1" s="628"/>
      <c r="ECM1" s="52"/>
      <c r="ECN1" s="55"/>
      <c r="ECO1" s="628"/>
      <c r="ECP1" s="628"/>
      <c r="ECQ1" s="628"/>
      <c r="ECR1" s="628"/>
      <c r="ECS1" s="628"/>
      <c r="ECT1" s="52"/>
      <c r="ECU1" s="55"/>
      <c r="ECV1" s="628"/>
      <c r="ECW1" s="628"/>
      <c r="ECX1" s="628"/>
      <c r="ECY1" s="628"/>
      <c r="ECZ1" s="628"/>
      <c r="EDA1" s="52"/>
      <c r="EDB1" s="55"/>
      <c r="EDC1" s="628"/>
      <c r="EDD1" s="628"/>
      <c r="EDE1" s="628"/>
      <c r="EDF1" s="628"/>
      <c r="EDG1" s="628"/>
      <c r="EDH1" s="52"/>
      <c r="EDI1" s="55"/>
      <c r="EDJ1" s="628"/>
      <c r="EDK1" s="628"/>
      <c r="EDL1" s="628"/>
      <c r="EDM1" s="628"/>
      <c r="EDN1" s="628"/>
      <c r="EDO1" s="52"/>
      <c r="EDP1" s="55"/>
      <c r="EDQ1" s="628"/>
      <c r="EDR1" s="628"/>
      <c r="EDS1" s="628"/>
      <c r="EDT1" s="628"/>
      <c r="EDU1" s="628"/>
      <c r="EDV1" s="52"/>
      <c r="EDW1" s="55"/>
      <c r="EDX1" s="628"/>
      <c r="EDY1" s="628"/>
      <c r="EDZ1" s="628"/>
      <c r="EEA1" s="628"/>
      <c r="EEB1" s="628"/>
      <c r="EEC1" s="52"/>
      <c r="EED1" s="55"/>
      <c r="EEE1" s="628"/>
      <c r="EEF1" s="628"/>
      <c r="EEG1" s="628"/>
      <c r="EEH1" s="628"/>
      <c r="EEI1" s="628"/>
      <c r="EEJ1" s="52"/>
      <c r="EEK1" s="55"/>
      <c r="EEL1" s="628"/>
      <c r="EEM1" s="628"/>
      <c r="EEN1" s="628"/>
      <c r="EEO1" s="628"/>
      <c r="EEP1" s="628"/>
      <c r="EEQ1" s="52"/>
      <c r="EER1" s="55"/>
      <c r="EES1" s="628"/>
      <c r="EET1" s="628"/>
      <c r="EEU1" s="628"/>
      <c r="EEV1" s="628"/>
      <c r="EEW1" s="628"/>
      <c r="EEX1" s="52"/>
      <c r="EEY1" s="55"/>
      <c r="EEZ1" s="628"/>
      <c r="EFA1" s="628"/>
      <c r="EFB1" s="628"/>
      <c r="EFC1" s="628"/>
      <c r="EFD1" s="628"/>
      <c r="EFE1" s="52"/>
      <c r="EFF1" s="55"/>
      <c r="EFG1" s="628"/>
      <c r="EFH1" s="628"/>
      <c r="EFI1" s="628"/>
      <c r="EFJ1" s="628"/>
      <c r="EFK1" s="628"/>
      <c r="EFL1" s="52"/>
      <c r="EFM1" s="55"/>
      <c r="EFN1" s="628"/>
      <c r="EFO1" s="628"/>
      <c r="EFP1" s="628"/>
      <c r="EFQ1" s="628"/>
      <c r="EFR1" s="628"/>
      <c r="EFS1" s="52"/>
      <c r="EFT1" s="55"/>
      <c r="EFU1" s="628"/>
      <c r="EFV1" s="628"/>
      <c r="EFW1" s="628"/>
      <c r="EFX1" s="628"/>
      <c r="EFY1" s="628"/>
      <c r="EFZ1" s="52"/>
      <c r="EGA1" s="55"/>
      <c r="EGB1" s="628"/>
      <c r="EGC1" s="628"/>
      <c r="EGD1" s="628"/>
      <c r="EGE1" s="628"/>
      <c r="EGF1" s="628"/>
      <c r="EGG1" s="52"/>
      <c r="EGH1" s="55"/>
      <c r="EGI1" s="628"/>
      <c r="EGJ1" s="628"/>
      <c r="EGK1" s="628"/>
      <c r="EGL1" s="628"/>
      <c r="EGM1" s="628"/>
      <c r="EGN1" s="52"/>
      <c r="EGO1" s="55"/>
      <c r="EGP1" s="628"/>
      <c r="EGQ1" s="628"/>
      <c r="EGR1" s="628"/>
      <c r="EGS1" s="628"/>
      <c r="EGT1" s="628"/>
      <c r="EGU1" s="52"/>
      <c r="EGV1" s="55"/>
      <c r="EGW1" s="628"/>
      <c r="EGX1" s="628"/>
      <c r="EGY1" s="628"/>
      <c r="EGZ1" s="628"/>
      <c r="EHA1" s="628"/>
      <c r="EHB1" s="52"/>
      <c r="EHC1" s="55"/>
      <c r="EHD1" s="628"/>
      <c r="EHE1" s="628"/>
      <c r="EHF1" s="628"/>
      <c r="EHG1" s="628"/>
      <c r="EHH1" s="628"/>
      <c r="EHI1" s="52"/>
      <c r="EHJ1" s="55"/>
      <c r="EHK1" s="628"/>
      <c r="EHL1" s="628"/>
      <c r="EHM1" s="628"/>
      <c r="EHN1" s="628"/>
      <c r="EHO1" s="628"/>
      <c r="EHP1" s="52"/>
      <c r="EHQ1" s="55"/>
      <c r="EHR1" s="628"/>
      <c r="EHS1" s="628"/>
      <c r="EHT1" s="628"/>
      <c r="EHU1" s="628"/>
      <c r="EHV1" s="628"/>
      <c r="EHW1" s="52"/>
      <c r="EHX1" s="55"/>
      <c r="EHY1" s="628"/>
      <c r="EHZ1" s="628"/>
      <c r="EIA1" s="628"/>
      <c r="EIB1" s="628"/>
      <c r="EIC1" s="628"/>
      <c r="EID1" s="52"/>
      <c r="EIE1" s="55"/>
      <c r="EIF1" s="628"/>
      <c r="EIG1" s="628"/>
      <c r="EIH1" s="628"/>
      <c r="EII1" s="628"/>
      <c r="EIJ1" s="628"/>
      <c r="EIK1" s="52"/>
      <c r="EIL1" s="55"/>
      <c r="EIM1" s="628"/>
      <c r="EIN1" s="628"/>
      <c r="EIO1" s="628"/>
      <c r="EIP1" s="628"/>
      <c r="EIQ1" s="628"/>
      <c r="EIR1" s="52"/>
      <c r="EIS1" s="55"/>
      <c r="EIT1" s="628"/>
      <c r="EIU1" s="628"/>
      <c r="EIV1" s="628"/>
      <c r="EIW1" s="628"/>
      <c r="EIX1" s="628"/>
      <c r="EIY1" s="52"/>
      <c r="EIZ1" s="55"/>
      <c r="EJA1" s="628"/>
      <c r="EJB1" s="628"/>
      <c r="EJC1" s="628"/>
      <c r="EJD1" s="628"/>
      <c r="EJE1" s="628"/>
      <c r="EJF1" s="52"/>
      <c r="EJG1" s="55"/>
      <c r="EJH1" s="628"/>
      <c r="EJI1" s="628"/>
      <c r="EJJ1" s="628"/>
      <c r="EJK1" s="628"/>
      <c r="EJL1" s="628"/>
      <c r="EJM1" s="52"/>
      <c r="EJN1" s="55"/>
      <c r="EJO1" s="628"/>
      <c r="EJP1" s="628"/>
      <c r="EJQ1" s="628"/>
      <c r="EJR1" s="628"/>
      <c r="EJS1" s="628"/>
      <c r="EJT1" s="52"/>
      <c r="EJU1" s="55"/>
      <c r="EJV1" s="628"/>
      <c r="EJW1" s="628"/>
      <c r="EJX1" s="628"/>
      <c r="EJY1" s="628"/>
      <c r="EJZ1" s="628"/>
      <c r="EKA1" s="52"/>
      <c r="EKB1" s="55"/>
      <c r="EKC1" s="628"/>
      <c r="EKD1" s="628"/>
      <c r="EKE1" s="628"/>
      <c r="EKF1" s="628"/>
      <c r="EKG1" s="628"/>
      <c r="EKH1" s="52"/>
      <c r="EKI1" s="55"/>
      <c r="EKJ1" s="628"/>
      <c r="EKK1" s="628"/>
      <c r="EKL1" s="628"/>
      <c r="EKM1" s="628"/>
      <c r="EKN1" s="628"/>
      <c r="EKO1" s="52"/>
      <c r="EKP1" s="55"/>
      <c r="EKQ1" s="628"/>
      <c r="EKR1" s="628"/>
      <c r="EKS1" s="628"/>
      <c r="EKT1" s="628"/>
      <c r="EKU1" s="628"/>
      <c r="EKV1" s="52"/>
      <c r="EKW1" s="55"/>
      <c r="EKX1" s="628"/>
      <c r="EKY1" s="628"/>
      <c r="EKZ1" s="628"/>
      <c r="ELA1" s="628"/>
      <c r="ELB1" s="628"/>
      <c r="ELC1" s="52"/>
      <c r="ELD1" s="55"/>
      <c r="ELE1" s="628"/>
      <c r="ELF1" s="628"/>
      <c r="ELG1" s="628"/>
      <c r="ELH1" s="628"/>
      <c r="ELI1" s="628"/>
      <c r="ELJ1" s="52"/>
      <c r="ELK1" s="55"/>
      <c r="ELL1" s="628"/>
      <c r="ELM1" s="628"/>
      <c r="ELN1" s="628"/>
      <c r="ELO1" s="628"/>
      <c r="ELP1" s="628"/>
      <c r="ELQ1" s="52"/>
      <c r="ELR1" s="55"/>
      <c r="ELS1" s="628"/>
      <c r="ELT1" s="628"/>
      <c r="ELU1" s="628"/>
      <c r="ELV1" s="628"/>
      <c r="ELW1" s="628"/>
      <c r="ELX1" s="52"/>
      <c r="ELY1" s="55"/>
      <c r="ELZ1" s="628"/>
      <c r="EMA1" s="628"/>
      <c r="EMB1" s="628"/>
      <c r="EMC1" s="628"/>
      <c r="EMD1" s="628"/>
      <c r="EME1" s="52"/>
      <c r="EMF1" s="55"/>
      <c r="EMG1" s="628"/>
      <c r="EMH1" s="628"/>
      <c r="EMI1" s="628"/>
      <c r="EMJ1" s="628"/>
      <c r="EMK1" s="628"/>
      <c r="EML1" s="52"/>
      <c r="EMM1" s="55"/>
      <c r="EMN1" s="628"/>
      <c r="EMO1" s="628"/>
      <c r="EMP1" s="628"/>
      <c r="EMQ1" s="628"/>
      <c r="EMR1" s="628"/>
      <c r="EMS1" s="52"/>
      <c r="EMT1" s="55"/>
      <c r="EMU1" s="628"/>
      <c r="EMV1" s="628"/>
      <c r="EMW1" s="628"/>
      <c r="EMX1" s="628"/>
      <c r="EMY1" s="628"/>
      <c r="EMZ1" s="52"/>
      <c r="ENA1" s="55"/>
      <c r="ENB1" s="628"/>
      <c r="ENC1" s="628"/>
      <c r="END1" s="628"/>
      <c r="ENE1" s="628"/>
      <c r="ENF1" s="628"/>
      <c r="ENG1" s="52"/>
      <c r="ENH1" s="55"/>
      <c r="ENI1" s="628"/>
      <c r="ENJ1" s="628"/>
      <c r="ENK1" s="628"/>
      <c r="ENL1" s="628"/>
      <c r="ENM1" s="628"/>
      <c r="ENN1" s="52"/>
      <c r="ENO1" s="55"/>
      <c r="ENP1" s="628"/>
      <c r="ENQ1" s="628"/>
      <c r="ENR1" s="628"/>
      <c r="ENS1" s="628"/>
      <c r="ENT1" s="628"/>
      <c r="ENU1" s="52"/>
      <c r="ENV1" s="55"/>
      <c r="ENW1" s="628"/>
      <c r="ENX1" s="628"/>
      <c r="ENY1" s="628"/>
      <c r="ENZ1" s="628"/>
      <c r="EOA1" s="628"/>
      <c r="EOB1" s="52"/>
      <c r="EOC1" s="55"/>
      <c r="EOD1" s="628"/>
      <c r="EOE1" s="628"/>
      <c r="EOF1" s="628"/>
      <c r="EOG1" s="628"/>
      <c r="EOH1" s="628"/>
      <c r="EOI1" s="52"/>
      <c r="EOJ1" s="55"/>
      <c r="EOK1" s="628"/>
      <c r="EOL1" s="628"/>
      <c r="EOM1" s="628"/>
      <c r="EON1" s="628"/>
      <c r="EOO1" s="628"/>
      <c r="EOP1" s="52"/>
      <c r="EOQ1" s="55"/>
      <c r="EOR1" s="628"/>
      <c r="EOS1" s="628"/>
      <c r="EOT1" s="628"/>
      <c r="EOU1" s="628"/>
      <c r="EOV1" s="628"/>
      <c r="EOW1" s="52"/>
      <c r="EOX1" s="55"/>
      <c r="EOY1" s="628"/>
      <c r="EOZ1" s="628"/>
      <c r="EPA1" s="628"/>
      <c r="EPB1" s="628"/>
      <c r="EPC1" s="628"/>
      <c r="EPD1" s="52"/>
      <c r="EPE1" s="55"/>
      <c r="EPF1" s="628"/>
      <c r="EPG1" s="628"/>
      <c r="EPH1" s="628"/>
      <c r="EPI1" s="628"/>
      <c r="EPJ1" s="628"/>
      <c r="EPK1" s="52"/>
      <c r="EPL1" s="55"/>
      <c r="EPM1" s="628"/>
      <c r="EPN1" s="628"/>
      <c r="EPO1" s="628"/>
      <c r="EPP1" s="628"/>
      <c r="EPQ1" s="628"/>
      <c r="EPR1" s="52"/>
      <c r="EPS1" s="55"/>
      <c r="EPT1" s="628"/>
      <c r="EPU1" s="628"/>
      <c r="EPV1" s="628"/>
      <c r="EPW1" s="628"/>
      <c r="EPX1" s="628"/>
      <c r="EPY1" s="52"/>
      <c r="EPZ1" s="55"/>
      <c r="EQA1" s="628"/>
      <c r="EQB1" s="628"/>
      <c r="EQC1" s="628"/>
      <c r="EQD1" s="628"/>
      <c r="EQE1" s="628"/>
      <c r="EQF1" s="52"/>
      <c r="EQG1" s="55"/>
      <c r="EQH1" s="628"/>
      <c r="EQI1" s="628"/>
      <c r="EQJ1" s="628"/>
      <c r="EQK1" s="628"/>
      <c r="EQL1" s="628"/>
      <c r="EQM1" s="52"/>
      <c r="EQN1" s="55"/>
      <c r="EQO1" s="628"/>
      <c r="EQP1" s="628"/>
      <c r="EQQ1" s="628"/>
      <c r="EQR1" s="628"/>
      <c r="EQS1" s="628"/>
      <c r="EQT1" s="52"/>
      <c r="EQU1" s="55"/>
      <c r="EQV1" s="628"/>
      <c r="EQW1" s="628"/>
      <c r="EQX1" s="628"/>
      <c r="EQY1" s="628"/>
      <c r="EQZ1" s="628"/>
      <c r="ERA1" s="52"/>
      <c r="ERB1" s="55"/>
      <c r="ERC1" s="628"/>
      <c r="ERD1" s="628"/>
      <c r="ERE1" s="628"/>
      <c r="ERF1" s="628"/>
      <c r="ERG1" s="628"/>
      <c r="ERH1" s="52"/>
      <c r="ERI1" s="55"/>
      <c r="ERJ1" s="628"/>
      <c r="ERK1" s="628"/>
      <c r="ERL1" s="628"/>
      <c r="ERM1" s="628"/>
      <c r="ERN1" s="628"/>
      <c r="ERO1" s="52"/>
      <c r="ERP1" s="55"/>
      <c r="ERQ1" s="628"/>
      <c r="ERR1" s="628"/>
      <c r="ERS1" s="628"/>
      <c r="ERT1" s="628"/>
      <c r="ERU1" s="628"/>
      <c r="ERV1" s="52"/>
      <c r="ERW1" s="55"/>
      <c r="ERX1" s="628"/>
      <c r="ERY1" s="628"/>
      <c r="ERZ1" s="628"/>
      <c r="ESA1" s="628"/>
      <c r="ESB1" s="628"/>
      <c r="ESC1" s="52"/>
      <c r="ESD1" s="55"/>
      <c r="ESE1" s="628"/>
      <c r="ESF1" s="628"/>
      <c r="ESG1" s="628"/>
      <c r="ESH1" s="628"/>
      <c r="ESI1" s="628"/>
      <c r="ESJ1" s="52"/>
      <c r="ESK1" s="55"/>
      <c r="ESL1" s="628"/>
      <c r="ESM1" s="628"/>
      <c r="ESN1" s="628"/>
      <c r="ESO1" s="628"/>
      <c r="ESP1" s="628"/>
      <c r="ESQ1" s="52"/>
      <c r="ESR1" s="55"/>
      <c r="ESS1" s="628"/>
      <c r="EST1" s="628"/>
      <c r="ESU1" s="628"/>
      <c r="ESV1" s="628"/>
      <c r="ESW1" s="628"/>
      <c r="ESX1" s="52"/>
      <c r="ESY1" s="55"/>
      <c r="ESZ1" s="628"/>
      <c r="ETA1" s="628"/>
      <c r="ETB1" s="628"/>
      <c r="ETC1" s="628"/>
      <c r="ETD1" s="628"/>
      <c r="ETE1" s="52"/>
      <c r="ETF1" s="55"/>
      <c r="ETG1" s="628"/>
      <c r="ETH1" s="628"/>
      <c r="ETI1" s="628"/>
      <c r="ETJ1" s="628"/>
      <c r="ETK1" s="628"/>
      <c r="ETL1" s="52"/>
      <c r="ETM1" s="55"/>
      <c r="ETN1" s="628"/>
      <c r="ETO1" s="628"/>
      <c r="ETP1" s="628"/>
      <c r="ETQ1" s="628"/>
      <c r="ETR1" s="628"/>
      <c r="ETS1" s="52"/>
      <c r="ETT1" s="55"/>
      <c r="ETU1" s="628"/>
      <c r="ETV1" s="628"/>
      <c r="ETW1" s="628"/>
      <c r="ETX1" s="628"/>
      <c r="ETY1" s="628"/>
      <c r="ETZ1" s="52"/>
      <c r="EUA1" s="55"/>
      <c r="EUB1" s="628"/>
      <c r="EUC1" s="628"/>
      <c r="EUD1" s="628"/>
      <c r="EUE1" s="628"/>
      <c r="EUF1" s="628"/>
      <c r="EUG1" s="52"/>
      <c r="EUH1" s="55"/>
      <c r="EUI1" s="628"/>
      <c r="EUJ1" s="628"/>
      <c r="EUK1" s="628"/>
      <c r="EUL1" s="628"/>
      <c r="EUM1" s="628"/>
      <c r="EUN1" s="52"/>
      <c r="EUO1" s="55"/>
      <c r="EUP1" s="628"/>
      <c r="EUQ1" s="628"/>
      <c r="EUR1" s="628"/>
      <c r="EUS1" s="628"/>
      <c r="EUT1" s="628"/>
      <c r="EUU1" s="52"/>
      <c r="EUV1" s="55"/>
      <c r="EUW1" s="628"/>
      <c r="EUX1" s="628"/>
      <c r="EUY1" s="628"/>
      <c r="EUZ1" s="628"/>
      <c r="EVA1" s="628"/>
      <c r="EVB1" s="52"/>
      <c r="EVC1" s="55"/>
      <c r="EVD1" s="628"/>
      <c r="EVE1" s="628"/>
      <c r="EVF1" s="628"/>
      <c r="EVG1" s="628"/>
      <c r="EVH1" s="628"/>
      <c r="EVI1" s="52"/>
      <c r="EVJ1" s="55"/>
      <c r="EVK1" s="628"/>
      <c r="EVL1" s="628"/>
      <c r="EVM1" s="628"/>
      <c r="EVN1" s="628"/>
      <c r="EVO1" s="628"/>
      <c r="EVP1" s="52"/>
      <c r="EVQ1" s="55"/>
      <c r="EVR1" s="628"/>
      <c r="EVS1" s="628"/>
      <c r="EVT1" s="628"/>
      <c r="EVU1" s="628"/>
      <c r="EVV1" s="628"/>
      <c r="EVW1" s="52"/>
      <c r="EVX1" s="55"/>
      <c r="EVY1" s="628"/>
      <c r="EVZ1" s="628"/>
      <c r="EWA1" s="628"/>
      <c r="EWB1" s="628"/>
      <c r="EWC1" s="628"/>
      <c r="EWD1" s="52"/>
      <c r="EWE1" s="55"/>
      <c r="EWF1" s="628"/>
      <c r="EWG1" s="628"/>
      <c r="EWH1" s="628"/>
      <c r="EWI1" s="628"/>
      <c r="EWJ1" s="628"/>
      <c r="EWK1" s="52"/>
      <c r="EWL1" s="55"/>
      <c r="EWM1" s="628"/>
      <c r="EWN1" s="628"/>
      <c r="EWO1" s="628"/>
      <c r="EWP1" s="628"/>
      <c r="EWQ1" s="628"/>
      <c r="EWR1" s="52"/>
      <c r="EWS1" s="55"/>
      <c r="EWT1" s="628"/>
      <c r="EWU1" s="628"/>
      <c r="EWV1" s="628"/>
      <c r="EWW1" s="628"/>
      <c r="EWX1" s="628"/>
      <c r="EWY1" s="52"/>
      <c r="EWZ1" s="55"/>
      <c r="EXA1" s="628"/>
      <c r="EXB1" s="628"/>
      <c r="EXC1" s="628"/>
      <c r="EXD1" s="628"/>
      <c r="EXE1" s="628"/>
      <c r="EXF1" s="52"/>
      <c r="EXG1" s="55"/>
      <c r="EXH1" s="628"/>
      <c r="EXI1" s="628"/>
      <c r="EXJ1" s="628"/>
      <c r="EXK1" s="628"/>
      <c r="EXL1" s="628"/>
      <c r="EXM1" s="52"/>
      <c r="EXN1" s="55"/>
      <c r="EXO1" s="628"/>
      <c r="EXP1" s="628"/>
      <c r="EXQ1" s="628"/>
      <c r="EXR1" s="628"/>
      <c r="EXS1" s="628"/>
      <c r="EXT1" s="52"/>
      <c r="EXU1" s="55"/>
      <c r="EXV1" s="628"/>
      <c r="EXW1" s="628"/>
      <c r="EXX1" s="628"/>
      <c r="EXY1" s="628"/>
      <c r="EXZ1" s="628"/>
      <c r="EYA1" s="52"/>
      <c r="EYB1" s="55"/>
      <c r="EYC1" s="628"/>
      <c r="EYD1" s="628"/>
      <c r="EYE1" s="628"/>
      <c r="EYF1" s="628"/>
      <c r="EYG1" s="628"/>
      <c r="EYH1" s="52"/>
      <c r="EYI1" s="55"/>
      <c r="EYJ1" s="628"/>
      <c r="EYK1" s="628"/>
      <c r="EYL1" s="628"/>
      <c r="EYM1" s="628"/>
      <c r="EYN1" s="628"/>
      <c r="EYO1" s="52"/>
      <c r="EYP1" s="55"/>
      <c r="EYQ1" s="628"/>
      <c r="EYR1" s="628"/>
      <c r="EYS1" s="628"/>
      <c r="EYT1" s="628"/>
      <c r="EYU1" s="628"/>
      <c r="EYV1" s="52"/>
      <c r="EYW1" s="55"/>
      <c r="EYX1" s="628"/>
      <c r="EYY1" s="628"/>
      <c r="EYZ1" s="628"/>
      <c r="EZA1" s="628"/>
      <c r="EZB1" s="628"/>
      <c r="EZC1" s="52"/>
      <c r="EZD1" s="55"/>
      <c r="EZE1" s="628"/>
      <c r="EZF1" s="628"/>
      <c r="EZG1" s="628"/>
      <c r="EZH1" s="628"/>
      <c r="EZI1" s="628"/>
      <c r="EZJ1" s="52"/>
      <c r="EZK1" s="55"/>
      <c r="EZL1" s="628"/>
      <c r="EZM1" s="628"/>
      <c r="EZN1" s="628"/>
      <c r="EZO1" s="628"/>
      <c r="EZP1" s="628"/>
      <c r="EZQ1" s="52"/>
      <c r="EZR1" s="55"/>
      <c r="EZS1" s="628"/>
      <c r="EZT1" s="628"/>
      <c r="EZU1" s="628"/>
      <c r="EZV1" s="628"/>
      <c r="EZW1" s="628"/>
      <c r="EZX1" s="52"/>
      <c r="EZY1" s="55"/>
      <c r="EZZ1" s="628"/>
      <c r="FAA1" s="628"/>
      <c r="FAB1" s="628"/>
      <c r="FAC1" s="628"/>
      <c r="FAD1" s="628"/>
      <c r="FAE1" s="52"/>
      <c r="FAF1" s="55"/>
      <c r="FAG1" s="628"/>
      <c r="FAH1" s="628"/>
      <c r="FAI1" s="628"/>
      <c r="FAJ1" s="628"/>
      <c r="FAK1" s="628"/>
      <c r="FAL1" s="52"/>
      <c r="FAM1" s="55"/>
      <c r="FAN1" s="628"/>
      <c r="FAO1" s="628"/>
      <c r="FAP1" s="628"/>
      <c r="FAQ1" s="628"/>
      <c r="FAR1" s="628"/>
      <c r="FAS1" s="52"/>
      <c r="FAT1" s="55"/>
      <c r="FAU1" s="628"/>
      <c r="FAV1" s="628"/>
      <c r="FAW1" s="628"/>
      <c r="FAX1" s="628"/>
      <c r="FAY1" s="628"/>
      <c r="FAZ1" s="52"/>
      <c r="FBA1" s="55"/>
      <c r="FBB1" s="628"/>
      <c r="FBC1" s="628"/>
      <c r="FBD1" s="628"/>
      <c r="FBE1" s="628"/>
      <c r="FBF1" s="628"/>
      <c r="FBG1" s="52"/>
      <c r="FBH1" s="55"/>
      <c r="FBI1" s="628"/>
      <c r="FBJ1" s="628"/>
      <c r="FBK1" s="628"/>
      <c r="FBL1" s="628"/>
      <c r="FBM1" s="628"/>
      <c r="FBN1" s="52"/>
      <c r="FBO1" s="55"/>
      <c r="FBP1" s="628"/>
      <c r="FBQ1" s="628"/>
      <c r="FBR1" s="628"/>
      <c r="FBS1" s="628"/>
      <c r="FBT1" s="628"/>
      <c r="FBU1" s="52"/>
      <c r="FBV1" s="55"/>
      <c r="FBW1" s="628"/>
      <c r="FBX1" s="628"/>
      <c r="FBY1" s="628"/>
      <c r="FBZ1" s="628"/>
      <c r="FCA1" s="628"/>
      <c r="FCB1" s="52"/>
      <c r="FCC1" s="55"/>
      <c r="FCD1" s="628"/>
      <c r="FCE1" s="628"/>
      <c r="FCF1" s="628"/>
      <c r="FCG1" s="628"/>
      <c r="FCH1" s="628"/>
      <c r="FCI1" s="52"/>
      <c r="FCJ1" s="55"/>
      <c r="FCK1" s="628"/>
      <c r="FCL1" s="628"/>
      <c r="FCM1" s="628"/>
      <c r="FCN1" s="628"/>
      <c r="FCO1" s="628"/>
      <c r="FCP1" s="52"/>
      <c r="FCQ1" s="55"/>
      <c r="FCR1" s="628"/>
      <c r="FCS1" s="628"/>
      <c r="FCT1" s="628"/>
      <c r="FCU1" s="628"/>
      <c r="FCV1" s="628"/>
      <c r="FCW1" s="52"/>
      <c r="FCX1" s="55"/>
      <c r="FCY1" s="628"/>
      <c r="FCZ1" s="628"/>
      <c r="FDA1" s="628"/>
      <c r="FDB1" s="628"/>
      <c r="FDC1" s="628"/>
      <c r="FDD1" s="52"/>
      <c r="FDE1" s="55"/>
      <c r="FDF1" s="628"/>
      <c r="FDG1" s="628"/>
      <c r="FDH1" s="628"/>
      <c r="FDI1" s="628"/>
      <c r="FDJ1" s="628"/>
      <c r="FDK1" s="52"/>
      <c r="FDL1" s="55"/>
      <c r="FDM1" s="628"/>
      <c r="FDN1" s="628"/>
      <c r="FDO1" s="628"/>
      <c r="FDP1" s="628"/>
      <c r="FDQ1" s="628"/>
      <c r="FDR1" s="52"/>
      <c r="FDS1" s="55"/>
      <c r="FDT1" s="628"/>
      <c r="FDU1" s="628"/>
      <c r="FDV1" s="628"/>
      <c r="FDW1" s="628"/>
      <c r="FDX1" s="628"/>
      <c r="FDY1" s="52"/>
      <c r="FDZ1" s="55"/>
      <c r="FEA1" s="628"/>
      <c r="FEB1" s="628"/>
      <c r="FEC1" s="628"/>
      <c r="FED1" s="628"/>
      <c r="FEE1" s="628"/>
      <c r="FEF1" s="52"/>
      <c r="FEG1" s="55"/>
      <c r="FEH1" s="628"/>
      <c r="FEI1" s="628"/>
      <c r="FEJ1" s="628"/>
      <c r="FEK1" s="628"/>
      <c r="FEL1" s="628"/>
      <c r="FEM1" s="52"/>
      <c r="FEN1" s="55"/>
      <c r="FEO1" s="628"/>
      <c r="FEP1" s="628"/>
      <c r="FEQ1" s="628"/>
      <c r="FER1" s="628"/>
      <c r="FES1" s="628"/>
      <c r="FET1" s="52"/>
      <c r="FEU1" s="55"/>
      <c r="FEV1" s="628"/>
      <c r="FEW1" s="628"/>
      <c r="FEX1" s="628"/>
      <c r="FEY1" s="628"/>
      <c r="FEZ1" s="628"/>
      <c r="FFA1" s="52"/>
      <c r="FFB1" s="55"/>
      <c r="FFC1" s="628"/>
      <c r="FFD1" s="628"/>
      <c r="FFE1" s="628"/>
      <c r="FFF1" s="628"/>
      <c r="FFG1" s="628"/>
      <c r="FFH1" s="52"/>
      <c r="FFI1" s="55"/>
      <c r="FFJ1" s="628"/>
      <c r="FFK1" s="628"/>
      <c r="FFL1" s="628"/>
      <c r="FFM1" s="628"/>
      <c r="FFN1" s="628"/>
      <c r="FFO1" s="52"/>
      <c r="FFP1" s="55"/>
      <c r="FFQ1" s="628"/>
      <c r="FFR1" s="628"/>
      <c r="FFS1" s="628"/>
      <c r="FFT1" s="628"/>
      <c r="FFU1" s="628"/>
      <c r="FFV1" s="52"/>
      <c r="FFW1" s="55"/>
      <c r="FFX1" s="628"/>
      <c r="FFY1" s="628"/>
      <c r="FFZ1" s="628"/>
      <c r="FGA1" s="628"/>
      <c r="FGB1" s="628"/>
      <c r="FGC1" s="52"/>
      <c r="FGD1" s="55"/>
      <c r="FGE1" s="628"/>
      <c r="FGF1" s="628"/>
      <c r="FGG1" s="628"/>
      <c r="FGH1" s="628"/>
      <c r="FGI1" s="628"/>
      <c r="FGJ1" s="52"/>
      <c r="FGK1" s="55"/>
      <c r="FGL1" s="628"/>
      <c r="FGM1" s="628"/>
      <c r="FGN1" s="628"/>
      <c r="FGO1" s="628"/>
      <c r="FGP1" s="628"/>
      <c r="FGQ1" s="52"/>
      <c r="FGR1" s="55"/>
      <c r="FGS1" s="628"/>
      <c r="FGT1" s="628"/>
      <c r="FGU1" s="628"/>
      <c r="FGV1" s="628"/>
      <c r="FGW1" s="628"/>
      <c r="FGX1" s="52"/>
      <c r="FGY1" s="55"/>
      <c r="FGZ1" s="628"/>
      <c r="FHA1" s="628"/>
      <c r="FHB1" s="628"/>
      <c r="FHC1" s="628"/>
      <c r="FHD1" s="628"/>
      <c r="FHE1" s="52"/>
      <c r="FHF1" s="55"/>
      <c r="FHG1" s="628"/>
      <c r="FHH1" s="628"/>
      <c r="FHI1" s="628"/>
      <c r="FHJ1" s="628"/>
      <c r="FHK1" s="628"/>
      <c r="FHL1" s="52"/>
      <c r="FHM1" s="55"/>
      <c r="FHN1" s="628"/>
      <c r="FHO1" s="628"/>
      <c r="FHP1" s="628"/>
      <c r="FHQ1" s="628"/>
      <c r="FHR1" s="628"/>
      <c r="FHS1" s="52"/>
      <c r="FHT1" s="55"/>
      <c r="FHU1" s="628"/>
      <c r="FHV1" s="628"/>
      <c r="FHW1" s="628"/>
      <c r="FHX1" s="628"/>
      <c r="FHY1" s="628"/>
      <c r="FHZ1" s="52"/>
      <c r="FIA1" s="55"/>
      <c r="FIB1" s="628"/>
      <c r="FIC1" s="628"/>
      <c r="FID1" s="628"/>
      <c r="FIE1" s="628"/>
      <c r="FIF1" s="628"/>
      <c r="FIG1" s="52"/>
      <c r="FIH1" s="55"/>
      <c r="FII1" s="628"/>
      <c r="FIJ1" s="628"/>
      <c r="FIK1" s="628"/>
      <c r="FIL1" s="628"/>
      <c r="FIM1" s="628"/>
      <c r="FIN1" s="52"/>
      <c r="FIO1" s="55"/>
      <c r="FIP1" s="628"/>
      <c r="FIQ1" s="628"/>
      <c r="FIR1" s="628"/>
      <c r="FIS1" s="628"/>
      <c r="FIT1" s="628"/>
      <c r="FIU1" s="52"/>
      <c r="FIV1" s="55"/>
      <c r="FIW1" s="628"/>
      <c r="FIX1" s="628"/>
      <c r="FIY1" s="628"/>
      <c r="FIZ1" s="628"/>
      <c r="FJA1" s="628"/>
      <c r="FJB1" s="52"/>
      <c r="FJC1" s="55"/>
      <c r="FJD1" s="628"/>
      <c r="FJE1" s="628"/>
      <c r="FJF1" s="628"/>
      <c r="FJG1" s="628"/>
      <c r="FJH1" s="628"/>
      <c r="FJI1" s="52"/>
      <c r="FJJ1" s="55"/>
      <c r="FJK1" s="628"/>
      <c r="FJL1" s="628"/>
      <c r="FJM1" s="628"/>
      <c r="FJN1" s="628"/>
      <c r="FJO1" s="628"/>
      <c r="FJP1" s="52"/>
      <c r="FJQ1" s="55"/>
      <c r="FJR1" s="628"/>
      <c r="FJS1" s="628"/>
      <c r="FJT1" s="628"/>
      <c r="FJU1" s="628"/>
      <c r="FJV1" s="628"/>
      <c r="FJW1" s="52"/>
      <c r="FJX1" s="55"/>
      <c r="FJY1" s="628"/>
      <c r="FJZ1" s="628"/>
      <c r="FKA1" s="628"/>
      <c r="FKB1" s="628"/>
      <c r="FKC1" s="628"/>
      <c r="FKD1" s="52"/>
      <c r="FKE1" s="55"/>
      <c r="FKF1" s="628"/>
      <c r="FKG1" s="628"/>
      <c r="FKH1" s="628"/>
      <c r="FKI1" s="628"/>
      <c r="FKJ1" s="628"/>
      <c r="FKK1" s="52"/>
      <c r="FKL1" s="55"/>
      <c r="FKM1" s="628"/>
      <c r="FKN1" s="628"/>
      <c r="FKO1" s="628"/>
      <c r="FKP1" s="628"/>
      <c r="FKQ1" s="628"/>
      <c r="FKR1" s="52"/>
      <c r="FKS1" s="55"/>
      <c r="FKT1" s="628"/>
      <c r="FKU1" s="628"/>
      <c r="FKV1" s="628"/>
      <c r="FKW1" s="628"/>
      <c r="FKX1" s="628"/>
      <c r="FKY1" s="52"/>
      <c r="FKZ1" s="55"/>
      <c r="FLA1" s="628"/>
      <c r="FLB1" s="628"/>
      <c r="FLC1" s="628"/>
      <c r="FLD1" s="628"/>
      <c r="FLE1" s="628"/>
      <c r="FLF1" s="52"/>
      <c r="FLG1" s="55"/>
      <c r="FLH1" s="628"/>
      <c r="FLI1" s="628"/>
      <c r="FLJ1" s="628"/>
      <c r="FLK1" s="628"/>
      <c r="FLL1" s="628"/>
      <c r="FLM1" s="52"/>
      <c r="FLN1" s="55"/>
      <c r="FLO1" s="628"/>
      <c r="FLP1" s="628"/>
      <c r="FLQ1" s="628"/>
      <c r="FLR1" s="628"/>
      <c r="FLS1" s="628"/>
      <c r="FLT1" s="52"/>
      <c r="FLU1" s="55"/>
      <c r="FLV1" s="628"/>
      <c r="FLW1" s="628"/>
      <c r="FLX1" s="628"/>
      <c r="FLY1" s="628"/>
      <c r="FLZ1" s="628"/>
      <c r="FMA1" s="52"/>
      <c r="FMB1" s="55"/>
      <c r="FMC1" s="628"/>
      <c r="FMD1" s="628"/>
      <c r="FME1" s="628"/>
      <c r="FMF1" s="628"/>
      <c r="FMG1" s="628"/>
      <c r="FMH1" s="52"/>
      <c r="FMI1" s="55"/>
      <c r="FMJ1" s="628"/>
      <c r="FMK1" s="628"/>
      <c r="FML1" s="628"/>
      <c r="FMM1" s="628"/>
      <c r="FMN1" s="628"/>
      <c r="FMO1" s="52"/>
      <c r="FMP1" s="55"/>
      <c r="FMQ1" s="628"/>
      <c r="FMR1" s="628"/>
      <c r="FMS1" s="628"/>
      <c r="FMT1" s="628"/>
      <c r="FMU1" s="628"/>
      <c r="FMV1" s="52"/>
      <c r="FMW1" s="55"/>
      <c r="FMX1" s="628"/>
      <c r="FMY1" s="628"/>
      <c r="FMZ1" s="628"/>
      <c r="FNA1" s="628"/>
      <c r="FNB1" s="628"/>
      <c r="FNC1" s="52"/>
      <c r="FND1" s="55"/>
      <c r="FNE1" s="628"/>
      <c r="FNF1" s="628"/>
      <c r="FNG1" s="628"/>
      <c r="FNH1" s="628"/>
      <c r="FNI1" s="628"/>
      <c r="FNJ1" s="52"/>
      <c r="FNK1" s="55"/>
      <c r="FNL1" s="628"/>
      <c r="FNM1" s="628"/>
      <c r="FNN1" s="628"/>
      <c r="FNO1" s="628"/>
      <c r="FNP1" s="628"/>
      <c r="FNQ1" s="52"/>
      <c r="FNR1" s="55"/>
      <c r="FNS1" s="628"/>
      <c r="FNT1" s="628"/>
      <c r="FNU1" s="628"/>
      <c r="FNV1" s="628"/>
      <c r="FNW1" s="628"/>
      <c r="FNX1" s="52"/>
      <c r="FNY1" s="55"/>
      <c r="FNZ1" s="628"/>
      <c r="FOA1" s="628"/>
      <c r="FOB1" s="628"/>
      <c r="FOC1" s="628"/>
      <c r="FOD1" s="628"/>
      <c r="FOE1" s="52"/>
      <c r="FOF1" s="55"/>
      <c r="FOG1" s="628"/>
      <c r="FOH1" s="628"/>
      <c r="FOI1" s="628"/>
      <c r="FOJ1" s="628"/>
      <c r="FOK1" s="628"/>
      <c r="FOL1" s="52"/>
      <c r="FOM1" s="55"/>
      <c r="FON1" s="628"/>
      <c r="FOO1" s="628"/>
      <c r="FOP1" s="628"/>
      <c r="FOQ1" s="628"/>
      <c r="FOR1" s="628"/>
      <c r="FOS1" s="52"/>
      <c r="FOT1" s="55"/>
      <c r="FOU1" s="628"/>
      <c r="FOV1" s="628"/>
      <c r="FOW1" s="628"/>
      <c r="FOX1" s="628"/>
      <c r="FOY1" s="628"/>
      <c r="FOZ1" s="52"/>
      <c r="FPA1" s="55"/>
      <c r="FPB1" s="628"/>
      <c r="FPC1" s="628"/>
      <c r="FPD1" s="628"/>
      <c r="FPE1" s="628"/>
      <c r="FPF1" s="628"/>
      <c r="FPG1" s="52"/>
      <c r="FPH1" s="55"/>
      <c r="FPI1" s="628"/>
      <c r="FPJ1" s="628"/>
      <c r="FPK1" s="628"/>
      <c r="FPL1" s="628"/>
      <c r="FPM1" s="628"/>
      <c r="FPN1" s="52"/>
      <c r="FPO1" s="55"/>
      <c r="FPP1" s="628"/>
      <c r="FPQ1" s="628"/>
      <c r="FPR1" s="628"/>
      <c r="FPS1" s="628"/>
      <c r="FPT1" s="628"/>
      <c r="FPU1" s="52"/>
      <c r="FPV1" s="55"/>
      <c r="FPW1" s="628"/>
      <c r="FPX1" s="628"/>
      <c r="FPY1" s="628"/>
      <c r="FPZ1" s="628"/>
      <c r="FQA1" s="628"/>
      <c r="FQB1" s="52"/>
      <c r="FQC1" s="55"/>
      <c r="FQD1" s="628"/>
      <c r="FQE1" s="628"/>
      <c r="FQF1" s="628"/>
      <c r="FQG1" s="628"/>
      <c r="FQH1" s="628"/>
      <c r="FQI1" s="52"/>
      <c r="FQJ1" s="55"/>
      <c r="FQK1" s="628"/>
      <c r="FQL1" s="628"/>
      <c r="FQM1" s="628"/>
      <c r="FQN1" s="628"/>
      <c r="FQO1" s="628"/>
      <c r="FQP1" s="52"/>
      <c r="FQQ1" s="55"/>
      <c r="FQR1" s="628"/>
      <c r="FQS1" s="628"/>
      <c r="FQT1" s="628"/>
      <c r="FQU1" s="628"/>
      <c r="FQV1" s="628"/>
      <c r="FQW1" s="52"/>
      <c r="FQX1" s="55"/>
      <c r="FQY1" s="628"/>
      <c r="FQZ1" s="628"/>
      <c r="FRA1" s="628"/>
      <c r="FRB1" s="628"/>
      <c r="FRC1" s="628"/>
      <c r="FRD1" s="52"/>
      <c r="FRE1" s="55"/>
      <c r="FRF1" s="628"/>
      <c r="FRG1" s="628"/>
      <c r="FRH1" s="628"/>
      <c r="FRI1" s="628"/>
      <c r="FRJ1" s="628"/>
      <c r="FRK1" s="52"/>
      <c r="FRL1" s="55"/>
      <c r="FRM1" s="628"/>
      <c r="FRN1" s="628"/>
      <c r="FRO1" s="628"/>
      <c r="FRP1" s="628"/>
      <c r="FRQ1" s="628"/>
      <c r="FRR1" s="52"/>
      <c r="FRS1" s="55"/>
      <c r="FRT1" s="628"/>
      <c r="FRU1" s="628"/>
      <c r="FRV1" s="628"/>
      <c r="FRW1" s="628"/>
      <c r="FRX1" s="628"/>
      <c r="FRY1" s="52"/>
      <c r="FRZ1" s="55"/>
      <c r="FSA1" s="628"/>
      <c r="FSB1" s="628"/>
      <c r="FSC1" s="628"/>
      <c r="FSD1" s="628"/>
      <c r="FSE1" s="628"/>
      <c r="FSF1" s="52"/>
      <c r="FSG1" s="55"/>
      <c r="FSH1" s="628"/>
      <c r="FSI1" s="628"/>
      <c r="FSJ1" s="628"/>
      <c r="FSK1" s="628"/>
      <c r="FSL1" s="628"/>
      <c r="FSM1" s="52"/>
      <c r="FSN1" s="55"/>
      <c r="FSO1" s="628"/>
      <c r="FSP1" s="628"/>
      <c r="FSQ1" s="628"/>
      <c r="FSR1" s="628"/>
      <c r="FSS1" s="628"/>
      <c r="FST1" s="52"/>
      <c r="FSU1" s="55"/>
      <c r="FSV1" s="628"/>
      <c r="FSW1" s="628"/>
      <c r="FSX1" s="628"/>
      <c r="FSY1" s="628"/>
      <c r="FSZ1" s="628"/>
      <c r="FTA1" s="52"/>
      <c r="FTB1" s="55"/>
      <c r="FTC1" s="628"/>
      <c r="FTD1" s="628"/>
      <c r="FTE1" s="628"/>
      <c r="FTF1" s="628"/>
      <c r="FTG1" s="628"/>
      <c r="FTH1" s="52"/>
      <c r="FTI1" s="55"/>
      <c r="FTJ1" s="628"/>
      <c r="FTK1" s="628"/>
      <c r="FTL1" s="628"/>
      <c r="FTM1" s="628"/>
      <c r="FTN1" s="628"/>
      <c r="FTO1" s="52"/>
      <c r="FTP1" s="55"/>
      <c r="FTQ1" s="628"/>
      <c r="FTR1" s="628"/>
      <c r="FTS1" s="628"/>
      <c r="FTT1" s="628"/>
      <c r="FTU1" s="628"/>
      <c r="FTV1" s="52"/>
      <c r="FTW1" s="55"/>
      <c r="FTX1" s="628"/>
      <c r="FTY1" s="628"/>
      <c r="FTZ1" s="628"/>
      <c r="FUA1" s="628"/>
      <c r="FUB1" s="628"/>
      <c r="FUC1" s="52"/>
      <c r="FUD1" s="55"/>
      <c r="FUE1" s="628"/>
      <c r="FUF1" s="628"/>
      <c r="FUG1" s="628"/>
      <c r="FUH1" s="628"/>
      <c r="FUI1" s="628"/>
      <c r="FUJ1" s="52"/>
      <c r="FUK1" s="55"/>
      <c r="FUL1" s="628"/>
      <c r="FUM1" s="628"/>
      <c r="FUN1" s="628"/>
      <c r="FUO1" s="628"/>
      <c r="FUP1" s="628"/>
      <c r="FUQ1" s="52"/>
      <c r="FUR1" s="55"/>
      <c r="FUS1" s="628"/>
      <c r="FUT1" s="628"/>
      <c r="FUU1" s="628"/>
      <c r="FUV1" s="628"/>
      <c r="FUW1" s="628"/>
      <c r="FUX1" s="52"/>
      <c r="FUY1" s="55"/>
      <c r="FUZ1" s="628"/>
      <c r="FVA1" s="628"/>
      <c r="FVB1" s="628"/>
      <c r="FVC1" s="628"/>
      <c r="FVD1" s="628"/>
      <c r="FVE1" s="52"/>
      <c r="FVF1" s="55"/>
      <c r="FVG1" s="628"/>
      <c r="FVH1" s="628"/>
      <c r="FVI1" s="628"/>
      <c r="FVJ1" s="628"/>
      <c r="FVK1" s="628"/>
      <c r="FVL1" s="52"/>
      <c r="FVM1" s="55"/>
      <c r="FVN1" s="628"/>
      <c r="FVO1" s="628"/>
      <c r="FVP1" s="628"/>
      <c r="FVQ1" s="628"/>
      <c r="FVR1" s="628"/>
      <c r="FVS1" s="52"/>
      <c r="FVT1" s="55"/>
      <c r="FVU1" s="628"/>
      <c r="FVV1" s="628"/>
      <c r="FVW1" s="628"/>
      <c r="FVX1" s="628"/>
      <c r="FVY1" s="628"/>
      <c r="FVZ1" s="52"/>
      <c r="FWA1" s="55"/>
      <c r="FWB1" s="628"/>
      <c r="FWC1" s="628"/>
      <c r="FWD1" s="628"/>
      <c r="FWE1" s="628"/>
      <c r="FWF1" s="628"/>
      <c r="FWG1" s="52"/>
      <c r="FWH1" s="55"/>
      <c r="FWI1" s="628"/>
      <c r="FWJ1" s="628"/>
      <c r="FWK1" s="628"/>
      <c r="FWL1" s="628"/>
      <c r="FWM1" s="628"/>
      <c r="FWN1" s="52"/>
      <c r="FWO1" s="55"/>
      <c r="FWP1" s="628"/>
      <c r="FWQ1" s="628"/>
      <c r="FWR1" s="628"/>
      <c r="FWS1" s="628"/>
      <c r="FWT1" s="628"/>
      <c r="FWU1" s="52"/>
      <c r="FWV1" s="55"/>
      <c r="FWW1" s="628"/>
      <c r="FWX1" s="628"/>
      <c r="FWY1" s="628"/>
      <c r="FWZ1" s="628"/>
      <c r="FXA1" s="628"/>
      <c r="FXB1" s="52"/>
      <c r="FXC1" s="55"/>
      <c r="FXD1" s="628"/>
      <c r="FXE1" s="628"/>
      <c r="FXF1" s="628"/>
      <c r="FXG1" s="628"/>
      <c r="FXH1" s="628"/>
      <c r="FXI1" s="52"/>
      <c r="FXJ1" s="55"/>
      <c r="FXK1" s="628"/>
      <c r="FXL1" s="628"/>
      <c r="FXM1" s="628"/>
      <c r="FXN1" s="628"/>
      <c r="FXO1" s="628"/>
      <c r="FXP1" s="52"/>
      <c r="FXQ1" s="55"/>
      <c r="FXR1" s="628"/>
      <c r="FXS1" s="628"/>
      <c r="FXT1" s="628"/>
      <c r="FXU1" s="628"/>
      <c r="FXV1" s="628"/>
      <c r="FXW1" s="52"/>
      <c r="FXX1" s="55"/>
      <c r="FXY1" s="628"/>
      <c r="FXZ1" s="628"/>
      <c r="FYA1" s="628"/>
      <c r="FYB1" s="628"/>
      <c r="FYC1" s="628"/>
      <c r="FYD1" s="52"/>
      <c r="FYE1" s="55"/>
      <c r="FYF1" s="628"/>
      <c r="FYG1" s="628"/>
      <c r="FYH1" s="628"/>
      <c r="FYI1" s="628"/>
      <c r="FYJ1" s="628"/>
      <c r="FYK1" s="52"/>
      <c r="FYL1" s="55"/>
      <c r="FYM1" s="628"/>
      <c r="FYN1" s="628"/>
      <c r="FYO1" s="628"/>
      <c r="FYP1" s="628"/>
      <c r="FYQ1" s="628"/>
      <c r="FYR1" s="52"/>
      <c r="FYS1" s="55"/>
      <c r="FYT1" s="628"/>
      <c r="FYU1" s="628"/>
      <c r="FYV1" s="628"/>
      <c r="FYW1" s="628"/>
      <c r="FYX1" s="628"/>
      <c r="FYY1" s="52"/>
      <c r="FYZ1" s="55"/>
      <c r="FZA1" s="628"/>
      <c r="FZB1" s="628"/>
      <c r="FZC1" s="628"/>
      <c r="FZD1" s="628"/>
      <c r="FZE1" s="628"/>
      <c r="FZF1" s="52"/>
      <c r="FZG1" s="55"/>
      <c r="FZH1" s="628"/>
      <c r="FZI1" s="628"/>
      <c r="FZJ1" s="628"/>
      <c r="FZK1" s="628"/>
      <c r="FZL1" s="628"/>
      <c r="FZM1" s="52"/>
      <c r="FZN1" s="55"/>
      <c r="FZO1" s="628"/>
      <c r="FZP1" s="628"/>
      <c r="FZQ1" s="628"/>
      <c r="FZR1" s="628"/>
      <c r="FZS1" s="628"/>
      <c r="FZT1" s="52"/>
      <c r="FZU1" s="55"/>
      <c r="FZV1" s="628"/>
      <c r="FZW1" s="628"/>
      <c r="FZX1" s="628"/>
      <c r="FZY1" s="628"/>
      <c r="FZZ1" s="628"/>
      <c r="GAA1" s="52"/>
      <c r="GAB1" s="55"/>
      <c r="GAC1" s="628"/>
      <c r="GAD1" s="628"/>
      <c r="GAE1" s="628"/>
      <c r="GAF1" s="628"/>
      <c r="GAG1" s="628"/>
      <c r="GAH1" s="52"/>
      <c r="GAI1" s="55"/>
      <c r="GAJ1" s="628"/>
      <c r="GAK1" s="628"/>
      <c r="GAL1" s="628"/>
      <c r="GAM1" s="628"/>
      <c r="GAN1" s="628"/>
      <c r="GAO1" s="52"/>
      <c r="GAP1" s="55"/>
      <c r="GAQ1" s="628"/>
      <c r="GAR1" s="628"/>
      <c r="GAS1" s="628"/>
      <c r="GAT1" s="628"/>
      <c r="GAU1" s="628"/>
      <c r="GAV1" s="52"/>
      <c r="GAW1" s="55"/>
      <c r="GAX1" s="628"/>
      <c r="GAY1" s="628"/>
      <c r="GAZ1" s="628"/>
      <c r="GBA1" s="628"/>
      <c r="GBB1" s="628"/>
      <c r="GBC1" s="52"/>
      <c r="GBD1" s="55"/>
      <c r="GBE1" s="628"/>
      <c r="GBF1" s="628"/>
      <c r="GBG1" s="628"/>
      <c r="GBH1" s="628"/>
      <c r="GBI1" s="628"/>
      <c r="GBJ1" s="52"/>
      <c r="GBK1" s="55"/>
      <c r="GBL1" s="628"/>
      <c r="GBM1" s="628"/>
      <c r="GBN1" s="628"/>
      <c r="GBO1" s="628"/>
      <c r="GBP1" s="628"/>
      <c r="GBQ1" s="52"/>
      <c r="GBR1" s="55"/>
      <c r="GBS1" s="628"/>
      <c r="GBT1" s="628"/>
      <c r="GBU1" s="628"/>
      <c r="GBV1" s="628"/>
      <c r="GBW1" s="628"/>
      <c r="GBX1" s="52"/>
      <c r="GBY1" s="55"/>
      <c r="GBZ1" s="628"/>
      <c r="GCA1" s="628"/>
      <c r="GCB1" s="628"/>
      <c r="GCC1" s="628"/>
      <c r="GCD1" s="628"/>
      <c r="GCE1" s="52"/>
      <c r="GCF1" s="55"/>
      <c r="GCG1" s="628"/>
      <c r="GCH1" s="628"/>
      <c r="GCI1" s="628"/>
      <c r="GCJ1" s="628"/>
      <c r="GCK1" s="628"/>
      <c r="GCL1" s="52"/>
      <c r="GCM1" s="55"/>
      <c r="GCN1" s="628"/>
      <c r="GCO1" s="628"/>
      <c r="GCP1" s="628"/>
      <c r="GCQ1" s="628"/>
      <c r="GCR1" s="628"/>
      <c r="GCS1" s="52"/>
      <c r="GCT1" s="55"/>
      <c r="GCU1" s="628"/>
      <c r="GCV1" s="628"/>
      <c r="GCW1" s="628"/>
      <c r="GCX1" s="628"/>
      <c r="GCY1" s="628"/>
      <c r="GCZ1" s="52"/>
      <c r="GDA1" s="55"/>
      <c r="GDB1" s="628"/>
      <c r="GDC1" s="628"/>
      <c r="GDD1" s="628"/>
      <c r="GDE1" s="628"/>
      <c r="GDF1" s="628"/>
      <c r="GDG1" s="52"/>
      <c r="GDH1" s="55"/>
      <c r="GDI1" s="628"/>
      <c r="GDJ1" s="628"/>
      <c r="GDK1" s="628"/>
      <c r="GDL1" s="628"/>
      <c r="GDM1" s="628"/>
      <c r="GDN1" s="52"/>
      <c r="GDO1" s="55"/>
      <c r="GDP1" s="628"/>
      <c r="GDQ1" s="628"/>
      <c r="GDR1" s="628"/>
      <c r="GDS1" s="628"/>
      <c r="GDT1" s="628"/>
      <c r="GDU1" s="52"/>
      <c r="GDV1" s="55"/>
      <c r="GDW1" s="628"/>
      <c r="GDX1" s="628"/>
      <c r="GDY1" s="628"/>
      <c r="GDZ1" s="628"/>
      <c r="GEA1" s="628"/>
      <c r="GEB1" s="52"/>
      <c r="GEC1" s="55"/>
      <c r="GED1" s="628"/>
      <c r="GEE1" s="628"/>
      <c r="GEF1" s="628"/>
      <c r="GEG1" s="628"/>
      <c r="GEH1" s="628"/>
      <c r="GEI1" s="52"/>
      <c r="GEJ1" s="55"/>
      <c r="GEK1" s="628"/>
      <c r="GEL1" s="628"/>
      <c r="GEM1" s="628"/>
      <c r="GEN1" s="628"/>
      <c r="GEO1" s="628"/>
      <c r="GEP1" s="52"/>
      <c r="GEQ1" s="55"/>
      <c r="GER1" s="628"/>
      <c r="GES1" s="628"/>
      <c r="GET1" s="628"/>
      <c r="GEU1" s="628"/>
      <c r="GEV1" s="628"/>
      <c r="GEW1" s="52"/>
      <c r="GEX1" s="55"/>
      <c r="GEY1" s="628"/>
      <c r="GEZ1" s="628"/>
      <c r="GFA1" s="628"/>
      <c r="GFB1" s="628"/>
      <c r="GFC1" s="628"/>
      <c r="GFD1" s="52"/>
      <c r="GFE1" s="55"/>
      <c r="GFF1" s="628"/>
      <c r="GFG1" s="628"/>
      <c r="GFH1" s="628"/>
      <c r="GFI1" s="628"/>
      <c r="GFJ1" s="628"/>
      <c r="GFK1" s="52"/>
      <c r="GFL1" s="55"/>
      <c r="GFM1" s="628"/>
      <c r="GFN1" s="628"/>
      <c r="GFO1" s="628"/>
      <c r="GFP1" s="628"/>
      <c r="GFQ1" s="628"/>
      <c r="GFR1" s="52"/>
      <c r="GFS1" s="55"/>
      <c r="GFT1" s="628"/>
      <c r="GFU1" s="628"/>
      <c r="GFV1" s="628"/>
      <c r="GFW1" s="628"/>
      <c r="GFX1" s="628"/>
      <c r="GFY1" s="52"/>
      <c r="GFZ1" s="55"/>
      <c r="GGA1" s="628"/>
      <c r="GGB1" s="628"/>
      <c r="GGC1" s="628"/>
      <c r="GGD1" s="628"/>
      <c r="GGE1" s="628"/>
      <c r="GGF1" s="52"/>
      <c r="GGG1" s="55"/>
      <c r="GGH1" s="628"/>
      <c r="GGI1" s="628"/>
      <c r="GGJ1" s="628"/>
      <c r="GGK1" s="628"/>
      <c r="GGL1" s="628"/>
      <c r="GGM1" s="52"/>
      <c r="GGN1" s="55"/>
      <c r="GGO1" s="628"/>
      <c r="GGP1" s="628"/>
      <c r="GGQ1" s="628"/>
      <c r="GGR1" s="628"/>
      <c r="GGS1" s="628"/>
      <c r="GGT1" s="52"/>
      <c r="GGU1" s="55"/>
      <c r="GGV1" s="628"/>
      <c r="GGW1" s="628"/>
      <c r="GGX1" s="628"/>
      <c r="GGY1" s="628"/>
      <c r="GGZ1" s="628"/>
      <c r="GHA1" s="52"/>
      <c r="GHB1" s="55"/>
      <c r="GHC1" s="628"/>
      <c r="GHD1" s="628"/>
      <c r="GHE1" s="628"/>
      <c r="GHF1" s="628"/>
      <c r="GHG1" s="628"/>
      <c r="GHH1" s="52"/>
      <c r="GHI1" s="55"/>
      <c r="GHJ1" s="628"/>
      <c r="GHK1" s="628"/>
      <c r="GHL1" s="628"/>
      <c r="GHM1" s="628"/>
      <c r="GHN1" s="628"/>
      <c r="GHO1" s="52"/>
      <c r="GHP1" s="55"/>
      <c r="GHQ1" s="628"/>
      <c r="GHR1" s="628"/>
      <c r="GHS1" s="628"/>
      <c r="GHT1" s="628"/>
      <c r="GHU1" s="628"/>
      <c r="GHV1" s="52"/>
      <c r="GHW1" s="55"/>
      <c r="GHX1" s="628"/>
      <c r="GHY1" s="628"/>
      <c r="GHZ1" s="628"/>
      <c r="GIA1" s="628"/>
      <c r="GIB1" s="628"/>
      <c r="GIC1" s="52"/>
      <c r="GID1" s="55"/>
      <c r="GIE1" s="628"/>
      <c r="GIF1" s="628"/>
      <c r="GIG1" s="628"/>
      <c r="GIH1" s="628"/>
      <c r="GII1" s="628"/>
      <c r="GIJ1" s="52"/>
      <c r="GIK1" s="55"/>
      <c r="GIL1" s="628"/>
      <c r="GIM1" s="628"/>
      <c r="GIN1" s="628"/>
      <c r="GIO1" s="628"/>
      <c r="GIP1" s="628"/>
      <c r="GIQ1" s="52"/>
      <c r="GIR1" s="55"/>
      <c r="GIS1" s="628"/>
      <c r="GIT1" s="628"/>
      <c r="GIU1" s="628"/>
      <c r="GIV1" s="628"/>
      <c r="GIW1" s="628"/>
      <c r="GIX1" s="52"/>
      <c r="GIY1" s="55"/>
      <c r="GIZ1" s="628"/>
      <c r="GJA1" s="628"/>
      <c r="GJB1" s="628"/>
      <c r="GJC1" s="628"/>
      <c r="GJD1" s="628"/>
      <c r="GJE1" s="52"/>
      <c r="GJF1" s="55"/>
      <c r="GJG1" s="628"/>
      <c r="GJH1" s="628"/>
      <c r="GJI1" s="628"/>
      <c r="GJJ1" s="628"/>
      <c r="GJK1" s="628"/>
      <c r="GJL1" s="52"/>
      <c r="GJM1" s="55"/>
      <c r="GJN1" s="628"/>
      <c r="GJO1" s="628"/>
      <c r="GJP1" s="628"/>
      <c r="GJQ1" s="628"/>
      <c r="GJR1" s="628"/>
      <c r="GJS1" s="52"/>
      <c r="GJT1" s="55"/>
      <c r="GJU1" s="628"/>
      <c r="GJV1" s="628"/>
      <c r="GJW1" s="628"/>
      <c r="GJX1" s="628"/>
      <c r="GJY1" s="628"/>
      <c r="GJZ1" s="52"/>
      <c r="GKA1" s="55"/>
      <c r="GKB1" s="628"/>
      <c r="GKC1" s="628"/>
      <c r="GKD1" s="628"/>
      <c r="GKE1" s="628"/>
      <c r="GKF1" s="628"/>
      <c r="GKG1" s="52"/>
      <c r="GKH1" s="55"/>
      <c r="GKI1" s="628"/>
      <c r="GKJ1" s="628"/>
      <c r="GKK1" s="628"/>
      <c r="GKL1" s="628"/>
      <c r="GKM1" s="628"/>
      <c r="GKN1" s="52"/>
      <c r="GKO1" s="55"/>
      <c r="GKP1" s="628"/>
      <c r="GKQ1" s="628"/>
      <c r="GKR1" s="628"/>
      <c r="GKS1" s="628"/>
      <c r="GKT1" s="628"/>
      <c r="GKU1" s="52"/>
      <c r="GKV1" s="55"/>
      <c r="GKW1" s="628"/>
      <c r="GKX1" s="628"/>
      <c r="GKY1" s="628"/>
      <c r="GKZ1" s="628"/>
      <c r="GLA1" s="628"/>
      <c r="GLB1" s="52"/>
      <c r="GLC1" s="55"/>
      <c r="GLD1" s="628"/>
      <c r="GLE1" s="628"/>
      <c r="GLF1" s="628"/>
      <c r="GLG1" s="628"/>
      <c r="GLH1" s="628"/>
      <c r="GLI1" s="52"/>
      <c r="GLJ1" s="55"/>
      <c r="GLK1" s="628"/>
      <c r="GLL1" s="628"/>
      <c r="GLM1" s="628"/>
      <c r="GLN1" s="628"/>
      <c r="GLO1" s="628"/>
      <c r="GLP1" s="52"/>
      <c r="GLQ1" s="55"/>
      <c r="GLR1" s="628"/>
      <c r="GLS1" s="628"/>
      <c r="GLT1" s="628"/>
      <c r="GLU1" s="628"/>
      <c r="GLV1" s="628"/>
      <c r="GLW1" s="52"/>
      <c r="GLX1" s="55"/>
      <c r="GLY1" s="628"/>
      <c r="GLZ1" s="628"/>
      <c r="GMA1" s="628"/>
      <c r="GMB1" s="628"/>
      <c r="GMC1" s="628"/>
      <c r="GMD1" s="52"/>
      <c r="GME1" s="55"/>
      <c r="GMF1" s="628"/>
      <c r="GMG1" s="628"/>
      <c r="GMH1" s="628"/>
      <c r="GMI1" s="628"/>
      <c r="GMJ1" s="628"/>
      <c r="GMK1" s="52"/>
      <c r="GML1" s="55"/>
      <c r="GMM1" s="628"/>
      <c r="GMN1" s="628"/>
      <c r="GMO1" s="628"/>
      <c r="GMP1" s="628"/>
      <c r="GMQ1" s="628"/>
      <c r="GMR1" s="52"/>
      <c r="GMS1" s="55"/>
      <c r="GMT1" s="628"/>
      <c r="GMU1" s="628"/>
      <c r="GMV1" s="628"/>
      <c r="GMW1" s="628"/>
      <c r="GMX1" s="628"/>
      <c r="GMY1" s="52"/>
      <c r="GMZ1" s="55"/>
      <c r="GNA1" s="628"/>
      <c r="GNB1" s="628"/>
      <c r="GNC1" s="628"/>
      <c r="GND1" s="628"/>
      <c r="GNE1" s="628"/>
      <c r="GNF1" s="52"/>
      <c r="GNG1" s="55"/>
      <c r="GNH1" s="628"/>
      <c r="GNI1" s="628"/>
      <c r="GNJ1" s="628"/>
      <c r="GNK1" s="628"/>
      <c r="GNL1" s="628"/>
      <c r="GNM1" s="52"/>
      <c r="GNN1" s="55"/>
      <c r="GNO1" s="628"/>
      <c r="GNP1" s="628"/>
      <c r="GNQ1" s="628"/>
      <c r="GNR1" s="628"/>
      <c r="GNS1" s="628"/>
      <c r="GNT1" s="52"/>
      <c r="GNU1" s="55"/>
      <c r="GNV1" s="628"/>
      <c r="GNW1" s="628"/>
      <c r="GNX1" s="628"/>
      <c r="GNY1" s="628"/>
      <c r="GNZ1" s="628"/>
      <c r="GOA1" s="52"/>
      <c r="GOB1" s="55"/>
      <c r="GOC1" s="628"/>
      <c r="GOD1" s="628"/>
      <c r="GOE1" s="628"/>
      <c r="GOF1" s="628"/>
      <c r="GOG1" s="628"/>
      <c r="GOH1" s="52"/>
      <c r="GOI1" s="55"/>
      <c r="GOJ1" s="628"/>
      <c r="GOK1" s="628"/>
      <c r="GOL1" s="628"/>
      <c r="GOM1" s="628"/>
      <c r="GON1" s="628"/>
      <c r="GOO1" s="52"/>
      <c r="GOP1" s="55"/>
      <c r="GOQ1" s="628"/>
      <c r="GOR1" s="628"/>
      <c r="GOS1" s="628"/>
      <c r="GOT1" s="628"/>
      <c r="GOU1" s="628"/>
      <c r="GOV1" s="52"/>
      <c r="GOW1" s="55"/>
      <c r="GOX1" s="628"/>
      <c r="GOY1" s="628"/>
      <c r="GOZ1" s="628"/>
      <c r="GPA1" s="628"/>
      <c r="GPB1" s="628"/>
      <c r="GPC1" s="52"/>
      <c r="GPD1" s="55"/>
      <c r="GPE1" s="628"/>
      <c r="GPF1" s="628"/>
      <c r="GPG1" s="628"/>
      <c r="GPH1" s="628"/>
      <c r="GPI1" s="628"/>
      <c r="GPJ1" s="52"/>
      <c r="GPK1" s="55"/>
      <c r="GPL1" s="628"/>
      <c r="GPM1" s="628"/>
      <c r="GPN1" s="628"/>
      <c r="GPO1" s="628"/>
      <c r="GPP1" s="628"/>
      <c r="GPQ1" s="52"/>
      <c r="GPR1" s="55"/>
      <c r="GPS1" s="628"/>
      <c r="GPT1" s="628"/>
      <c r="GPU1" s="628"/>
      <c r="GPV1" s="628"/>
      <c r="GPW1" s="628"/>
      <c r="GPX1" s="52"/>
      <c r="GPY1" s="55"/>
      <c r="GPZ1" s="628"/>
      <c r="GQA1" s="628"/>
      <c r="GQB1" s="628"/>
      <c r="GQC1" s="628"/>
      <c r="GQD1" s="628"/>
      <c r="GQE1" s="52"/>
      <c r="GQF1" s="55"/>
      <c r="GQG1" s="628"/>
      <c r="GQH1" s="628"/>
      <c r="GQI1" s="628"/>
      <c r="GQJ1" s="628"/>
      <c r="GQK1" s="628"/>
      <c r="GQL1" s="52"/>
      <c r="GQM1" s="55"/>
      <c r="GQN1" s="628"/>
      <c r="GQO1" s="628"/>
      <c r="GQP1" s="628"/>
      <c r="GQQ1" s="628"/>
      <c r="GQR1" s="628"/>
      <c r="GQS1" s="52"/>
      <c r="GQT1" s="55"/>
      <c r="GQU1" s="628"/>
      <c r="GQV1" s="628"/>
      <c r="GQW1" s="628"/>
      <c r="GQX1" s="628"/>
      <c r="GQY1" s="628"/>
      <c r="GQZ1" s="52"/>
      <c r="GRA1" s="55"/>
      <c r="GRB1" s="628"/>
      <c r="GRC1" s="628"/>
      <c r="GRD1" s="628"/>
      <c r="GRE1" s="628"/>
      <c r="GRF1" s="628"/>
      <c r="GRG1" s="52"/>
      <c r="GRH1" s="55"/>
      <c r="GRI1" s="628"/>
      <c r="GRJ1" s="628"/>
      <c r="GRK1" s="628"/>
      <c r="GRL1" s="628"/>
      <c r="GRM1" s="628"/>
      <c r="GRN1" s="52"/>
      <c r="GRO1" s="55"/>
      <c r="GRP1" s="628"/>
      <c r="GRQ1" s="628"/>
      <c r="GRR1" s="628"/>
      <c r="GRS1" s="628"/>
      <c r="GRT1" s="628"/>
      <c r="GRU1" s="52"/>
      <c r="GRV1" s="55"/>
      <c r="GRW1" s="628"/>
      <c r="GRX1" s="628"/>
      <c r="GRY1" s="628"/>
      <c r="GRZ1" s="628"/>
      <c r="GSA1" s="628"/>
      <c r="GSB1" s="52"/>
      <c r="GSC1" s="55"/>
      <c r="GSD1" s="628"/>
      <c r="GSE1" s="628"/>
      <c r="GSF1" s="628"/>
      <c r="GSG1" s="628"/>
      <c r="GSH1" s="628"/>
      <c r="GSI1" s="52"/>
      <c r="GSJ1" s="55"/>
      <c r="GSK1" s="628"/>
      <c r="GSL1" s="628"/>
      <c r="GSM1" s="628"/>
      <c r="GSN1" s="628"/>
      <c r="GSO1" s="628"/>
      <c r="GSP1" s="52"/>
      <c r="GSQ1" s="55"/>
      <c r="GSR1" s="628"/>
      <c r="GSS1" s="628"/>
      <c r="GST1" s="628"/>
      <c r="GSU1" s="628"/>
      <c r="GSV1" s="628"/>
      <c r="GSW1" s="52"/>
      <c r="GSX1" s="55"/>
      <c r="GSY1" s="628"/>
      <c r="GSZ1" s="628"/>
      <c r="GTA1" s="628"/>
      <c r="GTB1" s="628"/>
      <c r="GTC1" s="628"/>
      <c r="GTD1" s="52"/>
      <c r="GTE1" s="55"/>
      <c r="GTF1" s="628"/>
      <c r="GTG1" s="628"/>
      <c r="GTH1" s="628"/>
      <c r="GTI1" s="628"/>
      <c r="GTJ1" s="628"/>
      <c r="GTK1" s="52"/>
      <c r="GTL1" s="55"/>
      <c r="GTM1" s="628"/>
      <c r="GTN1" s="628"/>
      <c r="GTO1" s="628"/>
      <c r="GTP1" s="628"/>
      <c r="GTQ1" s="628"/>
      <c r="GTR1" s="52"/>
      <c r="GTS1" s="55"/>
      <c r="GTT1" s="628"/>
      <c r="GTU1" s="628"/>
      <c r="GTV1" s="628"/>
      <c r="GTW1" s="628"/>
      <c r="GTX1" s="628"/>
      <c r="GTY1" s="52"/>
      <c r="GTZ1" s="55"/>
      <c r="GUA1" s="628"/>
      <c r="GUB1" s="628"/>
      <c r="GUC1" s="628"/>
      <c r="GUD1" s="628"/>
      <c r="GUE1" s="628"/>
      <c r="GUF1" s="52"/>
      <c r="GUG1" s="55"/>
      <c r="GUH1" s="628"/>
      <c r="GUI1" s="628"/>
      <c r="GUJ1" s="628"/>
      <c r="GUK1" s="628"/>
      <c r="GUL1" s="628"/>
      <c r="GUM1" s="52"/>
      <c r="GUN1" s="55"/>
      <c r="GUO1" s="628"/>
      <c r="GUP1" s="628"/>
      <c r="GUQ1" s="628"/>
      <c r="GUR1" s="628"/>
      <c r="GUS1" s="628"/>
      <c r="GUT1" s="52"/>
      <c r="GUU1" s="55"/>
      <c r="GUV1" s="628"/>
      <c r="GUW1" s="628"/>
      <c r="GUX1" s="628"/>
      <c r="GUY1" s="628"/>
      <c r="GUZ1" s="628"/>
      <c r="GVA1" s="52"/>
      <c r="GVB1" s="55"/>
      <c r="GVC1" s="628"/>
      <c r="GVD1" s="628"/>
      <c r="GVE1" s="628"/>
      <c r="GVF1" s="628"/>
      <c r="GVG1" s="628"/>
      <c r="GVH1" s="52"/>
      <c r="GVI1" s="55"/>
      <c r="GVJ1" s="628"/>
      <c r="GVK1" s="628"/>
      <c r="GVL1" s="628"/>
      <c r="GVM1" s="628"/>
      <c r="GVN1" s="628"/>
      <c r="GVO1" s="52"/>
      <c r="GVP1" s="55"/>
      <c r="GVQ1" s="628"/>
      <c r="GVR1" s="628"/>
      <c r="GVS1" s="628"/>
      <c r="GVT1" s="628"/>
      <c r="GVU1" s="628"/>
      <c r="GVV1" s="52"/>
      <c r="GVW1" s="55"/>
      <c r="GVX1" s="628"/>
      <c r="GVY1" s="628"/>
      <c r="GVZ1" s="628"/>
      <c r="GWA1" s="628"/>
      <c r="GWB1" s="628"/>
      <c r="GWC1" s="52"/>
      <c r="GWD1" s="55"/>
      <c r="GWE1" s="628"/>
      <c r="GWF1" s="628"/>
      <c r="GWG1" s="628"/>
      <c r="GWH1" s="628"/>
      <c r="GWI1" s="628"/>
      <c r="GWJ1" s="52"/>
      <c r="GWK1" s="55"/>
      <c r="GWL1" s="628"/>
      <c r="GWM1" s="628"/>
      <c r="GWN1" s="628"/>
      <c r="GWO1" s="628"/>
      <c r="GWP1" s="628"/>
      <c r="GWQ1" s="52"/>
      <c r="GWR1" s="55"/>
      <c r="GWS1" s="628"/>
      <c r="GWT1" s="628"/>
      <c r="GWU1" s="628"/>
      <c r="GWV1" s="628"/>
      <c r="GWW1" s="628"/>
      <c r="GWX1" s="52"/>
      <c r="GWY1" s="55"/>
      <c r="GWZ1" s="628"/>
      <c r="GXA1" s="628"/>
      <c r="GXB1" s="628"/>
      <c r="GXC1" s="628"/>
      <c r="GXD1" s="628"/>
      <c r="GXE1" s="52"/>
      <c r="GXF1" s="55"/>
      <c r="GXG1" s="628"/>
      <c r="GXH1" s="628"/>
      <c r="GXI1" s="628"/>
      <c r="GXJ1" s="628"/>
      <c r="GXK1" s="628"/>
      <c r="GXL1" s="52"/>
      <c r="GXM1" s="55"/>
      <c r="GXN1" s="628"/>
      <c r="GXO1" s="628"/>
      <c r="GXP1" s="628"/>
      <c r="GXQ1" s="628"/>
      <c r="GXR1" s="628"/>
      <c r="GXS1" s="52"/>
      <c r="GXT1" s="55"/>
      <c r="GXU1" s="628"/>
      <c r="GXV1" s="628"/>
      <c r="GXW1" s="628"/>
      <c r="GXX1" s="628"/>
      <c r="GXY1" s="628"/>
      <c r="GXZ1" s="52"/>
      <c r="GYA1" s="55"/>
      <c r="GYB1" s="628"/>
      <c r="GYC1" s="628"/>
      <c r="GYD1" s="628"/>
      <c r="GYE1" s="628"/>
      <c r="GYF1" s="628"/>
      <c r="GYG1" s="52"/>
      <c r="GYH1" s="55"/>
      <c r="GYI1" s="628"/>
      <c r="GYJ1" s="628"/>
      <c r="GYK1" s="628"/>
      <c r="GYL1" s="628"/>
      <c r="GYM1" s="628"/>
      <c r="GYN1" s="52"/>
      <c r="GYO1" s="55"/>
      <c r="GYP1" s="628"/>
      <c r="GYQ1" s="628"/>
      <c r="GYR1" s="628"/>
      <c r="GYS1" s="628"/>
      <c r="GYT1" s="628"/>
      <c r="GYU1" s="52"/>
      <c r="GYV1" s="55"/>
      <c r="GYW1" s="628"/>
      <c r="GYX1" s="628"/>
      <c r="GYY1" s="628"/>
      <c r="GYZ1" s="628"/>
      <c r="GZA1" s="628"/>
      <c r="GZB1" s="52"/>
      <c r="GZC1" s="55"/>
      <c r="GZD1" s="628"/>
      <c r="GZE1" s="628"/>
      <c r="GZF1" s="628"/>
      <c r="GZG1" s="628"/>
      <c r="GZH1" s="628"/>
      <c r="GZI1" s="52"/>
      <c r="GZJ1" s="55"/>
      <c r="GZK1" s="628"/>
      <c r="GZL1" s="628"/>
      <c r="GZM1" s="628"/>
      <c r="GZN1" s="628"/>
      <c r="GZO1" s="628"/>
      <c r="GZP1" s="52"/>
      <c r="GZQ1" s="55"/>
      <c r="GZR1" s="628"/>
      <c r="GZS1" s="628"/>
      <c r="GZT1" s="628"/>
      <c r="GZU1" s="628"/>
      <c r="GZV1" s="628"/>
      <c r="GZW1" s="52"/>
      <c r="GZX1" s="55"/>
      <c r="GZY1" s="628"/>
      <c r="GZZ1" s="628"/>
      <c r="HAA1" s="628"/>
      <c r="HAB1" s="628"/>
      <c r="HAC1" s="628"/>
      <c r="HAD1" s="52"/>
      <c r="HAE1" s="55"/>
      <c r="HAF1" s="628"/>
      <c r="HAG1" s="628"/>
      <c r="HAH1" s="628"/>
      <c r="HAI1" s="628"/>
      <c r="HAJ1" s="628"/>
      <c r="HAK1" s="52"/>
      <c r="HAL1" s="55"/>
      <c r="HAM1" s="628"/>
      <c r="HAN1" s="628"/>
      <c r="HAO1" s="628"/>
      <c r="HAP1" s="628"/>
      <c r="HAQ1" s="628"/>
      <c r="HAR1" s="52"/>
      <c r="HAS1" s="55"/>
      <c r="HAT1" s="628"/>
      <c r="HAU1" s="628"/>
      <c r="HAV1" s="628"/>
      <c r="HAW1" s="628"/>
      <c r="HAX1" s="628"/>
      <c r="HAY1" s="52"/>
      <c r="HAZ1" s="55"/>
      <c r="HBA1" s="628"/>
      <c r="HBB1" s="628"/>
      <c r="HBC1" s="628"/>
      <c r="HBD1" s="628"/>
      <c r="HBE1" s="628"/>
      <c r="HBF1" s="52"/>
      <c r="HBG1" s="55"/>
      <c r="HBH1" s="628"/>
      <c r="HBI1" s="628"/>
      <c r="HBJ1" s="628"/>
      <c r="HBK1" s="628"/>
      <c r="HBL1" s="628"/>
      <c r="HBM1" s="52"/>
      <c r="HBN1" s="55"/>
      <c r="HBO1" s="628"/>
      <c r="HBP1" s="628"/>
      <c r="HBQ1" s="628"/>
      <c r="HBR1" s="628"/>
      <c r="HBS1" s="628"/>
      <c r="HBT1" s="52"/>
      <c r="HBU1" s="55"/>
      <c r="HBV1" s="628"/>
      <c r="HBW1" s="628"/>
      <c r="HBX1" s="628"/>
      <c r="HBY1" s="628"/>
      <c r="HBZ1" s="628"/>
      <c r="HCA1" s="52"/>
      <c r="HCB1" s="55"/>
      <c r="HCC1" s="628"/>
      <c r="HCD1" s="628"/>
      <c r="HCE1" s="628"/>
      <c r="HCF1" s="628"/>
      <c r="HCG1" s="628"/>
      <c r="HCH1" s="52"/>
      <c r="HCI1" s="55"/>
      <c r="HCJ1" s="628"/>
      <c r="HCK1" s="628"/>
      <c r="HCL1" s="628"/>
      <c r="HCM1" s="628"/>
      <c r="HCN1" s="628"/>
      <c r="HCO1" s="52"/>
      <c r="HCP1" s="55"/>
      <c r="HCQ1" s="628"/>
      <c r="HCR1" s="628"/>
      <c r="HCS1" s="628"/>
      <c r="HCT1" s="628"/>
      <c r="HCU1" s="628"/>
      <c r="HCV1" s="52"/>
      <c r="HCW1" s="55"/>
      <c r="HCX1" s="628"/>
      <c r="HCY1" s="628"/>
      <c r="HCZ1" s="628"/>
      <c r="HDA1" s="628"/>
      <c r="HDB1" s="628"/>
      <c r="HDC1" s="52"/>
      <c r="HDD1" s="55"/>
      <c r="HDE1" s="628"/>
      <c r="HDF1" s="628"/>
      <c r="HDG1" s="628"/>
      <c r="HDH1" s="628"/>
      <c r="HDI1" s="628"/>
      <c r="HDJ1" s="52"/>
      <c r="HDK1" s="55"/>
      <c r="HDL1" s="628"/>
      <c r="HDM1" s="628"/>
      <c r="HDN1" s="628"/>
      <c r="HDO1" s="628"/>
      <c r="HDP1" s="628"/>
      <c r="HDQ1" s="52"/>
      <c r="HDR1" s="55"/>
      <c r="HDS1" s="628"/>
      <c r="HDT1" s="628"/>
      <c r="HDU1" s="628"/>
      <c r="HDV1" s="628"/>
      <c r="HDW1" s="628"/>
      <c r="HDX1" s="52"/>
      <c r="HDY1" s="55"/>
      <c r="HDZ1" s="628"/>
      <c r="HEA1" s="628"/>
      <c r="HEB1" s="628"/>
      <c r="HEC1" s="628"/>
      <c r="HED1" s="628"/>
      <c r="HEE1" s="52"/>
      <c r="HEF1" s="55"/>
      <c r="HEG1" s="628"/>
      <c r="HEH1" s="628"/>
      <c r="HEI1" s="628"/>
      <c r="HEJ1" s="628"/>
      <c r="HEK1" s="628"/>
      <c r="HEL1" s="52"/>
      <c r="HEM1" s="55"/>
      <c r="HEN1" s="628"/>
      <c r="HEO1" s="628"/>
      <c r="HEP1" s="628"/>
      <c r="HEQ1" s="628"/>
      <c r="HER1" s="628"/>
      <c r="HES1" s="52"/>
      <c r="HET1" s="55"/>
      <c r="HEU1" s="628"/>
      <c r="HEV1" s="628"/>
      <c r="HEW1" s="628"/>
      <c r="HEX1" s="628"/>
      <c r="HEY1" s="628"/>
      <c r="HEZ1" s="52"/>
      <c r="HFA1" s="55"/>
      <c r="HFB1" s="628"/>
      <c r="HFC1" s="628"/>
      <c r="HFD1" s="628"/>
      <c r="HFE1" s="628"/>
      <c r="HFF1" s="628"/>
      <c r="HFG1" s="52"/>
      <c r="HFH1" s="55"/>
      <c r="HFI1" s="628"/>
      <c r="HFJ1" s="628"/>
      <c r="HFK1" s="628"/>
      <c r="HFL1" s="628"/>
      <c r="HFM1" s="628"/>
      <c r="HFN1" s="52"/>
      <c r="HFO1" s="55"/>
      <c r="HFP1" s="628"/>
      <c r="HFQ1" s="628"/>
      <c r="HFR1" s="628"/>
      <c r="HFS1" s="628"/>
      <c r="HFT1" s="628"/>
      <c r="HFU1" s="52"/>
      <c r="HFV1" s="55"/>
      <c r="HFW1" s="628"/>
      <c r="HFX1" s="628"/>
      <c r="HFY1" s="628"/>
      <c r="HFZ1" s="628"/>
      <c r="HGA1" s="628"/>
      <c r="HGB1" s="52"/>
      <c r="HGC1" s="55"/>
      <c r="HGD1" s="628"/>
      <c r="HGE1" s="628"/>
      <c r="HGF1" s="628"/>
      <c r="HGG1" s="628"/>
      <c r="HGH1" s="628"/>
      <c r="HGI1" s="52"/>
      <c r="HGJ1" s="55"/>
      <c r="HGK1" s="628"/>
      <c r="HGL1" s="628"/>
      <c r="HGM1" s="628"/>
      <c r="HGN1" s="628"/>
      <c r="HGO1" s="628"/>
      <c r="HGP1" s="52"/>
      <c r="HGQ1" s="55"/>
      <c r="HGR1" s="628"/>
      <c r="HGS1" s="628"/>
      <c r="HGT1" s="628"/>
      <c r="HGU1" s="628"/>
      <c r="HGV1" s="628"/>
      <c r="HGW1" s="52"/>
      <c r="HGX1" s="55"/>
      <c r="HGY1" s="628"/>
      <c r="HGZ1" s="628"/>
      <c r="HHA1" s="628"/>
      <c r="HHB1" s="628"/>
      <c r="HHC1" s="628"/>
      <c r="HHD1" s="52"/>
      <c r="HHE1" s="55"/>
      <c r="HHF1" s="628"/>
      <c r="HHG1" s="628"/>
      <c r="HHH1" s="628"/>
      <c r="HHI1" s="628"/>
      <c r="HHJ1" s="628"/>
      <c r="HHK1" s="52"/>
      <c r="HHL1" s="55"/>
      <c r="HHM1" s="628"/>
      <c r="HHN1" s="628"/>
      <c r="HHO1" s="628"/>
      <c r="HHP1" s="628"/>
      <c r="HHQ1" s="628"/>
      <c r="HHR1" s="52"/>
      <c r="HHS1" s="55"/>
      <c r="HHT1" s="628"/>
      <c r="HHU1" s="628"/>
      <c r="HHV1" s="628"/>
      <c r="HHW1" s="628"/>
      <c r="HHX1" s="628"/>
      <c r="HHY1" s="52"/>
      <c r="HHZ1" s="55"/>
      <c r="HIA1" s="628"/>
      <c r="HIB1" s="628"/>
      <c r="HIC1" s="628"/>
      <c r="HID1" s="628"/>
      <c r="HIE1" s="628"/>
      <c r="HIF1" s="52"/>
      <c r="HIG1" s="55"/>
      <c r="HIH1" s="628"/>
      <c r="HII1" s="628"/>
      <c r="HIJ1" s="628"/>
      <c r="HIK1" s="628"/>
      <c r="HIL1" s="628"/>
      <c r="HIM1" s="52"/>
      <c r="HIN1" s="55"/>
      <c r="HIO1" s="628"/>
      <c r="HIP1" s="628"/>
      <c r="HIQ1" s="628"/>
      <c r="HIR1" s="628"/>
      <c r="HIS1" s="628"/>
      <c r="HIT1" s="52"/>
      <c r="HIU1" s="55"/>
      <c r="HIV1" s="628"/>
      <c r="HIW1" s="628"/>
      <c r="HIX1" s="628"/>
      <c r="HIY1" s="628"/>
      <c r="HIZ1" s="628"/>
      <c r="HJA1" s="52"/>
      <c r="HJB1" s="55"/>
      <c r="HJC1" s="628"/>
      <c r="HJD1" s="628"/>
      <c r="HJE1" s="628"/>
      <c r="HJF1" s="628"/>
      <c r="HJG1" s="628"/>
      <c r="HJH1" s="52"/>
      <c r="HJI1" s="55"/>
      <c r="HJJ1" s="628"/>
      <c r="HJK1" s="628"/>
      <c r="HJL1" s="628"/>
      <c r="HJM1" s="628"/>
      <c r="HJN1" s="628"/>
      <c r="HJO1" s="52"/>
      <c r="HJP1" s="55"/>
      <c r="HJQ1" s="628"/>
      <c r="HJR1" s="628"/>
      <c r="HJS1" s="628"/>
      <c r="HJT1" s="628"/>
      <c r="HJU1" s="628"/>
      <c r="HJV1" s="52"/>
      <c r="HJW1" s="55"/>
      <c r="HJX1" s="628"/>
      <c r="HJY1" s="628"/>
      <c r="HJZ1" s="628"/>
      <c r="HKA1" s="628"/>
      <c r="HKB1" s="628"/>
      <c r="HKC1" s="52"/>
      <c r="HKD1" s="55"/>
      <c r="HKE1" s="628"/>
      <c r="HKF1" s="628"/>
      <c r="HKG1" s="628"/>
      <c r="HKH1" s="628"/>
      <c r="HKI1" s="628"/>
      <c r="HKJ1" s="52"/>
      <c r="HKK1" s="55"/>
      <c r="HKL1" s="628"/>
      <c r="HKM1" s="628"/>
      <c r="HKN1" s="628"/>
      <c r="HKO1" s="628"/>
      <c r="HKP1" s="628"/>
      <c r="HKQ1" s="52"/>
      <c r="HKR1" s="55"/>
      <c r="HKS1" s="628"/>
      <c r="HKT1" s="628"/>
      <c r="HKU1" s="628"/>
      <c r="HKV1" s="628"/>
      <c r="HKW1" s="628"/>
      <c r="HKX1" s="52"/>
      <c r="HKY1" s="55"/>
      <c r="HKZ1" s="628"/>
      <c r="HLA1" s="628"/>
      <c r="HLB1" s="628"/>
      <c r="HLC1" s="628"/>
      <c r="HLD1" s="628"/>
      <c r="HLE1" s="52"/>
      <c r="HLF1" s="55"/>
      <c r="HLG1" s="628"/>
      <c r="HLH1" s="628"/>
      <c r="HLI1" s="628"/>
      <c r="HLJ1" s="628"/>
      <c r="HLK1" s="628"/>
      <c r="HLL1" s="52"/>
      <c r="HLM1" s="55"/>
      <c r="HLN1" s="628"/>
      <c r="HLO1" s="628"/>
      <c r="HLP1" s="628"/>
      <c r="HLQ1" s="628"/>
      <c r="HLR1" s="628"/>
      <c r="HLS1" s="52"/>
      <c r="HLT1" s="55"/>
      <c r="HLU1" s="628"/>
      <c r="HLV1" s="628"/>
      <c r="HLW1" s="628"/>
      <c r="HLX1" s="628"/>
      <c r="HLY1" s="628"/>
      <c r="HLZ1" s="52"/>
      <c r="HMA1" s="55"/>
      <c r="HMB1" s="628"/>
      <c r="HMC1" s="628"/>
      <c r="HMD1" s="628"/>
      <c r="HME1" s="628"/>
      <c r="HMF1" s="628"/>
      <c r="HMG1" s="52"/>
      <c r="HMH1" s="55"/>
      <c r="HMI1" s="628"/>
      <c r="HMJ1" s="628"/>
      <c r="HMK1" s="628"/>
      <c r="HML1" s="628"/>
      <c r="HMM1" s="628"/>
      <c r="HMN1" s="52"/>
      <c r="HMO1" s="55"/>
      <c r="HMP1" s="628"/>
      <c r="HMQ1" s="628"/>
      <c r="HMR1" s="628"/>
      <c r="HMS1" s="628"/>
      <c r="HMT1" s="628"/>
      <c r="HMU1" s="52"/>
      <c r="HMV1" s="55"/>
      <c r="HMW1" s="628"/>
      <c r="HMX1" s="628"/>
      <c r="HMY1" s="628"/>
      <c r="HMZ1" s="628"/>
      <c r="HNA1" s="628"/>
      <c r="HNB1" s="52"/>
      <c r="HNC1" s="55"/>
      <c r="HND1" s="628"/>
      <c r="HNE1" s="628"/>
      <c r="HNF1" s="628"/>
      <c r="HNG1" s="628"/>
      <c r="HNH1" s="628"/>
      <c r="HNI1" s="52"/>
      <c r="HNJ1" s="55"/>
      <c r="HNK1" s="628"/>
      <c r="HNL1" s="628"/>
      <c r="HNM1" s="628"/>
      <c r="HNN1" s="628"/>
      <c r="HNO1" s="628"/>
      <c r="HNP1" s="52"/>
      <c r="HNQ1" s="55"/>
      <c r="HNR1" s="628"/>
      <c r="HNS1" s="628"/>
      <c r="HNT1" s="628"/>
      <c r="HNU1" s="628"/>
      <c r="HNV1" s="628"/>
      <c r="HNW1" s="52"/>
      <c r="HNX1" s="55"/>
      <c r="HNY1" s="628"/>
      <c r="HNZ1" s="628"/>
      <c r="HOA1" s="628"/>
      <c r="HOB1" s="628"/>
      <c r="HOC1" s="628"/>
      <c r="HOD1" s="52"/>
      <c r="HOE1" s="55"/>
      <c r="HOF1" s="628"/>
      <c r="HOG1" s="628"/>
      <c r="HOH1" s="628"/>
      <c r="HOI1" s="628"/>
      <c r="HOJ1" s="628"/>
      <c r="HOK1" s="52"/>
      <c r="HOL1" s="55"/>
      <c r="HOM1" s="628"/>
      <c r="HON1" s="628"/>
      <c r="HOO1" s="628"/>
      <c r="HOP1" s="628"/>
      <c r="HOQ1" s="628"/>
      <c r="HOR1" s="52"/>
      <c r="HOS1" s="55"/>
      <c r="HOT1" s="628"/>
      <c r="HOU1" s="628"/>
      <c r="HOV1" s="628"/>
      <c r="HOW1" s="628"/>
      <c r="HOX1" s="628"/>
      <c r="HOY1" s="52"/>
      <c r="HOZ1" s="55"/>
      <c r="HPA1" s="628"/>
      <c r="HPB1" s="628"/>
      <c r="HPC1" s="628"/>
      <c r="HPD1" s="628"/>
      <c r="HPE1" s="628"/>
      <c r="HPF1" s="52"/>
      <c r="HPG1" s="55"/>
      <c r="HPH1" s="628"/>
      <c r="HPI1" s="628"/>
      <c r="HPJ1" s="628"/>
      <c r="HPK1" s="628"/>
      <c r="HPL1" s="628"/>
      <c r="HPM1" s="52"/>
      <c r="HPN1" s="55"/>
      <c r="HPO1" s="628"/>
      <c r="HPP1" s="628"/>
      <c r="HPQ1" s="628"/>
      <c r="HPR1" s="628"/>
      <c r="HPS1" s="628"/>
      <c r="HPT1" s="52"/>
      <c r="HPU1" s="55"/>
      <c r="HPV1" s="628"/>
      <c r="HPW1" s="628"/>
      <c r="HPX1" s="628"/>
      <c r="HPY1" s="628"/>
      <c r="HPZ1" s="628"/>
      <c r="HQA1" s="52"/>
      <c r="HQB1" s="55"/>
      <c r="HQC1" s="628"/>
      <c r="HQD1" s="628"/>
      <c r="HQE1" s="628"/>
      <c r="HQF1" s="628"/>
      <c r="HQG1" s="628"/>
      <c r="HQH1" s="52"/>
      <c r="HQI1" s="55"/>
      <c r="HQJ1" s="628"/>
      <c r="HQK1" s="628"/>
      <c r="HQL1" s="628"/>
      <c r="HQM1" s="628"/>
      <c r="HQN1" s="628"/>
      <c r="HQO1" s="52"/>
      <c r="HQP1" s="55"/>
      <c r="HQQ1" s="628"/>
      <c r="HQR1" s="628"/>
      <c r="HQS1" s="628"/>
      <c r="HQT1" s="628"/>
      <c r="HQU1" s="628"/>
      <c r="HQV1" s="52"/>
      <c r="HQW1" s="55"/>
      <c r="HQX1" s="628"/>
      <c r="HQY1" s="628"/>
      <c r="HQZ1" s="628"/>
      <c r="HRA1" s="628"/>
      <c r="HRB1" s="628"/>
      <c r="HRC1" s="52"/>
      <c r="HRD1" s="55"/>
      <c r="HRE1" s="628"/>
      <c r="HRF1" s="628"/>
      <c r="HRG1" s="628"/>
      <c r="HRH1" s="628"/>
      <c r="HRI1" s="628"/>
      <c r="HRJ1" s="52"/>
      <c r="HRK1" s="55"/>
      <c r="HRL1" s="628"/>
      <c r="HRM1" s="628"/>
      <c r="HRN1" s="628"/>
      <c r="HRO1" s="628"/>
      <c r="HRP1" s="628"/>
      <c r="HRQ1" s="52"/>
      <c r="HRR1" s="55"/>
      <c r="HRS1" s="628"/>
      <c r="HRT1" s="628"/>
      <c r="HRU1" s="628"/>
      <c r="HRV1" s="628"/>
      <c r="HRW1" s="628"/>
      <c r="HRX1" s="52"/>
      <c r="HRY1" s="55"/>
      <c r="HRZ1" s="628"/>
      <c r="HSA1" s="628"/>
      <c r="HSB1" s="628"/>
      <c r="HSC1" s="628"/>
      <c r="HSD1" s="628"/>
      <c r="HSE1" s="52"/>
      <c r="HSF1" s="55"/>
      <c r="HSG1" s="628"/>
      <c r="HSH1" s="628"/>
      <c r="HSI1" s="628"/>
      <c r="HSJ1" s="628"/>
      <c r="HSK1" s="628"/>
      <c r="HSL1" s="52"/>
      <c r="HSM1" s="55"/>
      <c r="HSN1" s="628"/>
      <c r="HSO1" s="628"/>
      <c r="HSP1" s="628"/>
      <c r="HSQ1" s="628"/>
      <c r="HSR1" s="628"/>
      <c r="HSS1" s="52"/>
      <c r="HST1" s="55"/>
      <c r="HSU1" s="628"/>
      <c r="HSV1" s="628"/>
      <c r="HSW1" s="628"/>
      <c r="HSX1" s="628"/>
      <c r="HSY1" s="628"/>
      <c r="HSZ1" s="52"/>
      <c r="HTA1" s="55"/>
      <c r="HTB1" s="628"/>
      <c r="HTC1" s="628"/>
      <c r="HTD1" s="628"/>
      <c r="HTE1" s="628"/>
      <c r="HTF1" s="628"/>
      <c r="HTG1" s="52"/>
      <c r="HTH1" s="55"/>
      <c r="HTI1" s="628"/>
      <c r="HTJ1" s="628"/>
      <c r="HTK1" s="628"/>
      <c r="HTL1" s="628"/>
      <c r="HTM1" s="628"/>
      <c r="HTN1" s="52"/>
      <c r="HTO1" s="55"/>
      <c r="HTP1" s="628"/>
      <c r="HTQ1" s="628"/>
      <c r="HTR1" s="628"/>
      <c r="HTS1" s="628"/>
      <c r="HTT1" s="628"/>
      <c r="HTU1" s="52"/>
      <c r="HTV1" s="55"/>
      <c r="HTW1" s="628"/>
      <c r="HTX1" s="628"/>
      <c r="HTY1" s="628"/>
      <c r="HTZ1" s="628"/>
      <c r="HUA1" s="628"/>
      <c r="HUB1" s="52"/>
      <c r="HUC1" s="55"/>
      <c r="HUD1" s="628"/>
      <c r="HUE1" s="628"/>
      <c r="HUF1" s="628"/>
      <c r="HUG1" s="628"/>
      <c r="HUH1" s="628"/>
      <c r="HUI1" s="52"/>
      <c r="HUJ1" s="55"/>
      <c r="HUK1" s="628"/>
      <c r="HUL1" s="628"/>
      <c r="HUM1" s="628"/>
      <c r="HUN1" s="628"/>
      <c r="HUO1" s="628"/>
      <c r="HUP1" s="52"/>
      <c r="HUQ1" s="55"/>
      <c r="HUR1" s="628"/>
      <c r="HUS1" s="628"/>
      <c r="HUT1" s="628"/>
      <c r="HUU1" s="628"/>
      <c r="HUV1" s="628"/>
      <c r="HUW1" s="52"/>
      <c r="HUX1" s="55"/>
      <c r="HUY1" s="628"/>
      <c r="HUZ1" s="628"/>
      <c r="HVA1" s="628"/>
      <c r="HVB1" s="628"/>
      <c r="HVC1" s="628"/>
      <c r="HVD1" s="52"/>
      <c r="HVE1" s="55"/>
      <c r="HVF1" s="628"/>
      <c r="HVG1" s="628"/>
      <c r="HVH1" s="628"/>
      <c r="HVI1" s="628"/>
      <c r="HVJ1" s="628"/>
      <c r="HVK1" s="52"/>
      <c r="HVL1" s="55"/>
      <c r="HVM1" s="628"/>
      <c r="HVN1" s="628"/>
      <c r="HVO1" s="628"/>
      <c r="HVP1" s="628"/>
      <c r="HVQ1" s="628"/>
      <c r="HVR1" s="52"/>
      <c r="HVS1" s="55"/>
      <c r="HVT1" s="628"/>
      <c r="HVU1" s="628"/>
      <c r="HVV1" s="628"/>
      <c r="HVW1" s="628"/>
      <c r="HVX1" s="628"/>
      <c r="HVY1" s="52"/>
      <c r="HVZ1" s="55"/>
      <c r="HWA1" s="628"/>
      <c r="HWB1" s="628"/>
      <c r="HWC1" s="628"/>
      <c r="HWD1" s="628"/>
      <c r="HWE1" s="628"/>
      <c r="HWF1" s="52"/>
      <c r="HWG1" s="55"/>
      <c r="HWH1" s="628"/>
      <c r="HWI1" s="628"/>
      <c r="HWJ1" s="628"/>
      <c r="HWK1" s="628"/>
      <c r="HWL1" s="628"/>
      <c r="HWM1" s="52"/>
      <c r="HWN1" s="55"/>
      <c r="HWO1" s="628"/>
      <c r="HWP1" s="628"/>
      <c r="HWQ1" s="628"/>
      <c r="HWR1" s="628"/>
      <c r="HWS1" s="628"/>
      <c r="HWT1" s="52"/>
      <c r="HWU1" s="55"/>
      <c r="HWV1" s="628"/>
      <c r="HWW1" s="628"/>
      <c r="HWX1" s="628"/>
      <c r="HWY1" s="628"/>
      <c r="HWZ1" s="628"/>
      <c r="HXA1" s="52"/>
      <c r="HXB1" s="55"/>
      <c r="HXC1" s="628"/>
      <c r="HXD1" s="628"/>
      <c r="HXE1" s="628"/>
      <c r="HXF1" s="628"/>
      <c r="HXG1" s="628"/>
      <c r="HXH1" s="52"/>
      <c r="HXI1" s="55"/>
      <c r="HXJ1" s="628"/>
      <c r="HXK1" s="628"/>
      <c r="HXL1" s="628"/>
      <c r="HXM1" s="628"/>
      <c r="HXN1" s="628"/>
      <c r="HXO1" s="52"/>
      <c r="HXP1" s="55"/>
      <c r="HXQ1" s="628"/>
      <c r="HXR1" s="628"/>
      <c r="HXS1" s="628"/>
      <c r="HXT1" s="628"/>
      <c r="HXU1" s="628"/>
      <c r="HXV1" s="52"/>
      <c r="HXW1" s="55"/>
      <c r="HXX1" s="628"/>
      <c r="HXY1" s="628"/>
      <c r="HXZ1" s="628"/>
      <c r="HYA1" s="628"/>
      <c r="HYB1" s="628"/>
      <c r="HYC1" s="52"/>
      <c r="HYD1" s="55"/>
      <c r="HYE1" s="628"/>
      <c r="HYF1" s="628"/>
      <c r="HYG1" s="628"/>
      <c r="HYH1" s="628"/>
      <c r="HYI1" s="628"/>
      <c r="HYJ1" s="52"/>
      <c r="HYK1" s="55"/>
      <c r="HYL1" s="628"/>
      <c r="HYM1" s="628"/>
      <c r="HYN1" s="628"/>
      <c r="HYO1" s="628"/>
      <c r="HYP1" s="628"/>
      <c r="HYQ1" s="52"/>
      <c r="HYR1" s="55"/>
      <c r="HYS1" s="628"/>
      <c r="HYT1" s="628"/>
      <c r="HYU1" s="628"/>
      <c r="HYV1" s="628"/>
      <c r="HYW1" s="628"/>
      <c r="HYX1" s="52"/>
      <c r="HYY1" s="55"/>
      <c r="HYZ1" s="628"/>
      <c r="HZA1" s="628"/>
      <c r="HZB1" s="628"/>
      <c r="HZC1" s="628"/>
      <c r="HZD1" s="628"/>
      <c r="HZE1" s="52"/>
      <c r="HZF1" s="55"/>
      <c r="HZG1" s="628"/>
      <c r="HZH1" s="628"/>
      <c r="HZI1" s="628"/>
      <c r="HZJ1" s="628"/>
      <c r="HZK1" s="628"/>
      <c r="HZL1" s="52"/>
      <c r="HZM1" s="55"/>
      <c r="HZN1" s="628"/>
      <c r="HZO1" s="628"/>
      <c r="HZP1" s="628"/>
      <c r="HZQ1" s="628"/>
      <c r="HZR1" s="628"/>
      <c r="HZS1" s="52"/>
      <c r="HZT1" s="55"/>
      <c r="HZU1" s="628"/>
      <c r="HZV1" s="628"/>
      <c r="HZW1" s="628"/>
      <c r="HZX1" s="628"/>
      <c r="HZY1" s="628"/>
      <c r="HZZ1" s="52"/>
      <c r="IAA1" s="55"/>
      <c r="IAB1" s="628"/>
      <c r="IAC1" s="628"/>
      <c r="IAD1" s="628"/>
      <c r="IAE1" s="628"/>
      <c r="IAF1" s="628"/>
      <c r="IAG1" s="52"/>
      <c r="IAH1" s="55"/>
      <c r="IAI1" s="628"/>
      <c r="IAJ1" s="628"/>
      <c r="IAK1" s="628"/>
      <c r="IAL1" s="628"/>
      <c r="IAM1" s="628"/>
      <c r="IAN1" s="52"/>
      <c r="IAO1" s="55"/>
      <c r="IAP1" s="628"/>
      <c r="IAQ1" s="628"/>
      <c r="IAR1" s="628"/>
      <c r="IAS1" s="628"/>
      <c r="IAT1" s="628"/>
      <c r="IAU1" s="52"/>
      <c r="IAV1" s="55"/>
      <c r="IAW1" s="628"/>
      <c r="IAX1" s="628"/>
      <c r="IAY1" s="628"/>
      <c r="IAZ1" s="628"/>
      <c r="IBA1" s="628"/>
      <c r="IBB1" s="52"/>
      <c r="IBC1" s="55"/>
      <c r="IBD1" s="628"/>
      <c r="IBE1" s="628"/>
      <c r="IBF1" s="628"/>
      <c r="IBG1" s="628"/>
      <c r="IBH1" s="628"/>
      <c r="IBI1" s="52"/>
      <c r="IBJ1" s="55"/>
      <c r="IBK1" s="628"/>
      <c r="IBL1" s="628"/>
      <c r="IBM1" s="628"/>
      <c r="IBN1" s="628"/>
      <c r="IBO1" s="628"/>
      <c r="IBP1" s="52"/>
      <c r="IBQ1" s="55"/>
      <c r="IBR1" s="628"/>
      <c r="IBS1" s="628"/>
      <c r="IBT1" s="628"/>
      <c r="IBU1" s="628"/>
      <c r="IBV1" s="628"/>
      <c r="IBW1" s="52"/>
      <c r="IBX1" s="55"/>
      <c r="IBY1" s="628"/>
      <c r="IBZ1" s="628"/>
      <c r="ICA1" s="628"/>
      <c r="ICB1" s="628"/>
      <c r="ICC1" s="628"/>
      <c r="ICD1" s="52"/>
      <c r="ICE1" s="55"/>
      <c r="ICF1" s="628"/>
      <c r="ICG1" s="628"/>
      <c r="ICH1" s="628"/>
      <c r="ICI1" s="628"/>
      <c r="ICJ1" s="628"/>
      <c r="ICK1" s="52"/>
      <c r="ICL1" s="55"/>
      <c r="ICM1" s="628"/>
      <c r="ICN1" s="628"/>
      <c r="ICO1" s="628"/>
      <c r="ICP1" s="628"/>
      <c r="ICQ1" s="628"/>
      <c r="ICR1" s="52"/>
      <c r="ICS1" s="55"/>
      <c r="ICT1" s="628"/>
      <c r="ICU1" s="628"/>
      <c r="ICV1" s="628"/>
      <c r="ICW1" s="628"/>
      <c r="ICX1" s="628"/>
      <c r="ICY1" s="52"/>
      <c r="ICZ1" s="55"/>
      <c r="IDA1" s="628"/>
      <c r="IDB1" s="628"/>
      <c r="IDC1" s="628"/>
      <c r="IDD1" s="628"/>
      <c r="IDE1" s="628"/>
      <c r="IDF1" s="52"/>
      <c r="IDG1" s="55"/>
      <c r="IDH1" s="628"/>
      <c r="IDI1" s="628"/>
      <c r="IDJ1" s="628"/>
      <c r="IDK1" s="628"/>
      <c r="IDL1" s="628"/>
      <c r="IDM1" s="52"/>
      <c r="IDN1" s="55"/>
      <c r="IDO1" s="628"/>
      <c r="IDP1" s="628"/>
      <c r="IDQ1" s="628"/>
      <c r="IDR1" s="628"/>
      <c r="IDS1" s="628"/>
      <c r="IDT1" s="52"/>
      <c r="IDU1" s="55"/>
      <c r="IDV1" s="628"/>
      <c r="IDW1" s="628"/>
      <c r="IDX1" s="628"/>
      <c r="IDY1" s="628"/>
      <c r="IDZ1" s="628"/>
      <c r="IEA1" s="52"/>
      <c r="IEB1" s="55"/>
      <c r="IEC1" s="628"/>
      <c r="IED1" s="628"/>
      <c r="IEE1" s="628"/>
      <c r="IEF1" s="628"/>
      <c r="IEG1" s="628"/>
      <c r="IEH1" s="52"/>
      <c r="IEI1" s="55"/>
      <c r="IEJ1" s="628"/>
      <c r="IEK1" s="628"/>
      <c r="IEL1" s="628"/>
      <c r="IEM1" s="628"/>
      <c r="IEN1" s="628"/>
      <c r="IEO1" s="52"/>
      <c r="IEP1" s="55"/>
      <c r="IEQ1" s="628"/>
      <c r="IER1" s="628"/>
      <c r="IES1" s="628"/>
      <c r="IET1" s="628"/>
      <c r="IEU1" s="628"/>
      <c r="IEV1" s="52"/>
      <c r="IEW1" s="55"/>
      <c r="IEX1" s="628"/>
      <c r="IEY1" s="628"/>
      <c r="IEZ1" s="628"/>
      <c r="IFA1" s="628"/>
      <c r="IFB1" s="628"/>
      <c r="IFC1" s="52"/>
      <c r="IFD1" s="55"/>
      <c r="IFE1" s="628"/>
      <c r="IFF1" s="628"/>
      <c r="IFG1" s="628"/>
      <c r="IFH1" s="628"/>
      <c r="IFI1" s="628"/>
      <c r="IFJ1" s="52"/>
      <c r="IFK1" s="55"/>
      <c r="IFL1" s="628"/>
      <c r="IFM1" s="628"/>
      <c r="IFN1" s="628"/>
      <c r="IFO1" s="628"/>
      <c r="IFP1" s="628"/>
      <c r="IFQ1" s="52"/>
      <c r="IFR1" s="55"/>
      <c r="IFS1" s="628"/>
      <c r="IFT1" s="628"/>
      <c r="IFU1" s="628"/>
      <c r="IFV1" s="628"/>
      <c r="IFW1" s="628"/>
      <c r="IFX1" s="52"/>
      <c r="IFY1" s="55"/>
      <c r="IFZ1" s="628"/>
      <c r="IGA1" s="628"/>
      <c r="IGB1" s="628"/>
      <c r="IGC1" s="628"/>
      <c r="IGD1" s="628"/>
      <c r="IGE1" s="52"/>
      <c r="IGF1" s="55"/>
      <c r="IGG1" s="628"/>
      <c r="IGH1" s="628"/>
      <c r="IGI1" s="628"/>
      <c r="IGJ1" s="628"/>
      <c r="IGK1" s="628"/>
      <c r="IGL1" s="52"/>
      <c r="IGM1" s="55"/>
      <c r="IGN1" s="628"/>
      <c r="IGO1" s="628"/>
      <c r="IGP1" s="628"/>
      <c r="IGQ1" s="628"/>
      <c r="IGR1" s="628"/>
      <c r="IGS1" s="52"/>
      <c r="IGT1" s="55"/>
      <c r="IGU1" s="628"/>
      <c r="IGV1" s="628"/>
      <c r="IGW1" s="628"/>
      <c r="IGX1" s="628"/>
      <c r="IGY1" s="628"/>
      <c r="IGZ1" s="52"/>
      <c r="IHA1" s="55"/>
      <c r="IHB1" s="628"/>
      <c r="IHC1" s="628"/>
      <c r="IHD1" s="628"/>
      <c r="IHE1" s="628"/>
      <c r="IHF1" s="628"/>
      <c r="IHG1" s="52"/>
      <c r="IHH1" s="55"/>
      <c r="IHI1" s="628"/>
      <c r="IHJ1" s="628"/>
      <c r="IHK1" s="628"/>
      <c r="IHL1" s="628"/>
      <c r="IHM1" s="628"/>
      <c r="IHN1" s="52"/>
      <c r="IHO1" s="55"/>
      <c r="IHP1" s="628"/>
      <c r="IHQ1" s="628"/>
      <c r="IHR1" s="628"/>
      <c r="IHS1" s="628"/>
      <c r="IHT1" s="628"/>
      <c r="IHU1" s="52"/>
      <c r="IHV1" s="55"/>
      <c r="IHW1" s="628"/>
      <c r="IHX1" s="628"/>
      <c r="IHY1" s="628"/>
      <c r="IHZ1" s="628"/>
      <c r="IIA1" s="628"/>
      <c r="IIB1" s="52"/>
      <c r="IIC1" s="55"/>
      <c r="IID1" s="628"/>
      <c r="IIE1" s="628"/>
      <c r="IIF1" s="628"/>
      <c r="IIG1" s="628"/>
      <c r="IIH1" s="628"/>
      <c r="III1" s="52"/>
      <c r="IIJ1" s="55"/>
      <c r="IIK1" s="628"/>
      <c r="IIL1" s="628"/>
      <c r="IIM1" s="628"/>
      <c r="IIN1" s="628"/>
      <c r="IIO1" s="628"/>
      <c r="IIP1" s="52"/>
      <c r="IIQ1" s="55"/>
      <c r="IIR1" s="628"/>
      <c r="IIS1" s="628"/>
      <c r="IIT1" s="628"/>
      <c r="IIU1" s="628"/>
      <c r="IIV1" s="628"/>
      <c r="IIW1" s="52"/>
      <c r="IIX1" s="55"/>
      <c r="IIY1" s="628"/>
      <c r="IIZ1" s="628"/>
      <c r="IJA1" s="628"/>
      <c r="IJB1" s="628"/>
      <c r="IJC1" s="628"/>
      <c r="IJD1" s="52"/>
      <c r="IJE1" s="55"/>
      <c r="IJF1" s="628"/>
      <c r="IJG1" s="628"/>
      <c r="IJH1" s="628"/>
      <c r="IJI1" s="628"/>
      <c r="IJJ1" s="628"/>
      <c r="IJK1" s="52"/>
      <c r="IJL1" s="55"/>
      <c r="IJM1" s="628"/>
      <c r="IJN1" s="628"/>
      <c r="IJO1" s="628"/>
      <c r="IJP1" s="628"/>
      <c r="IJQ1" s="628"/>
      <c r="IJR1" s="52"/>
      <c r="IJS1" s="55"/>
      <c r="IJT1" s="628"/>
      <c r="IJU1" s="628"/>
      <c r="IJV1" s="628"/>
      <c r="IJW1" s="628"/>
      <c r="IJX1" s="628"/>
      <c r="IJY1" s="52"/>
      <c r="IJZ1" s="55"/>
      <c r="IKA1" s="628"/>
      <c r="IKB1" s="628"/>
      <c r="IKC1" s="628"/>
      <c r="IKD1" s="628"/>
      <c r="IKE1" s="628"/>
      <c r="IKF1" s="52"/>
      <c r="IKG1" s="55"/>
      <c r="IKH1" s="628"/>
      <c r="IKI1" s="628"/>
      <c r="IKJ1" s="628"/>
      <c r="IKK1" s="628"/>
      <c r="IKL1" s="628"/>
      <c r="IKM1" s="52"/>
      <c r="IKN1" s="55"/>
      <c r="IKO1" s="628"/>
      <c r="IKP1" s="628"/>
      <c r="IKQ1" s="628"/>
      <c r="IKR1" s="628"/>
      <c r="IKS1" s="628"/>
      <c r="IKT1" s="52"/>
      <c r="IKU1" s="55"/>
      <c r="IKV1" s="628"/>
      <c r="IKW1" s="628"/>
      <c r="IKX1" s="628"/>
      <c r="IKY1" s="628"/>
      <c r="IKZ1" s="628"/>
      <c r="ILA1" s="52"/>
      <c r="ILB1" s="55"/>
      <c r="ILC1" s="628"/>
      <c r="ILD1" s="628"/>
      <c r="ILE1" s="628"/>
      <c r="ILF1" s="628"/>
      <c r="ILG1" s="628"/>
      <c r="ILH1" s="52"/>
      <c r="ILI1" s="55"/>
      <c r="ILJ1" s="628"/>
      <c r="ILK1" s="628"/>
      <c r="ILL1" s="628"/>
      <c r="ILM1" s="628"/>
      <c r="ILN1" s="628"/>
      <c r="ILO1" s="52"/>
      <c r="ILP1" s="55"/>
      <c r="ILQ1" s="628"/>
      <c r="ILR1" s="628"/>
      <c r="ILS1" s="628"/>
      <c r="ILT1" s="628"/>
      <c r="ILU1" s="628"/>
      <c r="ILV1" s="52"/>
      <c r="ILW1" s="55"/>
      <c r="ILX1" s="628"/>
      <c r="ILY1" s="628"/>
      <c r="ILZ1" s="628"/>
      <c r="IMA1" s="628"/>
      <c r="IMB1" s="628"/>
      <c r="IMC1" s="52"/>
      <c r="IMD1" s="55"/>
      <c r="IME1" s="628"/>
      <c r="IMF1" s="628"/>
      <c r="IMG1" s="628"/>
      <c r="IMH1" s="628"/>
      <c r="IMI1" s="628"/>
      <c r="IMJ1" s="52"/>
      <c r="IMK1" s="55"/>
      <c r="IML1" s="628"/>
      <c r="IMM1" s="628"/>
      <c r="IMN1" s="628"/>
      <c r="IMO1" s="628"/>
      <c r="IMP1" s="628"/>
      <c r="IMQ1" s="52"/>
      <c r="IMR1" s="55"/>
      <c r="IMS1" s="628"/>
      <c r="IMT1" s="628"/>
      <c r="IMU1" s="628"/>
      <c r="IMV1" s="628"/>
      <c r="IMW1" s="628"/>
      <c r="IMX1" s="52"/>
      <c r="IMY1" s="55"/>
      <c r="IMZ1" s="628"/>
      <c r="INA1" s="628"/>
      <c r="INB1" s="628"/>
      <c r="INC1" s="628"/>
      <c r="IND1" s="628"/>
      <c r="INE1" s="52"/>
      <c r="INF1" s="55"/>
      <c r="ING1" s="628"/>
      <c r="INH1" s="628"/>
      <c r="INI1" s="628"/>
      <c r="INJ1" s="628"/>
      <c r="INK1" s="628"/>
      <c r="INL1" s="52"/>
      <c r="INM1" s="55"/>
      <c r="INN1" s="628"/>
      <c r="INO1" s="628"/>
      <c r="INP1" s="628"/>
      <c r="INQ1" s="628"/>
      <c r="INR1" s="628"/>
      <c r="INS1" s="52"/>
      <c r="INT1" s="55"/>
      <c r="INU1" s="628"/>
      <c r="INV1" s="628"/>
      <c r="INW1" s="628"/>
      <c r="INX1" s="628"/>
      <c r="INY1" s="628"/>
      <c r="INZ1" s="52"/>
      <c r="IOA1" s="55"/>
      <c r="IOB1" s="628"/>
      <c r="IOC1" s="628"/>
      <c r="IOD1" s="628"/>
      <c r="IOE1" s="628"/>
      <c r="IOF1" s="628"/>
      <c r="IOG1" s="52"/>
      <c r="IOH1" s="55"/>
      <c r="IOI1" s="628"/>
      <c r="IOJ1" s="628"/>
      <c r="IOK1" s="628"/>
      <c r="IOL1" s="628"/>
      <c r="IOM1" s="628"/>
      <c r="ION1" s="52"/>
      <c r="IOO1" s="55"/>
      <c r="IOP1" s="628"/>
      <c r="IOQ1" s="628"/>
      <c r="IOR1" s="628"/>
      <c r="IOS1" s="628"/>
      <c r="IOT1" s="628"/>
      <c r="IOU1" s="52"/>
      <c r="IOV1" s="55"/>
      <c r="IOW1" s="628"/>
      <c r="IOX1" s="628"/>
      <c r="IOY1" s="628"/>
      <c r="IOZ1" s="628"/>
      <c r="IPA1" s="628"/>
      <c r="IPB1" s="52"/>
      <c r="IPC1" s="55"/>
      <c r="IPD1" s="628"/>
      <c r="IPE1" s="628"/>
      <c r="IPF1" s="628"/>
      <c r="IPG1" s="628"/>
      <c r="IPH1" s="628"/>
      <c r="IPI1" s="52"/>
      <c r="IPJ1" s="55"/>
      <c r="IPK1" s="628"/>
      <c r="IPL1" s="628"/>
      <c r="IPM1" s="628"/>
      <c r="IPN1" s="628"/>
      <c r="IPO1" s="628"/>
      <c r="IPP1" s="52"/>
      <c r="IPQ1" s="55"/>
      <c r="IPR1" s="628"/>
      <c r="IPS1" s="628"/>
      <c r="IPT1" s="628"/>
      <c r="IPU1" s="628"/>
      <c r="IPV1" s="628"/>
      <c r="IPW1" s="52"/>
      <c r="IPX1" s="55"/>
      <c r="IPY1" s="628"/>
      <c r="IPZ1" s="628"/>
      <c r="IQA1" s="628"/>
      <c r="IQB1" s="628"/>
      <c r="IQC1" s="628"/>
      <c r="IQD1" s="52"/>
      <c r="IQE1" s="55"/>
      <c r="IQF1" s="628"/>
      <c r="IQG1" s="628"/>
      <c r="IQH1" s="628"/>
      <c r="IQI1" s="628"/>
      <c r="IQJ1" s="628"/>
      <c r="IQK1" s="52"/>
      <c r="IQL1" s="55"/>
      <c r="IQM1" s="628"/>
      <c r="IQN1" s="628"/>
      <c r="IQO1" s="628"/>
      <c r="IQP1" s="628"/>
      <c r="IQQ1" s="628"/>
      <c r="IQR1" s="52"/>
      <c r="IQS1" s="55"/>
      <c r="IQT1" s="628"/>
      <c r="IQU1" s="628"/>
      <c r="IQV1" s="628"/>
      <c r="IQW1" s="628"/>
      <c r="IQX1" s="628"/>
      <c r="IQY1" s="52"/>
      <c r="IQZ1" s="55"/>
      <c r="IRA1" s="628"/>
      <c r="IRB1" s="628"/>
      <c r="IRC1" s="628"/>
      <c r="IRD1" s="628"/>
      <c r="IRE1" s="628"/>
      <c r="IRF1" s="52"/>
      <c r="IRG1" s="55"/>
      <c r="IRH1" s="628"/>
      <c r="IRI1" s="628"/>
      <c r="IRJ1" s="628"/>
      <c r="IRK1" s="628"/>
      <c r="IRL1" s="628"/>
      <c r="IRM1" s="52"/>
      <c r="IRN1" s="55"/>
      <c r="IRO1" s="628"/>
      <c r="IRP1" s="628"/>
      <c r="IRQ1" s="628"/>
      <c r="IRR1" s="628"/>
      <c r="IRS1" s="628"/>
      <c r="IRT1" s="52"/>
      <c r="IRU1" s="55"/>
      <c r="IRV1" s="628"/>
      <c r="IRW1" s="628"/>
      <c r="IRX1" s="628"/>
      <c r="IRY1" s="628"/>
      <c r="IRZ1" s="628"/>
      <c r="ISA1" s="52"/>
      <c r="ISB1" s="55"/>
      <c r="ISC1" s="628"/>
      <c r="ISD1" s="628"/>
      <c r="ISE1" s="628"/>
      <c r="ISF1" s="628"/>
      <c r="ISG1" s="628"/>
      <c r="ISH1" s="52"/>
      <c r="ISI1" s="55"/>
      <c r="ISJ1" s="628"/>
      <c r="ISK1" s="628"/>
      <c r="ISL1" s="628"/>
      <c r="ISM1" s="628"/>
      <c r="ISN1" s="628"/>
      <c r="ISO1" s="52"/>
      <c r="ISP1" s="55"/>
      <c r="ISQ1" s="628"/>
      <c r="ISR1" s="628"/>
      <c r="ISS1" s="628"/>
      <c r="IST1" s="628"/>
      <c r="ISU1" s="628"/>
      <c r="ISV1" s="52"/>
      <c r="ISW1" s="55"/>
      <c r="ISX1" s="628"/>
      <c r="ISY1" s="628"/>
      <c r="ISZ1" s="628"/>
      <c r="ITA1" s="628"/>
      <c r="ITB1" s="628"/>
      <c r="ITC1" s="52"/>
      <c r="ITD1" s="55"/>
      <c r="ITE1" s="628"/>
      <c r="ITF1" s="628"/>
      <c r="ITG1" s="628"/>
      <c r="ITH1" s="628"/>
      <c r="ITI1" s="628"/>
      <c r="ITJ1" s="52"/>
      <c r="ITK1" s="55"/>
      <c r="ITL1" s="628"/>
      <c r="ITM1" s="628"/>
      <c r="ITN1" s="628"/>
      <c r="ITO1" s="628"/>
      <c r="ITP1" s="628"/>
      <c r="ITQ1" s="52"/>
      <c r="ITR1" s="55"/>
      <c r="ITS1" s="628"/>
      <c r="ITT1" s="628"/>
      <c r="ITU1" s="628"/>
      <c r="ITV1" s="628"/>
      <c r="ITW1" s="628"/>
      <c r="ITX1" s="52"/>
      <c r="ITY1" s="55"/>
      <c r="ITZ1" s="628"/>
      <c r="IUA1" s="628"/>
      <c r="IUB1" s="628"/>
      <c r="IUC1" s="628"/>
      <c r="IUD1" s="628"/>
      <c r="IUE1" s="52"/>
      <c r="IUF1" s="55"/>
      <c r="IUG1" s="628"/>
      <c r="IUH1" s="628"/>
      <c r="IUI1" s="628"/>
      <c r="IUJ1" s="628"/>
      <c r="IUK1" s="628"/>
      <c r="IUL1" s="52"/>
      <c r="IUM1" s="55"/>
      <c r="IUN1" s="628"/>
      <c r="IUO1" s="628"/>
      <c r="IUP1" s="628"/>
      <c r="IUQ1" s="628"/>
      <c r="IUR1" s="628"/>
      <c r="IUS1" s="52"/>
      <c r="IUT1" s="55"/>
      <c r="IUU1" s="628"/>
      <c r="IUV1" s="628"/>
      <c r="IUW1" s="628"/>
      <c r="IUX1" s="628"/>
      <c r="IUY1" s="628"/>
      <c r="IUZ1" s="52"/>
      <c r="IVA1" s="55"/>
      <c r="IVB1" s="628"/>
      <c r="IVC1" s="628"/>
      <c r="IVD1" s="628"/>
      <c r="IVE1" s="628"/>
      <c r="IVF1" s="628"/>
      <c r="IVG1" s="52"/>
      <c r="IVH1" s="55"/>
      <c r="IVI1" s="628"/>
      <c r="IVJ1" s="628"/>
      <c r="IVK1" s="628"/>
      <c r="IVL1" s="628"/>
      <c r="IVM1" s="628"/>
      <c r="IVN1" s="52"/>
      <c r="IVO1" s="55"/>
      <c r="IVP1" s="628"/>
      <c r="IVQ1" s="628"/>
      <c r="IVR1" s="628"/>
      <c r="IVS1" s="628"/>
      <c r="IVT1" s="628"/>
      <c r="IVU1" s="52"/>
      <c r="IVV1" s="55"/>
      <c r="IVW1" s="628"/>
      <c r="IVX1" s="628"/>
      <c r="IVY1" s="628"/>
      <c r="IVZ1" s="628"/>
      <c r="IWA1" s="628"/>
      <c r="IWB1" s="52"/>
      <c r="IWC1" s="55"/>
      <c r="IWD1" s="628"/>
      <c r="IWE1" s="628"/>
      <c r="IWF1" s="628"/>
      <c r="IWG1" s="628"/>
      <c r="IWH1" s="628"/>
      <c r="IWI1" s="52"/>
      <c r="IWJ1" s="55"/>
      <c r="IWK1" s="628"/>
      <c r="IWL1" s="628"/>
      <c r="IWM1" s="628"/>
      <c r="IWN1" s="628"/>
      <c r="IWO1" s="628"/>
      <c r="IWP1" s="52"/>
      <c r="IWQ1" s="55"/>
      <c r="IWR1" s="628"/>
      <c r="IWS1" s="628"/>
      <c r="IWT1" s="628"/>
      <c r="IWU1" s="628"/>
      <c r="IWV1" s="628"/>
      <c r="IWW1" s="52"/>
      <c r="IWX1" s="55"/>
      <c r="IWY1" s="628"/>
      <c r="IWZ1" s="628"/>
      <c r="IXA1" s="628"/>
      <c r="IXB1" s="628"/>
      <c r="IXC1" s="628"/>
      <c r="IXD1" s="52"/>
      <c r="IXE1" s="55"/>
      <c r="IXF1" s="628"/>
      <c r="IXG1" s="628"/>
      <c r="IXH1" s="628"/>
      <c r="IXI1" s="628"/>
      <c r="IXJ1" s="628"/>
      <c r="IXK1" s="52"/>
      <c r="IXL1" s="55"/>
      <c r="IXM1" s="628"/>
      <c r="IXN1" s="628"/>
      <c r="IXO1" s="628"/>
      <c r="IXP1" s="628"/>
      <c r="IXQ1" s="628"/>
      <c r="IXR1" s="52"/>
      <c r="IXS1" s="55"/>
      <c r="IXT1" s="628"/>
      <c r="IXU1" s="628"/>
      <c r="IXV1" s="628"/>
      <c r="IXW1" s="628"/>
      <c r="IXX1" s="628"/>
      <c r="IXY1" s="52"/>
      <c r="IXZ1" s="55"/>
      <c r="IYA1" s="628"/>
      <c r="IYB1" s="628"/>
      <c r="IYC1" s="628"/>
      <c r="IYD1" s="628"/>
      <c r="IYE1" s="628"/>
      <c r="IYF1" s="52"/>
      <c r="IYG1" s="55"/>
      <c r="IYH1" s="628"/>
      <c r="IYI1" s="628"/>
      <c r="IYJ1" s="628"/>
      <c r="IYK1" s="628"/>
      <c r="IYL1" s="628"/>
      <c r="IYM1" s="52"/>
      <c r="IYN1" s="55"/>
      <c r="IYO1" s="628"/>
      <c r="IYP1" s="628"/>
      <c r="IYQ1" s="628"/>
      <c r="IYR1" s="628"/>
      <c r="IYS1" s="628"/>
      <c r="IYT1" s="52"/>
      <c r="IYU1" s="55"/>
      <c r="IYV1" s="628"/>
      <c r="IYW1" s="628"/>
      <c r="IYX1" s="628"/>
      <c r="IYY1" s="628"/>
      <c r="IYZ1" s="628"/>
      <c r="IZA1" s="52"/>
      <c r="IZB1" s="55"/>
      <c r="IZC1" s="628"/>
      <c r="IZD1" s="628"/>
      <c r="IZE1" s="628"/>
      <c r="IZF1" s="628"/>
      <c r="IZG1" s="628"/>
      <c r="IZH1" s="52"/>
      <c r="IZI1" s="55"/>
      <c r="IZJ1" s="628"/>
      <c r="IZK1" s="628"/>
      <c r="IZL1" s="628"/>
      <c r="IZM1" s="628"/>
      <c r="IZN1" s="628"/>
      <c r="IZO1" s="52"/>
      <c r="IZP1" s="55"/>
      <c r="IZQ1" s="628"/>
      <c r="IZR1" s="628"/>
      <c r="IZS1" s="628"/>
      <c r="IZT1" s="628"/>
      <c r="IZU1" s="628"/>
      <c r="IZV1" s="52"/>
      <c r="IZW1" s="55"/>
      <c r="IZX1" s="628"/>
      <c r="IZY1" s="628"/>
      <c r="IZZ1" s="628"/>
      <c r="JAA1" s="628"/>
      <c r="JAB1" s="628"/>
      <c r="JAC1" s="52"/>
      <c r="JAD1" s="55"/>
      <c r="JAE1" s="628"/>
      <c r="JAF1" s="628"/>
      <c r="JAG1" s="628"/>
      <c r="JAH1" s="628"/>
      <c r="JAI1" s="628"/>
      <c r="JAJ1" s="52"/>
      <c r="JAK1" s="55"/>
      <c r="JAL1" s="628"/>
      <c r="JAM1" s="628"/>
      <c r="JAN1" s="628"/>
      <c r="JAO1" s="628"/>
      <c r="JAP1" s="628"/>
      <c r="JAQ1" s="52"/>
      <c r="JAR1" s="55"/>
      <c r="JAS1" s="628"/>
      <c r="JAT1" s="628"/>
      <c r="JAU1" s="628"/>
      <c r="JAV1" s="628"/>
      <c r="JAW1" s="628"/>
      <c r="JAX1" s="52"/>
      <c r="JAY1" s="55"/>
      <c r="JAZ1" s="628"/>
      <c r="JBA1" s="628"/>
      <c r="JBB1" s="628"/>
      <c r="JBC1" s="628"/>
      <c r="JBD1" s="628"/>
      <c r="JBE1" s="52"/>
      <c r="JBF1" s="55"/>
      <c r="JBG1" s="628"/>
      <c r="JBH1" s="628"/>
      <c r="JBI1" s="628"/>
      <c r="JBJ1" s="628"/>
      <c r="JBK1" s="628"/>
      <c r="JBL1" s="52"/>
      <c r="JBM1" s="55"/>
      <c r="JBN1" s="628"/>
      <c r="JBO1" s="628"/>
      <c r="JBP1" s="628"/>
      <c r="JBQ1" s="628"/>
      <c r="JBR1" s="628"/>
      <c r="JBS1" s="52"/>
      <c r="JBT1" s="55"/>
      <c r="JBU1" s="628"/>
      <c r="JBV1" s="628"/>
      <c r="JBW1" s="628"/>
      <c r="JBX1" s="628"/>
      <c r="JBY1" s="628"/>
      <c r="JBZ1" s="52"/>
      <c r="JCA1" s="55"/>
      <c r="JCB1" s="628"/>
      <c r="JCC1" s="628"/>
      <c r="JCD1" s="628"/>
      <c r="JCE1" s="628"/>
      <c r="JCF1" s="628"/>
      <c r="JCG1" s="52"/>
      <c r="JCH1" s="55"/>
      <c r="JCI1" s="628"/>
      <c r="JCJ1" s="628"/>
      <c r="JCK1" s="628"/>
      <c r="JCL1" s="628"/>
      <c r="JCM1" s="628"/>
      <c r="JCN1" s="52"/>
      <c r="JCO1" s="55"/>
      <c r="JCP1" s="628"/>
      <c r="JCQ1" s="628"/>
      <c r="JCR1" s="628"/>
      <c r="JCS1" s="628"/>
      <c r="JCT1" s="628"/>
      <c r="JCU1" s="52"/>
      <c r="JCV1" s="55"/>
      <c r="JCW1" s="628"/>
      <c r="JCX1" s="628"/>
      <c r="JCY1" s="628"/>
      <c r="JCZ1" s="628"/>
      <c r="JDA1" s="628"/>
      <c r="JDB1" s="52"/>
      <c r="JDC1" s="55"/>
      <c r="JDD1" s="628"/>
      <c r="JDE1" s="628"/>
      <c r="JDF1" s="628"/>
      <c r="JDG1" s="628"/>
      <c r="JDH1" s="628"/>
      <c r="JDI1" s="52"/>
      <c r="JDJ1" s="55"/>
      <c r="JDK1" s="628"/>
      <c r="JDL1" s="628"/>
      <c r="JDM1" s="628"/>
      <c r="JDN1" s="628"/>
      <c r="JDO1" s="628"/>
      <c r="JDP1" s="52"/>
      <c r="JDQ1" s="55"/>
      <c r="JDR1" s="628"/>
      <c r="JDS1" s="628"/>
      <c r="JDT1" s="628"/>
      <c r="JDU1" s="628"/>
      <c r="JDV1" s="628"/>
      <c r="JDW1" s="52"/>
      <c r="JDX1" s="55"/>
      <c r="JDY1" s="628"/>
      <c r="JDZ1" s="628"/>
      <c r="JEA1" s="628"/>
      <c r="JEB1" s="628"/>
      <c r="JEC1" s="628"/>
      <c r="JED1" s="52"/>
      <c r="JEE1" s="55"/>
      <c r="JEF1" s="628"/>
      <c r="JEG1" s="628"/>
      <c r="JEH1" s="628"/>
      <c r="JEI1" s="628"/>
      <c r="JEJ1" s="628"/>
      <c r="JEK1" s="52"/>
      <c r="JEL1" s="55"/>
      <c r="JEM1" s="628"/>
      <c r="JEN1" s="628"/>
      <c r="JEO1" s="628"/>
      <c r="JEP1" s="628"/>
      <c r="JEQ1" s="628"/>
      <c r="JER1" s="52"/>
      <c r="JES1" s="55"/>
      <c r="JET1" s="628"/>
      <c r="JEU1" s="628"/>
      <c r="JEV1" s="628"/>
      <c r="JEW1" s="628"/>
      <c r="JEX1" s="628"/>
      <c r="JEY1" s="52"/>
      <c r="JEZ1" s="55"/>
      <c r="JFA1" s="628"/>
      <c r="JFB1" s="628"/>
      <c r="JFC1" s="628"/>
      <c r="JFD1" s="628"/>
      <c r="JFE1" s="628"/>
      <c r="JFF1" s="52"/>
      <c r="JFG1" s="55"/>
      <c r="JFH1" s="628"/>
      <c r="JFI1" s="628"/>
      <c r="JFJ1" s="628"/>
      <c r="JFK1" s="628"/>
      <c r="JFL1" s="628"/>
      <c r="JFM1" s="52"/>
      <c r="JFN1" s="55"/>
      <c r="JFO1" s="628"/>
      <c r="JFP1" s="628"/>
      <c r="JFQ1" s="628"/>
      <c r="JFR1" s="628"/>
      <c r="JFS1" s="628"/>
      <c r="JFT1" s="52"/>
      <c r="JFU1" s="55"/>
      <c r="JFV1" s="628"/>
      <c r="JFW1" s="628"/>
      <c r="JFX1" s="628"/>
      <c r="JFY1" s="628"/>
      <c r="JFZ1" s="628"/>
      <c r="JGA1" s="52"/>
      <c r="JGB1" s="55"/>
      <c r="JGC1" s="628"/>
      <c r="JGD1" s="628"/>
      <c r="JGE1" s="628"/>
      <c r="JGF1" s="628"/>
      <c r="JGG1" s="628"/>
      <c r="JGH1" s="52"/>
      <c r="JGI1" s="55"/>
      <c r="JGJ1" s="628"/>
      <c r="JGK1" s="628"/>
      <c r="JGL1" s="628"/>
      <c r="JGM1" s="628"/>
      <c r="JGN1" s="628"/>
      <c r="JGO1" s="52"/>
      <c r="JGP1" s="55"/>
      <c r="JGQ1" s="628"/>
      <c r="JGR1" s="628"/>
      <c r="JGS1" s="628"/>
      <c r="JGT1" s="628"/>
      <c r="JGU1" s="628"/>
      <c r="JGV1" s="52"/>
      <c r="JGW1" s="55"/>
      <c r="JGX1" s="628"/>
      <c r="JGY1" s="628"/>
      <c r="JGZ1" s="628"/>
      <c r="JHA1" s="628"/>
      <c r="JHB1" s="628"/>
      <c r="JHC1" s="52"/>
      <c r="JHD1" s="55"/>
      <c r="JHE1" s="628"/>
      <c r="JHF1" s="628"/>
      <c r="JHG1" s="628"/>
      <c r="JHH1" s="628"/>
      <c r="JHI1" s="628"/>
      <c r="JHJ1" s="52"/>
      <c r="JHK1" s="55"/>
      <c r="JHL1" s="628"/>
      <c r="JHM1" s="628"/>
      <c r="JHN1" s="628"/>
      <c r="JHO1" s="628"/>
      <c r="JHP1" s="628"/>
      <c r="JHQ1" s="52"/>
      <c r="JHR1" s="55"/>
      <c r="JHS1" s="628"/>
      <c r="JHT1" s="628"/>
      <c r="JHU1" s="628"/>
      <c r="JHV1" s="628"/>
      <c r="JHW1" s="628"/>
      <c r="JHX1" s="52"/>
      <c r="JHY1" s="55"/>
      <c r="JHZ1" s="628"/>
      <c r="JIA1" s="628"/>
      <c r="JIB1" s="628"/>
      <c r="JIC1" s="628"/>
      <c r="JID1" s="628"/>
      <c r="JIE1" s="52"/>
      <c r="JIF1" s="55"/>
      <c r="JIG1" s="628"/>
      <c r="JIH1" s="628"/>
      <c r="JII1" s="628"/>
      <c r="JIJ1" s="628"/>
      <c r="JIK1" s="628"/>
      <c r="JIL1" s="52"/>
      <c r="JIM1" s="55"/>
      <c r="JIN1" s="628"/>
      <c r="JIO1" s="628"/>
      <c r="JIP1" s="628"/>
      <c r="JIQ1" s="628"/>
      <c r="JIR1" s="628"/>
      <c r="JIS1" s="52"/>
      <c r="JIT1" s="55"/>
      <c r="JIU1" s="628"/>
      <c r="JIV1" s="628"/>
      <c r="JIW1" s="628"/>
      <c r="JIX1" s="628"/>
      <c r="JIY1" s="628"/>
      <c r="JIZ1" s="52"/>
      <c r="JJA1" s="55"/>
      <c r="JJB1" s="628"/>
      <c r="JJC1" s="628"/>
      <c r="JJD1" s="628"/>
      <c r="JJE1" s="628"/>
      <c r="JJF1" s="628"/>
      <c r="JJG1" s="52"/>
      <c r="JJH1" s="55"/>
      <c r="JJI1" s="628"/>
      <c r="JJJ1" s="628"/>
      <c r="JJK1" s="628"/>
      <c r="JJL1" s="628"/>
      <c r="JJM1" s="628"/>
      <c r="JJN1" s="52"/>
      <c r="JJO1" s="55"/>
      <c r="JJP1" s="628"/>
      <c r="JJQ1" s="628"/>
      <c r="JJR1" s="628"/>
      <c r="JJS1" s="628"/>
      <c r="JJT1" s="628"/>
      <c r="JJU1" s="52"/>
      <c r="JJV1" s="55"/>
      <c r="JJW1" s="628"/>
      <c r="JJX1" s="628"/>
      <c r="JJY1" s="628"/>
      <c r="JJZ1" s="628"/>
      <c r="JKA1" s="628"/>
      <c r="JKB1" s="52"/>
      <c r="JKC1" s="55"/>
      <c r="JKD1" s="628"/>
      <c r="JKE1" s="628"/>
      <c r="JKF1" s="628"/>
      <c r="JKG1" s="628"/>
      <c r="JKH1" s="628"/>
      <c r="JKI1" s="52"/>
      <c r="JKJ1" s="55"/>
      <c r="JKK1" s="628"/>
      <c r="JKL1" s="628"/>
      <c r="JKM1" s="628"/>
      <c r="JKN1" s="628"/>
      <c r="JKO1" s="628"/>
      <c r="JKP1" s="52"/>
      <c r="JKQ1" s="55"/>
      <c r="JKR1" s="628"/>
      <c r="JKS1" s="628"/>
      <c r="JKT1" s="628"/>
      <c r="JKU1" s="628"/>
      <c r="JKV1" s="628"/>
      <c r="JKW1" s="52"/>
      <c r="JKX1" s="55"/>
      <c r="JKY1" s="628"/>
      <c r="JKZ1" s="628"/>
      <c r="JLA1" s="628"/>
      <c r="JLB1" s="628"/>
      <c r="JLC1" s="628"/>
      <c r="JLD1" s="52"/>
      <c r="JLE1" s="55"/>
      <c r="JLF1" s="628"/>
      <c r="JLG1" s="628"/>
      <c r="JLH1" s="628"/>
      <c r="JLI1" s="628"/>
      <c r="JLJ1" s="628"/>
      <c r="JLK1" s="52"/>
      <c r="JLL1" s="55"/>
      <c r="JLM1" s="628"/>
      <c r="JLN1" s="628"/>
      <c r="JLO1" s="628"/>
      <c r="JLP1" s="628"/>
      <c r="JLQ1" s="628"/>
      <c r="JLR1" s="52"/>
      <c r="JLS1" s="55"/>
      <c r="JLT1" s="628"/>
      <c r="JLU1" s="628"/>
      <c r="JLV1" s="628"/>
      <c r="JLW1" s="628"/>
      <c r="JLX1" s="628"/>
      <c r="JLY1" s="52"/>
      <c r="JLZ1" s="55"/>
      <c r="JMA1" s="628"/>
      <c r="JMB1" s="628"/>
      <c r="JMC1" s="628"/>
      <c r="JMD1" s="628"/>
      <c r="JME1" s="628"/>
      <c r="JMF1" s="52"/>
      <c r="JMG1" s="55"/>
      <c r="JMH1" s="628"/>
      <c r="JMI1" s="628"/>
      <c r="JMJ1" s="628"/>
      <c r="JMK1" s="628"/>
      <c r="JML1" s="628"/>
      <c r="JMM1" s="52"/>
      <c r="JMN1" s="55"/>
      <c r="JMO1" s="628"/>
      <c r="JMP1" s="628"/>
      <c r="JMQ1" s="628"/>
      <c r="JMR1" s="628"/>
      <c r="JMS1" s="628"/>
      <c r="JMT1" s="52"/>
      <c r="JMU1" s="55"/>
      <c r="JMV1" s="628"/>
      <c r="JMW1" s="628"/>
      <c r="JMX1" s="628"/>
      <c r="JMY1" s="628"/>
      <c r="JMZ1" s="628"/>
      <c r="JNA1" s="52"/>
      <c r="JNB1" s="55"/>
      <c r="JNC1" s="628"/>
      <c r="JND1" s="628"/>
      <c r="JNE1" s="628"/>
      <c r="JNF1" s="628"/>
      <c r="JNG1" s="628"/>
      <c r="JNH1" s="52"/>
      <c r="JNI1" s="55"/>
      <c r="JNJ1" s="628"/>
      <c r="JNK1" s="628"/>
      <c r="JNL1" s="628"/>
      <c r="JNM1" s="628"/>
      <c r="JNN1" s="628"/>
      <c r="JNO1" s="52"/>
      <c r="JNP1" s="55"/>
      <c r="JNQ1" s="628"/>
      <c r="JNR1" s="628"/>
      <c r="JNS1" s="628"/>
      <c r="JNT1" s="628"/>
      <c r="JNU1" s="628"/>
      <c r="JNV1" s="52"/>
      <c r="JNW1" s="55"/>
      <c r="JNX1" s="628"/>
      <c r="JNY1" s="628"/>
      <c r="JNZ1" s="628"/>
      <c r="JOA1" s="628"/>
      <c r="JOB1" s="628"/>
      <c r="JOC1" s="52"/>
      <c r="JOD1" s="55"/>
      <c r="JOE1" s="628"/>
      <c r="JOF1" s="628"/>
      <c r="JOG1" s="628"/>
      <c r="JOH1" s="628"/>
      <c r="JOI1" s="628"/>
      <c r="JOJ1" s="52"/>
      <c r="JOK1" s="55"/>
      <c r="JOL1" s="628"/>
      <c r="JOM1" s="628"/>
      <c r="JON1" s="628"/>
      <c r="JOO1" s="628"/>
      <c r="JOP1" s="628"/>
      <c r="JOQ1" s="52"/>
      <c r="JOR1" s="55"/>
      <c r="JOS1" s="628"/>
      <c r="JOT1" s="628"/>
      <c r="JOU1" s="628"/>
      <c r="JOV1" s="628"/>
      <c r="JOW1" s="628"/>
      <c r="JOX1" s="52"/>
      <c r="JOY1" s="55"/>
      <c r="JOZ1" s="628"/>
      <c r="JPA1" s="628"/>
      <c r="JPB1" s="628"/>
      <c r="JPC1" s="628"/>
      <c r="JPD1" s="628"/>
      <c r="JPE1" s="52"/>
      <c r="JPF1" s="55"/>
      <c r="JPG1" s="628"/>
      <c r="JPH1" s="628"/>
      <c r="JPI1" s="628"/>
      <c r="JPJ1" s="628"/>
      <c r="JPK1" s="628"/>
      <c r="JPL1" s="52"/>
      <c r="JPM1" s="55"/>
      <c r="JPN1" s="628"/>
      <c r="JPO1" s="628"/>
      <c r="JPP1" s="628"/>
      <c r="JPQ1" s="628"/>
      <c r="JPR1" s="628"/>
      <c r="JPS1" s="52"/>
      <c r="JPT1" s="55"/>
      <c r="JPU1" s="628"/>
      <c r="JPV1" s="628"/>
      <c r="JPW1" s="628"/>
      <c r="JPX1" s="628"/>
      <c r="JPY1" s="628"/>
      <c r="JPZ1" s="52"/>
      <c r="JQA1" s="55"/>
      <c r="JQB1" s="628"/>
      <c r="JQC1" s="628"/>
      <c r="JQD1" s="628"/>
      <c r="JQE1" s="628"/>
      <c r="JQF1" s="628"/>
      <c r="JQG1" s="52"/>
      <c r="JQH1" s="55"/>
      <c r="JQI1" s="628"/>
      <c r="JQJ1" s="628"/>
      <c r="JQK1" s="628"/>
      <c r="JQL1" s="628"/>
      <c r="JQM1" s="628"/>
      <c r="JQN1" s="52"/>
      <c r="JQO1" s="55"/>
      <c r="JQP1" s="628"/>
      <c r="JQQ1" s="628"/>
      <c r="JQR1" s="628"/>
      <c r="JQS1" s="628"/>
      <c r="JQT1" s="628"/>
      <c r="JQU1" s="52"/>
      <c r="JQV1" s="55"/>
      <c r="JQW1" s="628"/>
      <c r="JQX1" s="628"/>
      <c r="JQY1" s="628"/>
      <c r="JQZ1" s="628"/>
      <c r="JRA1" s="628"/>
      <c r="JRB1" s="52"/>
      <c r="JRC1" s="55"/>
      <c r="JRD1" s="628"/>
      <c r="JRE1" s="628"/>
      <c r="JRF1" s="628"/>
      <c r="JRG1" s="628"/>
      <c r="JRH1" s="628"/>
      <c r="JRI1" s="52"/>
      <c r="JRJ1" s="55"/>
      <c r="JRK1" s="628"/>
      <c r="JRL1" s="628"/>
      <c r="JRM1" s="628"/>
      <c r="JRN1" s="628"/>
      <c r="JRO1" s="628"/>
      <c r="JRP1" s="52"/>
      <c r="JRQ1" s="55"/>
      <c r="JRR1" s="628"/>
      <c r="JRS1" s="628"/>
      <c r="JRT1" s="628"/>
      <c r="JRU1" s="628"/>
      <c r="JRV1" s="628"/>
      <c r="JRW1" s="52"/>
      <c r="JRX1" s="55"/>
      <c r="JRY1" s="628"/>
      <c r="JRZ1" s="628"/>
      <c r="JSA1" s="628"/>
      <c r="JSB1" s="628"/>
      <c r="JSC1" s="628"/>
      <c r="JSD1" s="52"/>
      <c r="JSE1" s="55"/>
      <c r="JSF1" s="628"/>
      <c r="JSG1" s="628"/>
      <c r="JSH1" s="628"/>
      <c r="JSI1" s="628"/>
      <c r="JSJ1" s="628"/>
      <c r="JSK1" s="52"/>
      <c r="JSL1" s="55"/>
      <c r="JSM1" s="628"/>
      <c r="JSN1" s="628"/>
      <c r="JSO1" s="628"/>
      <c r="JSP1" s="628"/>
      <c r="JSQ1" s="628"/>
      <c r="JSR1" s="52"/>
      <c r="JSS1" s="55"/>
      <c r="JST1" s="628"/>
      <c r="JSU1" s="628"/>
      <c r="JSV1" s="628"/>
      <c r="JSW1" s="628"/>
      <c r="JSX1" s="628"/>
      <c r="JSY1" s="52"/>
      <c r="JSZ1" s="55"/>
      <c r="JTA1" s="628"/>
      <c r="JTB1" s="628"/>
      <c r="JTC1" s="628"/>
      <c r="JTD1" s="628"/>
      <c r="JTE1" s="628"/>
      <c r="JTF1" s="52"/>
      <c r="JTG1" s="55"/>
      <c r="JTH1" s="628"/>
      <c r="JTI1" s="628"/>
      <c r="JTJ1" s="628"/>
      <c r="JTK1" s="628"/>
      <c r="JTL1" s="628"/>
      <c r="JTM1" s="52"/>
      <c r="JTN1" s="55"/>
      <c r="JTO1" s="628"/>
      <c r="JTP1" s="628"/>
      <c r="JTQ1" s="628"/>
      <c r="JTR1" s="628"/>
      <c r="JTS1" s="628"/>
      <c r="JTT1" s="52"/>
      <c r="JTU1" s="55"/>
      <c r="JTV1" s="628"/>
      <c r="JTW1" s="628"/>
      <c r="JTX1" s="628"/>
      <c r="JTY1" s="628"/>
      <c r="JTZ1" s="628"/>
      <c r="JUA1" s="52"/>
      <c r="JUB1" s="55"/>
      <c r="JUC1" s="628"/>
      <c r="JUD1" s="628"/>
      <c r="JUE1" s="628"/>
      <c r="JUF1" s="628"/>
      <c r="JUG1" s="628"/>
      <c r="JUH1" s="52"/>
      <c r="JUI1" s="55"/>
      <c r="JUJ1" s="628"/>
      <c r="JUK1" s="628"/>
      <c r="JUL1" s="628"/>
      <c r="JUM1" s="628"/>
      <c r="JUN1" s="628"/>
      <c r="JUO1" s="52"/>
      <c r="JUP1" s="55"/>
      <c r="JUQ1" s="628"/>
      <c r="JUR1" s="628"/>
      <c r="JUS1" s="628"/>
      <c r="JUT1" s="628"/>
      <c r="JUU1" s="628"/>
      <c r="JUV1" s="52"/>
      <c r="JUW1" s="55"/>
      <c r="JUX1" s="628"/>
      <c r="JUY1" s="628"/>
      <c r="JUZ1" s="628"/>
      <c r="JVA1" s="628"/>
      <c r="JVB1" s="628"/>
      <c r="JVC1" s="52"/>
      <c r="JVD1" s="55"/>
      <c r="JVE1" s="628"/>
      <c r="JVF1" s="628"/>
      <c r="JVG1" s="628"/>
      <c r="JVH1" s="628"/>
      <c r="JVI1" s="628"/>
      <c r="JVJ1" s="52"/>
      <c r="JVK1" s="55"/>
      <c r="JVL1" s="628"/>
      <c r="JVM1" s="628"/>
      <c r="JVN1" s="628"/>
      <c r="JVO1" s="628"/>
      <c r="JVP1" s="628"/>
      <c r="JVQ1" s="52"/>
      <c r="JVR1" s="55"/>
      <c r="JVS1" s="628"/>
      <c r="JVT1" s="628"/>
      <c r="JVU1" s="628"/>
      <c r="JVV1" s="628"/>
      <c r="JVW1" s="628"/>
      <c r="JVX1" s="52"/>
      <c r="JVY1" s="55"/>
      <c r="JVZ1" s="628"/>
      <c r="JWA1" s="628"/>
      <c r="JWB1" s="628"/>
      <c r="JWC1" s="628"/>
      <c r="JWD1" s="628"/>
      <c r="JWE1" s="52"/>
      <c r="JWF1" s="55"/>
      <c r="JWG1" s="628"/>
      <c r="JWH1" s="628"/>
      <c r="JWI1" s="628"/>
      <c r="JWJ1" s="628"/>
      <c r="JWK1" s="628"/>
      <c r="JWL1" s="52"/>
      <c r="JWM1" s="55"/>
      <c r="JWN1" s="628"/>
      <c r="JWO1" s="628"/>
      <c r="JWP1" s="628"/>
      <c r="JWQ1" s="628"/>
      <c r="JWR1" s="628"/>
      <c r="JWS1" s="52"/>
      <c r="JWT1" s="55"/>
      <c r="JWU1" s="628"/>
      <c r="JWV1" s="628"/>
      <c r="JWW1" s="628"/>
      <c r="JWX1" s="628"/>
      <c r="JWY1" s="628"/>
      <c r="JWZ1" s="52"/>
      <c r="JXA1" s="55"/>
      <c r="JXB1" s="628"/>
      <c r="JXC1" s="628"/>
      <c r="JXD1" s="628"/>
      <c r="JXE1" s="628"/>
      <c r="JXF1" s="628"/>
      <c r="JXG1" s="52"/>
      <c r="JXH1" s="55"/>
      <c r="JXI1" s="628"/>
      <c r="JXJ1" s="628"/>
      <c r="JXK1" s="628"/>
      <c r="JXL1" s="628"/>
      <c r="JXM1" s="628"/>
      <c r="JXN1" s="52"/>
      <c r="JXO1" s="55"/>
      <c r="JXP1" s="628"/>
      <c r="JXQ1" s="628"/>
      <c r="JXR1" s="628"/>
      <c r="JXS1" s="628"/>
      <c r="JXT1" s="628"/>
      <c r="JXU1" s="52"/>
      <c r="JXV1" s="55"/>
      <c r="JXW1" s="628"/>
      <c r="JXX1" s="628"/>
      <c r="JXY1" s="628"/>
      <c r="JXZ1" s="628"/>
      <c r="JYA1" s="628"/>
      <c r="JYB1" s="52"/>
      <c r="JYC1" s="55"/>
      <c r="JYD1" s="628"/>
      <c r="JYE1" s="628"/>
      <c r="JYF1" s="628"/>
      <c r="JYG1" s="628"/>
      <c r="JYH1" s="628"/>
      <c r="JYI1" s="52"/>
      <c r="JYJ1" s="55"/>
      <c r="JYK1" s="628"/>
      <c r="JYL1" s="628"/>
      <c r="JYM1" s="628"/>
      <c r="JYN1" s="628"/>
      <c r="JYO1" s="628"/>
      <c r="JYP1" s="52"/>
      <c r="JYQ1" s="55"/>
      <c r="JYR1" s="628"/>
      <c r="JYS1" s="628"/>
      <c r="JYT1" s="628"/>
      <c r="JYU1" s="628"/>
      <c r="JYV1" s="628"/>
      <c r="JYW1" s="52"/>
      <c r="JYX1" s="55"/>
      <c r="JYY1" s="628"/>
      <c r="JYZ1" s="628"/>
      <c r="JZA1" s="628"/>
      <c r="JZB1" s="628"/>
      <c r="JZC1" s="628"/>
      <c r="JZD1" s="52"/>
      <c r="JZE1" s="55"/>
      <c r="JZF1" s="628"/>
      <c r="JZG1" s="628"/>
      <c r="JZH1" s="628"/>
      <c r="JZI1" s="628"/>
      <c r="JZJ1" s="628"/>
      <c r="JZK1" s="52"/>
      <c r="JZL1" s="55"/>
      <c r="JZM1" s="628"/>
      <c r="JZN1" s="628"/>
      <c r="JZO1" s="628"/>
      <c r="JZP1" s="628"/>
      <c r="JZQ1" s="628"/>
      <c r="JZR1" s="52"/>
      <c r="JZS1" s="55"/>
      <c r="JZT1" s="628"/>
      <c r="JZU1" s="628"/>
      <c r="JZV1" s="628"/>
      <c r="JZW1" s="628"/>
      <c r="JZX1" s="628"/>
      <c r="JZY1" s="52"/>
      <c r="JZZ1" s="55"/>
      <c r="KAA1" s="628"/>
      <c r="KAB1" s="628"/>
      <c r="KAC1" s="628"/>
      <c r="KAD1" s="628"/>
      <c r="KAE1" s="628"/>
      <c r="KAF1" s="52"/>
      <c r="KAG1" s="55"/>
      <c r="KAH1" s="628"/>
      <c r="KAI1" s="628"/>
      <c r="KAJ1" s="628"/>
      <c r="KAK1" s="628"/>
      <c r="KAL1" s="628"/>
      <c r="KAM1" s="52"/>
      <c r="KAN1" s="55"/>
      <c r="KAO1" s="628"/>
      <c r="KAP1" s="628"/>
      <c r="KAQ1" s="628"/>
      <c r="KAR1" s="628"/>
      <c r="KAS1" s="628"/>
      <c r="KAT1" s="52"/>
      <c r="KAU1" s="55"/>
      <c r="KAV1" s="628"/>
      <c r="KAW1" s="628"/>
      <c r="KAX1" s="628"/>
      <c r="KAY1" s="628"/>
      <c r="KAZ1" s="628"/>
      <c r="KBA1" s="52"/>
      <c r="KBB1" s="55"/>
      <c r="KBC1" s="628"/>
      <c r="KBD1" s="628"/>
      <c r="KBE1" s="628"/>
      <c r="KBF1" s="628"/>
      <c r="KBG1" s="628"/>
      <c r="KBH1" s="52"/>
      <c r="KBI1" s="55"/>
      <c r="KBJ1" s="628"/>
      <c r="KBK1" s="628"/>
      <c r="KBL1" s="628"/>
      <c r="KBM1" s="628"/>
      <c r="KBN1" s="628"/>
      <c r="KBO1" s="52"/>
      <c r="KBP1" s="55"/>
      <c r="KBQ1" s="628"/>
      <c r="KBR1" s="628"/>
      <c r="KBS1" s="628"/>
      <c r="KBT1" s="628"/>
      <c r="KBU1" s="628"/>
      <c r="KBV1" s="52"/>
      <c r="KBW1" s="55"/>
      <c r="KBX1" s="628"/>
      <c r="KBY1" s="628"/>
      <c r="KBZ1" s="628"/>
      <c r="KCA1" s="628"/>
      <c r="KCB1" s="628"/>
      <c r="KCC1" s="52"/>
      <c r="KCD1" s="55"/>
      <c r="KCE1" s="628"/>
      <c r="KCF1" s="628"/>
      <c r="KCG1" s="628"/>
      <c r="KCH1" s="628"/>
      <c r="KCI1" s="628"/>
      <c r="KCJ1" s="52"/>
      <c r="KCK1" s="55"/>
      <c r="KCL1" s="628"/>
      <c r="KCM1" s="628"/>
      <c r="KCN1" s="628"/>
      <c r="KCO1" s="628"/>
      <c r="KCP1" s="628"/>
      <c r="KCQ1" s="52"/>
      <c r="KCR1" s="55"/>
      <c r="KCS1" s="628"/>
      <c r="KCT1" s="628"/>
      <c r="KCU1" s="628"/>
      <c r="KCV1" s="628"/>
      <c r="KCW1" s="628"/>
      <c r="KCX1" s="52"/>
      <c r="KCY1" s="55"/>
      <c r="KCZ1" s="628"/>
      <c r="KDA1" s="628"/>
      <c r="KDB1" s="628"/>
      <c r="KDC1" s="628"/>
      <c r="KDD1" s="628"/>
      <c r="KDE1" s="52"/>
      <c r="KDF1" s="55"/>
      <c r="KDG1" s="628"/>
      <c r="KDH1" s="628"/>
      <c r="KDI1" s="628"/>
      <c r="KDJ1" s="628"/>
      <c r="KDK1" s="628"/>
      <c r="KDL1" s="52"/>
      <c r="KDM1" s="55"/>
      <c r="KDN1" s="628"/>
      <c r="KDO1" s="628"/>
      <c r="KDP1" s="628"/>
      <c r="KDQ1" s="628"/>
      <c r="KDR1" s="628"/>
      <c r="KDS1" s="52"/>
      <c r="KDT1" s="55"/>
      <c r="KDU1" s="628"/>
      <c r="KDV1" s="628"/>
      <c r="KDW1" s="628"/>
      <c r="KDX1" s="628"/>
      <c r="KDY1" s="628"/>
      <c r="KDZ1" s="52"/>
      <c r="KEA1" s="55"/>
      <c r="KEB1" s="628"/>
      <c r="KEC1" s="628"/>
      <c r="KED1" s="628"/>
      <c r="KEE1" s="628"/>
      <c r="KEF1" s="628"/>
      <c r="KEG1" s="52"/>
      <c r="KEH1" s="55"/>
      <c r="KEI1" s="628"/>
      <c r="KEJ1" s="628"/>
      <c r="KEK1" s="628"/>
      <c r="KEL1" s="628"/>
      <c r="KEM1" s="628"/>
      <c r="KEN1" s="52"/>
      <c r="KEO1" s="55"/>
      <c r="KEP1" s="628"/>
      <c r="KEQ1" s="628"/>
      <c r="KER1" s="628"/>
      <c r="KES1" s="628"/>
      <c r="KET1" s="628"/>
      <c r="KEU1" s="52"/>
      <c r="KEV1" s="55"/>
      <c r="KEW1" s="628"/>
      <c r="KEX1" s="628"/>
      <c r="KEY1" s="628"/>
      <c r="KEZ1" s="628"/>
      <c r="KFA1" s="628"/>
      <c r="KFB1" s="52"/>
      <c r="KFC1" s="55"/>
      <c r="KFD1" s="628"/>
      <c r="KFE1" s="628"/>
      <c r="KFF1" s="628"/>
      <c r="KFG1" s="628"/>
      <c r="KFH1" s="628"/>
      <c r="KFI1" s="52"/>
      <c r="KFJ1" s="55"/>
      <c r="KFK1" s="628"/>
      <c r="KFL1" s="628"/>
      <c r="KFM1" s="628"/>
      <c r="KFN1" s="628"/>
      <c r="KFO1" s="628"/>
      <c r="KFP1" s="52"/>
      <c r="KFQ1" s="55"/>
      <c r="KFR1" s="628"/>
      <c r="KFS1" s="628"/>
      <c r="KFT1" s="628"/>
      <c r="KFU1" s="628"/>
      <c r="KFV1" s="628"/>
      <c r="KFW1" s="52"/>
      <c r="KFX1" s="55"/>
      <c r="KFY1" s="628"/>
      <c r="KFZ1" s="628"/>
      <c r="KGA1" s="628"/>
      <c r="KGB1" s="628"/>
      <c r="KGC1" s="628"/>
      <c r="KGD1" s="52"/>
      <c r="KGE1" s="55"/>
      <c r="KGF1" s="628"/>
      <c r="KGG1" s="628"/>
      <c r="KGH1" s="628"/>
      <c r="KGI1" s="628"/>
      <c r="KGJ1" s="628"/>
      <c r="KGK1" s="52"/>
      <c r="KGL1" s="55"/>
      <c r="KGM1" s="628"/>
      <c r="KGN1" s="628"/>
      <c r="KGO1" s="628"/>
      <c r="KGP1" s="628"/>
      <c r="KGQ1" s="628"/>
      <c r="KGR1" s="52"/>
      <c r="KGS1" s="55"/>
      <c r="KGT1" s="628"/>
      <c r="KGU1" s="628"/>
      <c r="KGV1" s="628"/>
      <c r="KGW1" s="628"/>
      <c r="KGX1" s="628"/>
      <c r="KGY1" s="52"/>
      <c r="KGZ1" s="55"/>
      <c r="KHA1" s="628"/>
      <c r="KHB1" s="628"/>
      <c r="KHC1" s="628"/>
      <c r="KHD1" s="628"/>
      <c r="KHE1" s="628"/>
      <c r="KHF1" s="52"/>
      <c r="KHG1" s="55"/>
      <c r="KHH1" s="628"/>
      <c r="KHI1" s="628"/>
      <c r="KHJ1" s="628"/>
      <c r="KHK1" s="628"/>
      <c r="KHL1" s="628"/>
      <c r="KHM1" s="52"/>
      <c r="KHN1" s="55"/>
      <c r="KHO1" s="628"/>
      <c r="KHP1" s="628"/>
      <c r="KHQ1" s="628"/>
      <c r="KHR1" s="628"/>
      <c r="KHS1" s="628"/>
      <c r="KHT1" s="52"/>
      <c r="KHU1" s="55"/>
      <c r="KHV1" s="628"/>
      <c r="KHW1" s="628"/>
      <c r="KHX1" s="628"/>
      <c r="KHY1" s="628"/>
      <c r="KHZ1" s="628"/>
      <c r="KIA1" s="52"/>
      <c r="KIB1" s="55"/>
      <c r="KIC1" s="628"/>
      <c r="KID1" s="628"/>
      <c r="KIE1" s="628"/>
      <c r="KIF1" s="628"/>
      <c r="KIG1" s="628"/>
      <c r="KIH1" s="52"/>
      <c r="KII1" s="55"/>
      <c r="KIJ1" s="628"/>
      <c r="KIK1" s="628"/>
      <c r="KIL1" s="628"/>
      <c r="KIM1" s="628"/>
      <c r="KIN1" s="628"/>
      <c r="KIO1" s="52"/>
      <c r="KIP1" s="55"/>
      <c r="KIQ1" s="628"/>
      <c r="KIR1" s="628"/>
      <c r="KIS1" s="628"/>
      <c r="KIT1" s="628"/>
      <c r="KIU1" s="628"/>
      <c r="KIV1" s="52"/>
      <c r="KIW1" s="55"/>
      <c r="KIX1" s="628"/>
      <c r="KIY1" s="628"/>
      <c r="KIZ1" s="628"/>
      <c r="KJA1" s="628"/>
      <c r="KJB1" s="628"/>
      <c r="KJC1" s="52"/>
      <c r="KJD1" s="55"/>
      <c r="KJE1" s="628"/>
      <c r="KJF1" s="628"/>
      <c r="KJG1" s="628"/>
      <c r="KJH1" s="628"/>
      <c r="KJI1" s="628"/>
      <c r="KJJ1" s="52"/>
      <c r="KJK1" s="55"/>
      <c r="KJL1" s="628"/>
      <c r="KJM1" s="628"/>
      <c r="KJN1" s="628"/>
      <c r="KJO1" s="628"/>
      <c r="KJP1" s="628"/>
      <c r="KJQ1" s="52"/>
      <c r="KJR1" s="55"/>
      <c r="KJS1" s="628"/>
      <c r="KJT1" s="628"/>
      <c r="KJU1" s="628"/>
      <c r="KJV1" s="628"/>
      <c r="KJW1" s="628"/>
      <c r="KJX1" s="52"/>
      <c r="KJY1" s="55"/>
      <c r="KJZ1" s="628"/>
      <c r="KKA1" s="628"/>
      <c r="KKB1" s="628"/>
      <c r="KKC1" s="628"/>
      <c r="KKD1" s="628"/>
      <c r="KKE1" s="52"/>
      <c r="KKF1" s="55"/>
      <c r="KKG1" s="628"/>
      <c r="KKH1" s="628"/>
      <c r="KKI1" s="628"/>
      <c r="KKJ1" s="628"/>
      <c r="KKK1" s="628"/>
      <c r="KKL1" s="52"/>
      <c r="KKM1" s="55"/>
      <c r="KKN1" s="628"/>
      <c r="KKO1" s="628"/>
      <c r="KKP1" s="628"/>
      <c r="KKQ1" s="628"/>
      <c r="KKR1" s="628"/>
      <c r="KKS1" s="52"/>
      <c r="KKT1" s="55"/>
      <c r="KKU1" s="628"/>
      <c r="KKV1" s="628"/>
      <c r="KKW1" s="628"/>
      <c r="KKX1" s="628"/>
      <c r="KKY1" s="628"/>
      <c r="KKZ1" s="52"/>
      <c r="KLA1" s="55"/>
      <c r="KLB1" s="628"/>
      <c r="KLC1" s="628"/>
      <c r="KLD1" s="628"/>
      <c r="KLE1" s="628"/>
      <c r="KLF1" s="628"/>
      <c r="KLG1" s="52"/>
      <c r="KLH1" s="55"/>
      <c r="KLI1" s="628"/>
      <c r="KLJ1" s="628"/>
      <c r="KLK1" s="628"/>
      <c r="KLL1" s="628"/>
      <c r="KLM1" s="628"/>
      <c r="KLN1" s="52"/>
      <c r="KLO1" s="55"/>
      <c r="KLP1" s="628"/>
      <c r="KLQ1" s="628"/>
      <c r="KLR1" s="628"/>
      <c r="KLS1" s="628"/>
      <c r="KLT1" s="628"/>
      <c r="KLU1" s="52"/>
      <c r="KLV1" s="55"/>
      <c r="KLW1" s="628"/>
      <c r="KLX1" s="628"/>
      <c r="KLY1" s="628"/>
      <c r="KLZ1" s="628"/>
      <c r="KMA1" s="628"/>
      <c r="KMB1" s="52"/>
      <c r="KMC1" s="55"/>
      <c r="KMD1" s="628"/>
      <c r="KME1" s="628"/>
      <c r="KMF1" s="628"/>
      <c r="KMG1" s="628"/>
      <c r="KMH1" s="628"/>
      <c r="KMI1" s="52"/>
      <c r="KMJ1" s="55"/>
      <c r="KMK1" s="628"/>
      <c r="KML1" s="628"/>
      <c r="KMM1" s="628"/>
      <c r="KMN1" s="628"/>
      <c r="KMO1" s="628"/>
      <c r="KMP1" s="52"/>
      <c r="KMQ1" s="55"/>
      <c r="KMR1" s="628"/>
      <c r="KMS1" s="628"/>
      <c r="KMT1" s="628"/>
      <c r="KMU1" s="628"/>
      <c r="KMV1" s="628"/>
      <c r="KMW1" s="52"/>
      <c r="KMX1" s="55"/>
      <c r="KMY1" s="628"/>
      <c r="KMZ1" s="628"/>
      <c r="KNA1" s="628"/>
      <c r="KNB1" s="628"/>
      <c r="KNC1" s="628"/>
      <c r="KND1" s="52"/>
      <c r="KNE1" s="55"/>
      <c r="KNF1" s="628"/>
      <c r="KNG1" s="628"/>
      <c r="KNH1" s="628"/>
      <c r="KNI1" s="628"/>
      <c r="KNJ1" s="628"/>
      <c r="KNK1" s="52"/>
      <c r="KNL1" s="55"/>
      <c r="KNM1" s="628"/>
      <c r="KNN1" s="628"/>
      <c r="KNO1" s="628"/>
      <c r="KNP1" s="628"/>
      <c r="KNQ1" s="628"/>
      <c r="KNR1" s="52"/>
      <c r="KNS1" s="55"/>
      <c r="KNT1" s="628"/>
      <c r="KNU1" s="628"/>
      <c r="KNV1" s="628"/>
      <c r="KNW1" s="628"/>
      <c r="KNX1" s="628"/>
      <c r="KNY1" s="52"/>
      <c r="KNZ1" s="55"/>
      <c r="KOA1" s="628"/>
      <c r="KOB1" s="628"/>
      <c r="KOC1" s="628"/>
      <c r="KOD1" s="628"/>
      <c r="KOE1" s="628"/>
      <c r="KOF1" s="52"/>
      <c r="KOG1" s="55"/>
      <c r="KOH1" s="628"/>
      <c r="KOI1" s="628"/>
      <c r="KOJ1" s="628"/>
      <c r="KOK1" s="628"/>
      <c r="KOL1" s="628"/>
      <c r="KOM1" s="52"/>
      <c r="KON1" s="55"/>
      <c r="KOO1" s="628"/>
      <c r="KOP1" s="628"/>
      <c r="KOQ1" s="628"/>
      <c r="KOR1" s="628"/>
      <c r="KOS1" s="628"/>
      <c r="KOT1" s="52"/>
      <c r="KOU1" s="55"/>
      <c r="KOV1" s="628"/>
      <c r="KOW1" s="628"/>
      <c r="KOX1" s="628"/>
      <c r="KOY1" s="628"/>
      <c r="KOZ1" s="628"/>
      <c r="KPA1" s="52"/>
      <c r="KPB1" s="55"/>
      <c r="KPC1" s="628"/>
      <c r="KPD1" s="628"/>
      <c r="KPE1" s="628"/>
      <c r="KPF1" s="628"/>
      <c r="KPG1" s="628"/>
      <c r="KPH1" s="52"/>
      <c r="KPI1" s="55"/>
      <c r="KPJ1" s="628"/>
      <c r="KPK1" s="628"/>
      <c r="KPL1" s="628"/>
      <c r="KPM1" s="628"/>
      <c r="KPN1" s="628"/>
      <c r="KPO1" s="52"/>
      <c r="KPP1" s="55"/>
      <c r="KPQ1" s="628"/>
      <c r="KPR1" s="628"/>
      <c r="KPS1" s="628"/>
      <c r="KPT1" s="628"/>
      <c r="KPU1" s="628"/>
      <c r="KPV1" s="52"/>
      <c r="KPW1" s="55"/>
      <c r="KPX1" s="628"/>
      <c r="KPY1" s="628"/>
      <c r="KPZ1" s="628"/>
      <c r="KQA1" s="628"/>
      <c r="KQB1" s="628"/>
      <c r="KQC1" s="52"/>
      <c r="KQD1" s="55"/>
      <c r="KQE1" s="628"/>
      <c r="KQF1" s="628"/>
      <c r="KQG1" s="628"/>
      <c r="KQH1" s="628"/>
      <c r="KQI1" s="628"/>
      <c r="KQJ1" s="52"/>
      <c r="KQK1" s="55"/>
      <c r="KQL1" s="628"/>
      <c r="KQM1" s="628"/>
      <c r="KQN1" s="628"/>
      <c r="KQO1" s="628"/>
      <c r="KQP1" s="628"/>
      <c r="KQQ1" s="52"/>
      <c r="KQR1" s="55"/>
      <c r="KQS1" s="628"/>
      <c r="KQT1" s="628"/>
      <c r="KQU1" s="628"/>
      <c r="KQV1" s="628"/>
      <c r="KQW1" s="628"/>
      <c r="KQX1" s="52"/>
      <c r="KQY1" s="55"/>
      <c r="KQZ1" s="628"/>
      <c r="KRA1" s="628"/>
      <c r="KRB1" s="628"/>
      <c r="KRC1" s="628"/>
      <c r="KRD1" s="628"/>
      <c r="KRE1" s="52"/>
      <c r="KRF1" s="55"/>
      <c r="KRG1" s="628"/>
      <c r="KRH1" s="628"/>
      <c r="KRI1" s="628"/>
      <c r="KRJ1" s="628"/>
      <c r="KRK1" s="628"/>
      <c r="KRL1" s="52"/>
      <c r="KRM1" s="55"/>
      <c r="KRN1" s="628"/>
      <c r="KRO1" s="628"/>
      <c r="KRP1" s="628"/>
      <c r="KRQ1" s="628"/>
      <c r="KRR1" s="628"/>
      <c r="KRS1" s="52"/>
      <c r="KRT1" s="55"/>
      <c r="KRU1" s="628"/>
      <c r="KRV1" s="628"/>
      <c r="KRW1" s="628"/>
      <c r="KRX1" s="628"/>
      <c r="KRY1" s="628"/>
      <c r="KRZ1" s="52"/>
      <c r="KSA1" s="55"/>
      <c r="KSB1" s="628"/>
      <c r="KSC1" s="628"/>
      <c r="KSD1" s="628"/>
      <c r="KSE1" s="628"/>
      <c r="KSF1" s="628"/>
      <c r="KSG1" s="52"/>
      <c r="KSH1" s="55"/>
      <c r="KSI1" s="628"/>
      <c r="KSJ1" s="628"/>
      <c r="KSK1" s="628"/>
      <c r="KSL1" s="628"/>
      <c r="KSM1" s="628"/>
      <c r="KSN1" s="52"/>
      <c r="KSO1" s="55"/>
      <c r="KSP1" s="628"/>
      <c r="KSQ1" s="628"/>
      <c r="KSR1" s="628"/>
      <c r="KSS1" s="628"/>
      <c r="KST1" s="628"/>
      <c r="KSU1" s="52"/>
      <c r="KSV1" s="55"/>
      <c r="KSW1" s="628"/>
      <c r="KSX1" s="628"/>
      <c r="KSY1" s="628"/>
      <c r="KSZ1" s="628"/>
      <c r="KTA1" s="628"/>
      <c r="KTB1" s="52"/>
      <c r="KTC1" s="55"/>
      <c r="KTD1" s="628"/>
      <c r="KTE1" s="628"/>
      <c r="KTF1" s="628"/>
      <c r="KTG1" s="628"/>
      <c r="KTH1" s="628"/>
      <c r="KTI1" s="52"/>
      <c r="KTJ1" s="55"/>
      <c r="KTK1" s="628"/>
      <c r="KTL1" s="628"/>
      <c r="KTM1" s="628"/>
      <c r="KTN1" s="628"/>
      <c r="KTO1" s="628"/>
      <c r="KTP1" s="52"/>
      <c r="KTQ1" s="55"/>
      <c r="KTR1" s="628"/>
      <c r="KTS1" s="628"/>
      <c r="KTT1" s="628"/>
      <c r="KTU1" s="628"/>
      <c r="KTV1" s="628"/>
      <c r="KTW1" s="52"/>
      <c r="KTX1" s="55"/>
      <c r="KTY1" s="628"/>
      <c r="KTZ1" s="628"/>
      <c r="KUA1" s="628"/>
      <c r="KUB1" s="628"/>
      <c r="KUC1" s="628"/>
      <c r="KUD1" s="52"/>
      <c r="KUE1" s="55"/>
      <c r="KUF1" s="628"/>
      <c r="KUG1" s="628"/>
      <c r="KUH1" s="628"/>
      <c r="KUI1" s="628"/>
      <c r="KUJ1" s="628"/>
      <c r="KUK1" s="52"/>
      <c r="KUL1" s="55"/>
      <c r="KUM1" s="628"/>
      <c r="KUN1" s="628"/>
      <c r="KUO1" s="628"/>
      <c r="KUP1" s="628"/>
      <c r="KUQ1" s="628"/>
      <c r="KUR1" s="52"/>
      <c r="KUS1" s="55"/>
      <c r="KUT1" s="628"/>
      <c r="KUU1" s="628"/>
      <c r="KUV1" s="628"/>
      <c r="KUW1" s="628"/>
      <c r="KUX1" s="628"/>
      <c r="KUY1" s="52"/>
      <c r="KUZ1" s="55"/>
      <c r="KVA1" s="628"/>
      <c r="KVB1" s="628"/>
      <c r="KVC1" s="628"/>
      <c r="KVD1" s="628"/>
      <c r="KVE1" s="628"/>
      <c r="KVF1" s="52"/>
      <c r="KVG1" s="55"/>
      <c r="KVH1" s="628"/>
      <c r="KVI1" s="628"/>
      <c r="KVJ1" s="628"/>
      <c r="KVK1" s="628"/>
      <c r="KVL1" s="628"/>
      <c r="KVM1" s="52"/>
      <c r="KVN1" s="55"/>
      <c r="KVO1" s="628"/>
      <c r="KVP1" s="628"/>
      <c r="KVQ1" s="628"/>
      <c r="KVR1" s="628"/>
      <c r="KVS1" s="628"/>
      <c r="KVT1" s="52"/>
      <c r="KVU1" s="55"/>
      <c r="KVV1" s="628"/>
      <c r="KVW1" s="628"/>
      <c r="KVX1" s="628"/>
      <c r="KVY1" s="628"/>
      <c r="KVZ1" s="628"/>
      <c r="KWA1" s="52"/>
      <c r="KWB1" s="55"/>
      <c r="KWC1" s="628"/>
      <c r="KWD1" s="628"/>
      <c r="KWE1" s="628"/>
      <c r="KWF1" s="628"/>
      <c r="KWG1" s="628"/>
      <c r="KWH1" s="52"/>
      <c r="KWI1" s="55"/>
      <c r="KWJ1" s="628"/>
      <c r="KWK1" s="628"/>
      <c r="KWL1" s="628"/>
      <c r="KWM1" s="628"/>
      <c r="KWN1" s="628"/>
      <c r="KWO1" s="52"/>
      <c r="KWP1" s="55"/>
      <c r="KWQ1" s="628"/>
      <c r="KWR1" s="628"/>
      <c r="KWS1" s="628"/>
      <c r="KWT1" s="628"/>
      <c r="KWU1" s="628"/>
      <c r="KWV1" s="52"/>
      <c r="KWW1" s="55"/>
      <c r="KWX1" s="628"/>
      <c r="KWY1" s="628"/>
      <c r="KWZ1" s="628"/>
      <c r="KXA1" s="628"/>
      <c r="KXB1" s="628"/>
      <c r="KXC1" s="52"/>
      <c r="KXD1" s="55"/>
      <c r="KXE1" s="628"/>
      <c r="KXF1" s="628"/>
      <c r="KXG1" s="628"/>
      <c r="KXH1" s="628"/>
      <c r="KXI1" s="628"/>
      <c r="KXJ1" s="52"/>
      <c r="KXK1" s="55"/>
      <c r="KXL1" s="628"/>
      <c r="KXM1" s="628"/>
      <c r="KXN1" s="628"/>
      <c r="KXO1" s="628"/>
      <c r="KXP1" s="628"/>
      <c r="KXQ1" s="52"/>
      <c r="KXR1" s="55"/>
      <c r="KXS1" s="628"/>
      <c r="KXT1" s="628"/>
      <c r="KXU1" s="628"/>
      <c r="KXV1" s="628"/>
      <c r="KXW1" s="628"/>
      <c r="KXX1" s="52"/>
      <c r="KXY1" s="55"/>
      <c r="KXZ1" s="628"/>
      <c r="KYA1" s="628"/>
      <c r="KYB1" s="628"/>
      <c r="KYC1" s="628"/>
      <c r="KYD1" s="628"/>
      <c r="KYE1" s="52"/>
      <c r="KYF1" s="55"/>
      <c r="KYG1" s="628"/>
      <c r="KYH1" s="628"/>
      <c r="KYI1" s="628"/>
      <c r="KYJ1" s="628"/>
      <c r="KYK1" s="628"/>
      <c r="KYL1" s="52"/>
      <c r="KYM1" s="55"/>
      <c r="KYN1" s="628"/>
      <c r="KYO1" s="628"/>
      <c r="KYP1" s="628"/>
      <c r="KYQ1" s="628"/>
      <c r="KYR1" s="628"/>
      <c r="KYS1" s="52"/>
      <c r="KYT1" s="55"/>
      <c r="KYU1" s="628"/>
      <c r="KYV1" s="628"/>
      <c r="KYW1" s="628"/>
      <c r="KYX1" s="628"/>
      <c r="KYY1" s="628"/>
      <c r="KYZ1" s="52"/>
      <c r="KZA1" s="55"/>
      <c r="KZB1" s="628"/>
      <c r="KZC1" s="628"/>
      <c r="KZD1" s="628"/>
      <c r="KZE1" s="628"/>
      <c r="KZF1" s="628"/>
      <c r="KZG1" s="52"/>
      <c r="KZH1" s="55"/>
      <c r="KZI1" s="628"/>
      <c r="KZJ1" s="628"/>
      <c r="KZK1" s="628"/>
      <c r="KZL1" s="628"/>
      <c r="KZM1" s="628"/>
      <c r="KZN1" s="52"/>
      <c r="KZO1" s="55"/>
      <c r="KZP1" s="628"/>
      <c r="KZQ1" s="628"/>
      <c r="KZR1" s="628"/>
      <c r="KZS1" s="628"/>
      <c r="KZT1" s="628"/>
      <c r="KZU1" s="52"/>
      <c r="KZV1" s="55"/>
      <c r="KZW1" s="628"/>
      <c r="KZX1" s="628"/>
      <c r="KZY1" s="628"/>
      <c r="KZZ1" s="628"/>
      <c r="LAA1" s="628"/>
      <c r="LAB1" s="52"/>
      <c r="LAC1" s="55"/>
      <c r="LAD1" s="628"/>
      <c r="LAE1" s="628"/>
      <c r="LAF1" s="628"/>
      <c r="LAG1" s="628"/>
      <c r="LAH1" s="628"/>
      <c r="LAI1" s="52"/>
      <c r="LAJ1" s="55"/>
      <c r="LAK1" s="628"/>
      <c r="LAL1" s="628"/>
      <c r="LAM1" s="628"/>
      <c r="LAN1" s="628"/>
      <c r="LAO1" s="628"/>
      <c r="LAP1" s="52"/>
      <c r="LAQ1" s="55"/>
      <c r="LAR1" s="628"/>
      <c r="LAS1" s="628"/>
      <c r="LAT1" s="628"/>
      <c r="LAU1" s="628"/>
      <c r="LAV1" s="628"/>
      <c r="LAW1" s="52"/>
      <c r="LAX1" s="55"/>
      <c r="LAY1" s="628"/>
      <c r="LAZ1" s="628"/>
      <c r="LBA1" s="628"/>
      <c r="LBB1" s="628"/>
      <c r="LBC1" s="628"/>
      <c r="LBD1" s="52"/>
      <c r="LBE1" s="55"/>
      <c r="LBF1" s="628"/>
      <c r="LBG1" s="628"/>
      <c r="LBH1" s="628"/>
      <c r="LBI1" s="628"/>
      <c r="LBJ1" s="628"/>
      <c r="LBK1" s="52"/>
      <c r="LBL1" s="55"/>
      <c r="LBM1" s="628"/>
      <c r="LBN1" s="628"/>
      <c r="LBO1" s="628"/>
      <c r="LBP1" s="628"/>
      <c r="LBQ1" s="628"/>
      <c r="LBR1" s="52"/>
      <c r="LBS1" s="55"/>
      <c r="LBT1" s="628"/>
      <c r="LBU1" s="628"/>
      <c r="LBV1" s="628"/>
      <c r="LBW1" s="628"/>
      <c r="LBX1" s="628"/>
      <c r="LBY1" s="52"/>
      <c r="LBZ1" s="55"/>
      <c r="LCA1" s="628"/>
      <c r="LCB1" s="628"/>
      <c r="LCC1" s="628"/>
      <c r="LCD1" s="628"/>
      <c r="LCE1" s="628"/>
      <c r="LCF1" s="52"/>
      <c r="LCG1" s="55"/>
      <c r="LCH1" s="628"/>
      <c r="LCI1" s="628"/>
      <c r="LCJ1" s="628"/>
      <c r="LCK1" s="628"/>
      <c r="LCL1" s="628"/>
      <c r="LCM1" s="52"/>
      <c r="LCN1" s="55"/>
      <c r="LCO1" s="628"/>
      <c r="LCP1" s="628"/>
      <c r="LCQ1" s="628"/>
      <c r="LCR1" s="628"/>
      <c r="LCS1" s="628"/>
      <c r="LCT1" s="52"/>
      <c r="LCU1" s="55"/>
      <c r="LCV1" s="628"/>
      <c r="LCW1" s="628"/>
      <c r="LCX1" s="628"/>
      <c r="LCY1" s="628"/>
      <c r="LCZ1" s="628"/>
      <c r="LDA1" s="52"/>
      <c r="LDB1" s="55"/>
      <c r="LDC1" s="628"/>
      <c r="LDD1" s="628"/>
      <c r="LDE1" s="628"/>
      <c r="LDF1" s="628"/>
      <c r="LDG1" s="628"/>
      <c r="LDH1" s="52"/>
      <c r="LDI1" s="55"/>
      <c r="LDJ1" s="628"/>
      <c r="LDK1" s="628"/>
      <c r="LDL1" s="628"/>
      <c r="LDM1" s="628"/>
      <c r="LDN1" s="628"/>
      <c r="LDO1" s="52"/>
      <c r="LDP1" s="55"/>
      <c r="LDQ1" s="628"/>
      <c r="LDR1" s="628"/>
      <c r="LDS1" s="628"/>
      <c r="LDT1" s="628"/>
      <c r="LDU1" s="628"/>
      <c r="LDV1" s="52"/>
      <c r="LDW1" s="55"/>
      <c r="LDX1" s="628"/>
      <c r="LDY1" s="628"/>
      <c r="LDZ1" s="628"/>
      <c r="LEA1" s="628"/>
      <c r="LEB1" s="628"/>
      <c r="LEC1" s="52"/>
      <c r="LED1" s="55"/>
      <c r="LEE1" s="628"/>
      <c r="LEF1" s="628"/>
      <c r="LEG1" s="628"/>
      <c r="LEH1" s="628"/>
      <c r="LEI1" s="628"/>
      <c r="LEJ1" s="52"/>
      <c r="LEK1" s="55"/>
      <c r="LEL1" s="628"/>
      <c r="LEM1" s="628"/>
      <c r="LEN1" s="628"/>
      <c r="LEO1" s="628"/>
      <c r="LEP1" s="628"/>
      <c r="LEQ1" s="52"/>
      <c r="LER1" s="55"/>
      <c r="LES1" s="628"/>
      <c r="LET1" s="628"/>
      <c r="LEU1" s="628"/>
      <c r="LEV1" s="628"/>
      <c r="LEW1" s="628"/>
      <c r="LEX1" s="52"/>
      <c r="LEY1" s="55"/>
      <c r="LEZ1" s="628"/>
      <c r="LFA1" s="628"/>
      <c r="LFB1" s="628"/>
      <c r="LFC1" s="628"/>
      <c r="LFD1" s="628"/>
      <c r="LFE1" s="52"/>
      <c r="LFF1" s="55"/>
      <c r="LFG1" s="628"/>
      <c r="LFH1" s="628"/>
      <c r="LFI1" s="628"/>
      <c r="LFJ1" s="628"/>
      <c r="LFK1" s="628"/>
      <c r="LFL1" s="52"/>
      <c r="LFM1" s="55"/>
      <c r="LFN1" s="628"/>
      <c r="LFO1" s="628"/>
      <c r="LFP1" s="628"/>
      <c r="LFQ1" s="628"/>
      <c r="LFR1" s="628"/>
      <c r="LFS1" s="52"/>
      <c r="LFT1" s="55"/>
      <c r="LFU1" s="628"/>
      <c r="LFV1" s="628"/>
      <c r="LFW1" s="628"/>
      <c r="LFX1" s="628"/>
      <c r="LFY1" s="628"/>
      <c r="LFZ1" s="52"/>
      <c r="LGA1" s="55"/>
      <c r="LGB1" s="628"/>
      <c r="LGC1" s="628"/>
      <c r="LGD1" s="628"/>
      <c r="LGE1" s="628"/>
      <c r="LGF1" s="628"/>
      <c r="LGG1" s="52"/>
      <c r="LGH1" s="55"/>
      <c r="LGI1" s="628"/>
      <c r="LGJ1" s="628"/>
      <c r="LGK1" s="628"/>
      <c r="LGL1" s="628"/>
      <c r="LGM1" s="628"/>
      <c r="LGN1" s="52"/>
      <c r="LGO1" s="55"/>
      <c r="LGP1" s="628"/>
      <c r="LGQ1" s="628"/>
      <c r="LGR1" s="628"/>
      <c r="LGS1" s="628"/>
      <c r="LGT1" s="628"/>
      <c r="LGU1" s="52"/>
      <c r="LGV1" s="55"/>
      <c r="LGW1" s="628"/>
      <c r="LGX1" s="628"/>
      <c r="LGY1" s="628"/>
      <c r="LGZ1" s="628"/>
      <c r="LHA1" s="628"/>
      <c r="LHB1" s="52"/>
      <c r="LHC1" s="55"/>
      <c r="LHD1" s="628"/>
      <c r="LHE1" s="628"/>
      <c r="LHF1" s="628"/>
      <c r="LHG1" s="628"/>
      <c r="LHH1" s="628"/>
      <c r="LHI1" s="52"/>
      <c r="LHJ1" s="55"/>
      <c r="LHK1" s="628"/>
      <c r="LHL1" s="628"/>
      <c r="LHM1" s="628"/>
      <c r="LHN1" s="628"/>
      <c r="LHO1" s="628"/>
      <c r="LHP1" s="52"/>
      <c r="LHQ1" s="55"/>
      <c r="LHR1" s="628"/>
      <c r="LHS1" s="628"/>
      <c r="LHT1" s="628"/>
      <c r="LHU1" s="628"/>
      <c r="LHV1" s="628"/>
      <c r="LHW1" s="52"/>
      <c r="LHX1" s="55"/>
      <c r="LHY1" s="628"/>
      <c r="LHZ1" s="628"/>
      <c r="LIA1" s="628"/>
      <c r="LIB1" s="628"/>
      <c r="LIC1" s="628"/>
      <c r="LID1" s="52"/>
      <c r="LIE1" s="55"/>
      <c r="LIF1" s="628"/>
      <c r="LIG1" s="628"/>
      <c r="LIH1" s="628"/>
      <c r="LII1" s="628"/>
      <c r="LIJ1" s="628"/>
      <c r="LIK1" s="52"/>
      <c r="LIL1" s="55"/>
      <c r="LIM1" s="628"/>
      <c r="LIN1" s="628"/>
      <c r="LIO1" s="628"/>
      <c r="LIP1" s="628"/>
      <c r="LIQ1" s="628"/>
      <c r="LIR1" s="52"/>
      <c r="LIS1" s="55"/>
      <c r="LIT1" s="628"/>
      <c r="LIU1" s="628"/>
      <c r="LIV1" s="628"/>
      <c r="LIW1" s="628"/>
      <c r="LIX1" s="628"/>
      <c r="LIY1" s="52"/>
      <c r="LIZ1" s="55"/>
      <c r="LJA1" s="628"/>
      <c r="LJB1" s="628"/>
      <c r="LJC1" s="628"/>
      <c r="LJD1" s="628"/>
      <c r="LJE1" s="628"/>
      <c r="LJF1" s="52"/>
      <c r="LJG1" s="55"/>
      <c r="LJH1" s="628"/>
      <c r="LJI1" s="628"/>
      <c r="LJJ1" s="628"/>
      <c r="LJK1" s="628"/>
      <c r="LJL1" s="628"/>
      <c r="LJM1" s="52"/>
      <c r="LJN1" s="55"/>
      <c r="LJO1" s="628"/>
      <c r="LJP1" s="628"/>
      <c r="LJQ1" s="628"/>
      <c r="LJR1" s="628"/>
      <c r="LJS1" s="628"/>
      <c r="LJT1" s="52"/>
      <c r="LJU1" s="55"/>
      <c r="LJV1" s="628"/>
      <c r="LJW1" s="628"/>
      <c r="LJX1" s="628"/>
      <c r="LJY1" s="628"/>
      <c r="LJZ1" s="628"/>
      <c r="LKA1" s="52"/>
      <c r="LKB1" s="55"/>
      <c r="LKC1" s="628"/>
      <c r="LKD1" s="628"/>
      <c r="LKE1" s="628"/>
      <c r="LKF1" s="628"/>
      <c r="LKG1" s="628"/>
      <c r="LKH1" s="52"/>
      <c r="LKI1" s="55"/>
      <c r="LKJ1" s="628"/>
      <c r="LKK1" s="628"/>
      <c r="LKL1" s="628"/>
      <c r="LKM1" s="628"/>
      <c r="LKN1" s="628"/>
      <c r="LKO1" s="52"/>
      <c r="LKP1" s="55"/>
      <c r="LKQ1" s="628"/>
      <c r="LKR1" s="628"/>
      <c r="LKS1" s="628"/>
      <c r="LKT1" s="628"/>
      <c r="LKU1" s="628"/>
      <c r="LKV1" s="52"/>
      <c r="LKW1" s="55"/>
      <c r="LKX1" s="628"/>
      <c r="LKY1" s="628"/>
      <c r="LKZ1" s="628"/>
      <c r="LLA1" s="628"/>
      <c r="LLB1" s="628"/>
      <c r="LLC1" s="52"/>
      <c r="LLD1" s="55"/>
      <c r="LLE1" s="628"/>
      <c r="LLF1" s="628"/>
      <c r="LLG1" s="628"/>
      <c r="LLH1" s="628"/>
      <c r="LLI1" s="628"/>
      <c r="LLJ1" s="52"/>
      <c r="LLK1" s="55"/>
      <c r="LLL1" s="628"/>
      <c r="LLM1" s="628"/>
      <c r="LLN1" s="628"/>
      <c r="LLO1" s="628"/>
      <c r="LLP1" s="628"/>
      <c r="LLQ1" s="52"/>
      <c r="LLR1" s="55"/>
      <c r="LLS1" s="628"/>
      <c r="LLT1" s="628"/>
      <c r="LLU1" s="628"/>
      <c r="LLV1" s="628"/>
      <c r="LLW1" s="628"/>
      <c r="LLX1" s="52"/>
      <c r="LLY1" s="55"/>
      <c r="LLZ1" s="628"/>
      <c r="LMA1" s="628"/>
      <c r="LMB1" s="628"/>
      <c r="LMC1" s="628"/>
      <c r="LMD1" s="628"/>
      <c r="LME1" s="52"/>
      <c r="LMF1" s="55"/>
      <c r="LMG1" s="628"/>
      <c r="LMH1" s="628"/>
      <c r="LMI1" s="628"/>
      <c r="LMJ1" s="628"/>
      <c r="LMK1" s="628"/>
      <c r="LML1" s="52"/>
      <c r="LMM1" s="55"/>
      <c r="LMN1" s="628"/>
      <c r="LMO1" s="628"/>
      <c r="LMP1" s="628"/>
      <c r="LMQ1" s="628"/>
      <c r="LMR1" s="628"/>
      <c r="LMS1" s="52"/>
      <c r="LMT1" s="55"/>
      <c r="LMU1" s="628"/>
      <c r="LMV1" s="628"/>
      <c r="LMW1" s="628"/>
      <c r="LMX1" s="628"/>
      <c r="LMY1" s="628"/>
      <c r="LMZ1" s="52"/>
      <c r="LNA1" s="55"/>
      <c r="LNB1" s="628"/>
      <c r="LNC1" s="628"/>
      <c r="LND1" s="628"/>
      <c r="LNE1" s="628"/>
      <c r="LNF1" s="628"/>
      <c r="LNG1" s="52"/>
      <c r="LNH1" s="55"/>
      <c r="LNI1" s="628"/>
      <c r="LNJ1" s="628"/>
      <c r="LNK1" s="628"/>
      <c r="LNL1" s="628"/>
      <c r="LNM1" s="628"/>
      <c r="LNN1" s="52"/>
      <c r="LNO1" s="55"/>
      <c r="LNP1" s="628"/>
      <c r="LNQ1" s="628"/>
      <c r="LNR1" s="628"/>
      <c r="LNS1" s="628"/>
      <c r="LNT1" s="628"/>
      <c r="LNU1" s="52"/>
      <c r="LNV1" s="55"/>
      <c r="LNW1" s="628"/>
      <c r="LNX1" s="628"/>
      <c r="LNY1" s="628"/>
      <c r="LNZ1" s="628"/>
      <c r="LOA1" s="628"/>
      <c r="LOB1" s="52"/>
      <c r="LOC1" s="55"/>
      <c r="LOD1" s="628"/>
      <c r="LOE1" s="628"/>
      <c r="LOF1" s="628"/>
      <c r="LOG1" s="628"/>
      <c r="LOH1" s="628"/>
      <c r="LOI1" s="52"/>
      <c r="LOJ1" s="55"/>
      <c r="LOK1" s="628"/>
      <c r="LOL1" s="628"/>
      <c r="LOM1" s="628"/>
      <c r="LON1" s="628"/>
      <c r="LOO1" s="628"/>
      <c r="LOP1" s="52"/>
      <c r="LOQ1" s="55"/>
      <c r="LOR1" s="628"/>
      <c r="LOS1" s="628"/>
      <c r="LOT1" s="628"/>
      <c r="LOU1" s="628"/>
      <c r="LOV1" s="628"/>
      <c r="LOW1" s="52"/>
      <c r="LOX1" s="55"/>
      <c r="LOY1" s="628"/>
      <c r="LOZ1" s="628"/>
      <c r="LPA1" s="628"/>
      <c r="LPB1" s="628"/>
      <c r="LPC1" s="628"/>
      <c r="LPD1" s="52"/>
      <c r="LPE1" s="55"/>
      <c r="LPF1" s="628"/>
      <c r="LPG1" s="628"/>
      <c r="LPH1" s="628"/>
      <c r="LPI1" s="628"/>
      <c r="LPJ1" s="628"/>
      <c r="LPK1" s="52"/>
      <c r="LPL1" s="55"/>
      <c r="LPM1" s="628"/>
      <c r="LPN1" s="628"/>
      <c r="LPO1" s="628"/>
      <c r="LPP1" s="628"/>
      <c r="LPQ1" s="628"/>
      <c r="LPR1" s="52"/>
      <c r="LPS1" s="55"/>
      <c r="LPT1" s="628"/>
      <c r="LPU1" s="628"/>
      <c r="LPV1" s="628"/>
      <c r="LPW1" s="628"/>
      <c r="LPX1" s="628"/>
      <c r="LPY1" s="52"/>
      <c r="LPZ1" s="55"/>
      <c r="LQA1" s="628"/>
      <c r="LQB1" s="628"/>
      <c r="LQC1" s="628"/>
      <c r="LQD1" s="628"/>
      <c r="LQE1" s="628"/>
      <c r="LQF1" s="52"/>
      <c r="LQG1" s="55"/>
      <c r="LQH1" s="628"/>
      <c r="LQI1" s="628"/>
      <c r="LQJ1" s="628"/>
      <c r="LQK1" s="628"/>
      <c r="LQL1" s="628"/>
      <c r="LQM1" s="52"/>
      <c r="LQN1" s="55"/>
      <c r="LQO1" s="628"/>
      <c r="LQP1" s="628"/>
      <c r="LQQ1" s="628"/>
      <c r="LQR1" s="628"/>
      <c r="LQS1" s="628"/>
      <c r="LQT1" s="52"/>
      <c r="LQU1" s="55"/>
      <c r="LQV1" s="628"/>
      <c r="LQW1" s="628"/>
      <c r="LQX1" s="628"/>
      <c r="LQY1" s="628"/>
      <c r="LQZ1" s="628"/>
      <c r="LRA1" s="52"/>
      <c r="LRB1" s="55"/>
      <c r="LRC1" s="628"/>
      <c r="LRD1" s="628"/>
      <c r="LRE1" s="628"/>
      <c r="LRF1" s="628"/>
      <c r="LRG1" s="628"/>
      <c r="LRH1" s="52"/>
      <c r="LRI1" s="55"/>
      <c r="LRJ1" s="628"/>
      <c r="LRK1" s="628"/>
      <c r="LRL1" s="628"/>
      <c r="LRM1" s="628"/>
      <c r="LRN1" s="628"/>
      <c r="LRO1" s="52"/>
      <c r="LRP1" s="55"/>
      <c r="LRQ1" s="628"/>
      <c r="LRR1" s="628"/>
      <c r="LRS1" s="628"/>
      <c r="LRT1" s="628"/>
      <c r="LRU1" s="628"/>
      <c r="LRV1" s="52"/>
      <c r="LRW1" s="55"/>
      <c r="LRX1" s="628"/>
      <c r="LRY1" s="628"/>
      <c r="LRZ1" s="628"/>
      <c r="LSA1" s="628"/>
      <c r="LSB1" s="628"/>
      <c r="LSC1" s="52"/>
      <c r="LSD1" s="55"/>
      <c r="LSE1" s="628"/>
      <c r="LSF1" s="628"/>
      <c r="LSG1" s="628"/>
      <c r="LSH1" s="628"/>
      <c r="LSI1" s="628"/>
      <c r="LSJ1" s="52"/>
      <c r="LSK1" s="55"/>
      <c r="LSL1" s="628"/>
      <c r="LSM1" s="628"/>
      <c r="LSN1" s="628"/>
      <c r="LSO1" s="628"/>
      <c r="LSP1" s="628"/>
      <c r="LSQ1" s="52"/>
      <c r="LSR1" s="55"/>
      <c r="LSS1" s="628"/>
      <c r="LST1" s="628"/>
      <c r="LSU1" s="628"/>
      <c r="LSV1" s="628"/>
      <c r="LSW1" s="628"/>
      <c r="LSX1" s="52"/>
      <c r="LSY1" s="55"/>
      <c r="LSZ1" s="628"/>
      <c r="LTA1" s="628"/>
      <c r="LTB1" s="628"/>
      <c r="LTC1" s="628"/>
      <c r="LTD1" s="628"/>
      <c r="LTE1" s="52"/>
      <c r="LTF1" s="55"/>
      <c r="LTG1" s="628"/>
      <c r="LTH1" s="628"/>
      <c r="LTI1" s="628"/>
      <c r="LTJ1" s="628"/>
      <c r="LTK1" s="628"/>
      <c r="LTL1" s="52"/>
      <c r="LTM1" s="55"/>
      <c r="LTN1" s="628"/>
      <c r="LTO1" s="628"/>
      <c r="LTP1" s="628"/>
      <c r="LTQ1" s="628"/>
      <c r="LTR1" s="628"/>
      <c r="LTS1" s="52"/>
      <c r="LTT1" s="55"/>
      <c r="LTU1" s="628"/>
      <c r="LTV1" s="628"/>
      <c r="LTW1" s="628"/>
      <c r="LTX1" s="628"/>
      <c r="LTY1" s="628"/>
      <c r="LTZ1" s="52"/>
      <c r="LUA1" s="55"/>
      <c r="LUB1" s="628"/>
      <c r="LUC1" s="628"/>
      <c r="LUD1" s="628"/>
      <c r="LUE1" s="628"/>
      <c r="LUF1" s="628"/>
      <c r="LUG1" s="52"/>
      <c r="LUH1" s="55"/>
      <c r="LUI1" s="628"/>
      <c r="LUJ1" s="628"/>
      <c r="LUK1" s="628"/>
      <c r="LUL1" s="628"/>
      <c r="LUM1" s="628"/>
      <c r="LUN1" s="52"/>
      <c r="LUO1" s="55"/>
      <c r="LUP1" s="628"/>
      <c r="LUQ1" s="628"/>
      <c r="LUR1" s="628"/>
      <c r="LUS1" s="628"/>
      <c r="LUT1" s="628"/>
      <c r="LUU1" s="52"/>
      <c r="LUV1" s="55"/>
      <c r="LUW1" s="628"/>
      <c r="LUX1" s="628"/>
      <c r="LUY1" s="628"/>
      <c r="LUZ1" s="628"/>
      <c r="LVA1" s="628"/>
      <c r="LVB1" s="52"/>
      <c r="LVC1" s="55"/>
      <c r="LVD1" s="628"/>
      <c r="LVE1" s="628"/>
      <c r="LVF1" s="628"/>
      <c r="LVG1" s="628"/>
      <c r="LVH1" s="628"/>
      <c r="LVI1" s="52"/>
      <c r="LVJ1" s="55"/>
      <c r="LVK1" s="628"/>
      <c r="LVL1" s="628"/>
      <c r="LVM1" s="628"/>
      <c r="LVN1" s="628"/>
      <c r="LVO1" s="628"/>
      <c r="LVP1" s="52"/>
      <c r="LVQ1" s="55"/>
      <c r="LVR1" s="628"/>
      <c r="LVS1" s="628"/>
      <c r="LVT1" s="628"/>
      <c r="LVU1" s="628"/>
      <c r="LVV1" s="628"/>
      <c r="LVW1" s="52"/>
      <c r="LVX1" s="55"/>
      <c r="LVY1" s="628"/>
      <c r="LVZ1" s="628"/>
      <c r="LWA1" s="628"/>
      <c r="LWB1" s="628"/>
      <c r="LWC1" s="628"/>
      <c r="LWD1" s="52"/>
      <c r="LWE1" s="55"/>
      <c r="LWF1" s="628"/>
      <c r="LWG1" s="628"/>
      <c r="LWH1" s="628"/>
      <c r="LWI1" s="628"/>
      <c r="LWJ1" s="628"/>
      <c r="LWK1" s="52"/>
      <c r="LWL1" s="55"/>
      <c r="LWM1" s="628"/>
      <c r="LWN1" s="628"/>
      <c r="LWO1" s="628"/>
      <c r="LWP1" s="628"/>
      <c r="LWQ1" s="628"/>
      <c r="LWR1" s="52"/>
      <c r="LWS1" s="55"/>
      <c r="LWT1" s="628"/>
      <c r="LWU1" s="628"/>
      <c r="LWV1" s="628"/>
      <c r="LWW1" s="628"/>
      <c r="LWX1" s="628"/>
      <c r="LWY1" s="52"/>
      <c r="LWZ1" s="55"/>
      <c r="LXA1" s="628"/>
      <c r="LXB1" s="628"/>
      <c r="LXC1" s="628"/>
      <c r="LXD1" s="628"/>
      <c r="LXE1" s="628"/>
      <c r="LXF1" s="52"/>
      <c r="LXG1" s="55"/>
      <c r="LXH1" s="628"/>
      <c r="LXI1" s="628"/>
      <c r="LXJ1" s="628"/>
      <c r="LXK1" s="628"/>
      <c r="LXL1" s="628"/>
      <c r="LXM1" s="52"/>
      <c r="LXN1" s="55"/>
      <c r="LXO1" s="628"/>
      <c r="LXP1" s="628"/>
      <c r="LXQ1" s="628"/>
      <c r="LXR1" s="628"/>
      <c r="LXS1" s="628"/>
      <c r="LXT1" s="52"/>
      <c r="LXU1" s="55"/>
      <c r="LXV1" s="628"/>
      <c r="LXW1" s="628"/>
      <c r="LXX1" s="628"/>
      <c r="LXY1" s="628"/>
      <c r="LXZ1" s="628"/>
      <c r="LYA1" s="52"/>
      <c r="LYB1" s="55"/>
      <c r="LYC1" s="628"/>
      <c r="LYD1" s="628"/>
      <c r="LYE1" s="628"/>
      <c r="LYF1" s="628"/>
      <c r="LYG1" s="628"/>
      <c r="LYH1" s="52"/>
      <c r="LYI1" s="55"/>
      <c r="LYJ1" s="628"/>
      <c r="LYK1" s="628"/>
      <c r="LYL1" s="628"/>
      <c r="LYM1" s="628"/>
      <c r="LYN1" s="628"/>
      <c r="LYO1" s="52"/>
      <c r="LYP1" s="55"/>
      <c r="LYQ1" s="628"/>
      <c r="LYR1" s="628"/>
      <c r="LYS1" s="628"/>
      <c r="LYT1" s="628"/>
      <c r="LYU1" s="628"/>
      <c r="LYV1" s="52"/>
      <c r="LYW1" s="55"/>
      <c r="LYX1" s="628"/>
      <c r="LYY1" s="628"/>
      <c r="LYZ1" s="628"/>
      <c r="LZA1" s="628"/>
      <c r="LZB1" s="628"/>
      <c r="LZC1" s="52"/>
      <c r="LZD1" s="55"/>
      <c r="LZE1" s="628"/>
      <c r="LZF1" s="628"/>
      <c r="LZG1" s="628"/>
      <c r="LZH1" s="628"/>
      <c r="LZI1" s="628"/>
      <c r="LZJ1" s="52"/>
      <c r="LZK1" s="55"/>
      <c r="LZL1" s="628"/>
      <c r="LZM1" s="628"/>
      <c r="LZN1" s="628"/>
      <c r="LZO1" s="628"/>
      <c r="LZP1" s="628"/>
      <c r="LZQ1" s="52"/>
      <c r="LZR1" s="55"/>
      <c r="LZS1" s="628"/>
      <c r="LZT1" s="628"/>
      <c r="LZU1" s="628"/>
      <c r="LZV1" s="628"/>
      <c r="LZW1" s="628"/>
      <c r="LZX1" s="52"/>
      <c r="LZY1" s="55"/>
      <c r="LZZ1" s="628"/>
      <c r="MAA1" s="628"/>
      <c r="MAB1" s="628"/>
      <c r="MAC1" s="628"/>
      <c r="MAD1" s="628"/>
      <c r="MAE1" s="52"/>
      <c r="MAF1" s="55"/>
      <c r="MAG1" s="628"/>
      <c r="MAH1" s="628"/>
      <c r="MAI1" s="628"/>
      <c r="MAJ1" s="628"/>
      <c r="MAK1" s="628"/>
      <c r="MAL1" s="52"/>
      <c r="MAM1" s="55"/>
      <c r="MAN1" s="628"/>
      <c r="MAO1" s="628"/>
      <c r="MAP1" s="628"/>
      <c r="MAQ1" s="628"/>
      <c r="MAR1" s="628"/>
      <c r="MAS1" s="52"/>
      <c r="MAT1" s="55"/>
      <c r="MAU1" s="628"/>
      <c r="MAV1" s="628"/>
      <c r="MAW1" s="628"/>
      <c r="MAX1" s="628"/>
      <c r="MAY1" s="628"/>
      <c r="MAZ1" s="52"/>
      <c r="MBA1" s="55"/>
      <c r="MBB1" s="628"/>
      <c r="MBC1" s="628"/>
      <c r="MBD1" s="628"/>
      <c r="MBE1" s="628"/>
      <c r="MBF1" s="628"/>
      <c r="MBG1" s="52"/>
      <c r="MBH1" s="55"/>
      <c r="MBI1" s="628"/>
      <c r="MBJ1" s="628"/>
      <c r="MBK1" s="628"/>
      <c r="MBL1" s="628"/>
      <c r="MBM1" s="628"/>
      <c r="MBN1" s="52"/>
      <c r="MBO1" s="55"/>
      <c r="MBP1" s="628"/>
      <c r="MBQ1" s="628"/>
      <c r="MBR1" s="628"/>
      <c r="MBS1" s="628"/>
      <c r="MBT1" s="628"/>
      <c r="MBU1" s="52"/>
      <c r="MBV1" s="55"/>
      <c r="MBW1" s="628"/>
      <c r="MBX1" s="628"/>
      <c r="MBY1" s="628"/>
      <c r="MBZ1" s="628"/>
      <c r="MCA1" s="628"/>
      <c r="MCB1" s="52"/>
      <c r="MCC1" s="55"/>
      <c r="MCD1" s="628"/>
      <c r="MCE1" s="628"/>
      <c r="MCF1" s="628"/>
      <c r="MCG1" s="628"/>
      <c r="MCH1" s="628"/>
      <c r="MCI1" s="52"/>
      <c r="MCJ1" s="55"/>
      <c r="MCK1" s="628"/>
      <c r="MCL1" s="628"/>
      <c r="MCM1" s="628"/>
      <c r="MCN1" s="628"/>
      <c r="MCO1" s="628"/>
      <c r="MCP1" s="52"/>
      <c r="MCQ1" s="55"/>
      <c r="MCR1" s="628"/>
      <c r="MCS1" s="628"/>
      <c r="MCT1" s="628"/>
      <c r="MCU1" s="628"/>
      <c r="MCV1" s="628"/>
      <c r="MCW1" s="52"/>
      <c r="MCX1" s="55"/>
      <c r="MCY1" s="628"/>
      <c r="MCZ1" s="628"/>
      <c r="MDA1" s="628"/>
      <c r="MDB1" s="628"/>
      <c r="MDC1" s="628"/>
      <c r="MDD1" s="52"/>
      <c r="MDE1" s="55"/>
      <c r="MDF1" s="628"/>
      <c r="MDG1" s="628"/>
      <c r="MDH1" s="628"/>
      <c r="MDI1" s="628"/>
      <c r="MDJ1" s="628"/>
      <c r="MDK1" s="52"/>
      <c r="MDL1" s="55"/>
      <c r="MDM1" s="628"/>
      <c r="MDN1" s="628"/>
      <c r="MDO1" s="628"/>
      <c r="MDP1" s="628"/>
      <c r="MDQ1" s="628"/>
      <c r="MDR1" s="52"/>
      <c r="MDS1" s="55"/>
      <c r="MDT1" s="628"/>
      <c r="MDU1" s="628"/>
      <c r="MDV1" s="628"/>
      <c r="MDW1" s="628"/>
      <c r="MDX1" s="628"/>
      <c r="MDY1" s="52"/>
      <c r="MDZ1" s="55"/>
      <c r="MEA1" s="628"/>
      <c r="MEB1" s="628"/>
      <c r="MEC1" s="628"/>
      <c r="MED1" s="628"/>
      <c r="MEE1" s="628"/>
      <c r="MEF1" s="52"/>
      <c r="MEG1" s="55"/>
      <c r="MEH1" s="628"/>
      <c r="MEI1" s="628"/>
      <c r="MEJ1" s="628"/>
      <c r="MEK1" s="628"/>
      <c r="MEL1" s="628"/>
      <c r="MEM1" s="52"/>
      <c r="MEN1" s="55"/>
      <c r="MEO1" s="628"/>
      <c r="MEP1" s="628"/>
      <c r="MEQ1" s="628"/>
      <c r="MER1" s="628"/>
      <c r="MES1" s="628"/>
      <c r="MET1" s="52"/>
      <c r="MEU1" s="55"/>
      <c r="MEV1" s="628"/>
      <c r="MEW1" s="628"/>
      <c r="MEX1" s="628"/>
      <c r="MEY1" s="628"/>
      <c r="MEZ1" s="628"/>
      <c r="MFA1" s="52"/>
      <c r="MFB1" s="55"/>
      <c r="MFC1" s="628"/>
      <c r="MFD1" s="628"/>
      <c r="MFE1" s="628"/>
      <c r="MFF1" s="628"/>
      <c r="MFG1" s="628"/>
      <c r="MFH1" s="52"/>
      <c r="MFI1" s="55"/>
      <c r="MFJ1" s="628"/>
      <c r="MFK1" s="628"/>
      <c r="MFL1" s="628"/>
      <c r="MFM1" s="628"/>
      <c r="MFN1" s="628"/>
      <c r="MFO1" s="52"/>
      <c r="MFP1" s="55"/>
      <c r="MFQ1" s="628"/>
      <c r="MFR1" s="628"/>
      <c r="MFS1" s="628"/>
      <c r="MFT1" s="628"/>
      <c r="MFU1" s="628"/>
      <c r="MFV1" s="52"/>
      <c r="MFW1" s="55"/>
      <c r="MFX1" s="628"/>
      <c r="MFY1" s="628"/>
      <c r="MFZ1" s="628"/>
      <c r="MGA1" s="628"/>
      <c r="MGB1" s="628"/>
      <c r="MGC1" s="52"/>
      <c r="MGD1" s="55"/>
      <c r="MGE1" s="628"/>
      <c r="MGF1" s="628"/>
      <c r="MGG1" s="628"/>
      <c r="MGH1" s="628"/>
      <c r="MGI1" s="628"/>
      <c r="MGJ1" s="52"/>
      <c r="MGK1" s="55"/>
      <c r="MGL1" s="628"/>
      <c r="MGM1" s="628"/>
      <c r="MGN1" s="628"/>
      <c r="MGO1" s="628"/>
      <c r="MGP1" s="628"/>
      <c r="MGQ1" s="52"/>
      <c r="MGR1" s="55"/>
      <c r="MGS1" s="628"/>
      <c r="MGT1" s="628"/>
      <c r="MGU1" s="628"/>
      <c r="MGV1" s="628"/>
      <c r="MGW1" s="628"/>
      <c r="MGX1" s="52"/>
      <c r="MGY1" s="55"/>
      <c r="MGZ1" s="628"/>
      <c r="MHA1" s="628"/>
      <c r="MHB1" s="628"/>
      <c r="MHC1" s="628"/>
      <c r="MHD1" s="628"/>
      <c r="MHE1" s="52"/>
      <c r="MHF1" s="55"/>
      <c r="MHG1" s="628"/>
      <c r="MHH1" s="628"/>
      <c r="MHI1" s="628"/>
      <c r="MHJ1" s="628"/>
      <c r="MHK1" s="628"/>
      <c r="MHL1" s="52"/>
      <c r="MHM1" s="55"/>
      <c r="MHN1" s="628"/>
      <c r="MHO1" s="628"/>
      <c r="MHP1" s="628"/>
      <c r="MHQ1" s="628"/>
      <c r="MHR1" s="628"/>
      <c r="MHS1" s="52"/>
      <c r="MHT1" s="55"/>
      <c r="MHU1" s="628"/>
      <c r="MHV1" s="628"/>
      <c r="MHW1" s="628"/>
      <c r="MHX1" s="628"/>
      <c r="MHY1" s="628"/>
      <c r="MHZ1" s="52"/>
      <c r="MIA1" s="55"/>
      <c r="MIB1" s="628"/>
      <c r="MIC1" s="628"/>
      <c r="MID1" s="628"/>
      <c r="MIE1" s="628"/>
      <c r="MIF1" s="628"/>
      <c r="MIG1" s="52"/>
      <c r="MIH1" s="55"/>
      <c r="MII1" s="628"/>
      <c r="MIJ1" s="628"/>
      <c r="MIK1" s="628"/>
      <c r="MIL1" s="628"/>
      <c r="MIM1" s="628"/>
      <c r="MIN1" s="52"/>
      <c r="MIO1" s="55"/>
      <c r="MIP1" s="628"/>
      <c r="MIQ1" s="628"/>
      <c r="MIR1" s="628"/>
      <c r="MIS1" s="628"/>
      <c r="MIT1" s="628"/>
      <c r="MIU1" s="52"/>
      <c r="MIV1" s="55"/>
      <c r="MIW1" s="628"/>
      <c r="MIX1" s="628"/>
      <c r="MIY1" s="628"/>
      <c r="MIZ1" s="628"/>
      <c r="MJA1" s="628"/>
      <c r="MJB1" s="52"/>
      <c r="MJC1" s="55"/>
      <c r="MJD1" s="628"/>
      <c r="MJE1" s="628"/>
      <c r="MJF1" s="628"/>
      <c r="MJG1" s="628"/>
      <c r="MJH1" s="628"/>
      <c r="MJI1" s="52"/>
      <c r="MJJ1" s="55"/>
      <c r="MJK1" s="628"/>
      <c r="MJL1" s="628"/>
      <c r="MJM1" s="628"/>
      <c r="MJN1" s="628"/>
      <c r="MJO1" s="628"/>
      <c r="MJP1" s="52"/>
      <c r="MJQ1" s="55"/>
      <c r="MJR1" s="628"/>
      <c r="MJS1" s="628"/>
      <c r="MJT1" s="628"/>
      <c r="MJU1" s="628"/>
      <c r="MJV1" s="628"/>
      <c r="MJW1" s="52"/>
      <c r="MJX1" s="55"/>
      <c r="MJY1" s="628"/>
      <c r="MJZ1" s="628"/>
      <c r="MKA1" s="628"/>
      <c r="MKB1" s="628"/>
      <c r="MKC1" s="628"/>
      <c r="MKD1" s="52"/>
      <c r="MKE1" s="55"/>
      <c r="MKF1" s="628"/>
      <c r="MKG1" s="628"/>
      <c r="MKH1" s="628"/>
      <c r="MKI1" s="628"/>
      <c r="MKJ1" s="628"/>
      <c r="MKK1" s="52"/>
      <c r="MKL1" s="55"/>
      <c r="MKM1" s="628"/>
      <c r="MKN1" s="628"/>
      <c r="MKO1" s="628"/>
      <c r="MKP1" s="628"/>
      <c r="MKQ1" s="628"/>
      <c r="MKR1" s="52"/>
      <c r="MKS1" s="55"/>
      <c r="MKT1" s="628"/>
      <c r="MKU1" s="628"/>
      <c r="MKV1" s="628"/>
      <c r="MKW1" s="628"/>
      <c r="MKX1" s="628"/>
      <c r="MKY1" s="52"/>
      <c r="MKZ1" s="55"/>
      <c r="MLA1" s="628"/>
      <c r="MLB1" s="628"/>
      <c r="MLC1" s="628"/>
      <c r="MLD1" s="628"/>
      <c r="MLE1" s="628"/>
      <c r="MLF1" s="52"/>
      <c r="MLG1" s="55"/>
      <c r="MLH1" s="628"/>
      <c r="MLI1" s="628"/>
      <c r="MLJ1" s="628"/>
      <c r="MLK1" s="628"/>
      <c r="MLL1" s="628"/>
      <c r="MLM1" s="52"/>
      <c r="MLN1" s="55"/>
      <c r="MLO1" s="628"/>
      <c r="MLP1" s="628"/>
      <c r="MLQ1" s="628"/>
      <c r="MLR1" s="628"/>
      <c r="MLS1" s="628"/>
      <c r="MLT1" s="52"/>
      <c r="MLU1" s="55"/>
      <c r="MLV1" s="628"/>
      <c r="MLW1" s="628"/>
      <c r="MLX1" s="628"/>
      <c r="MLY1" s="628"/>
      <c r="MLZ1" s="628"/>
      <c r="MMA1" s="52"/>
      <c r="MMB1" s="55"/>
      <c r="MMC1" s="628"/>
      <c r="MMD1" s="628"/>
      <c r="MME1" s="628"/>
      <c r="MMF1" s="628"/>
      <c r="MMG1" s="628"/>
      <c r="MMH1" s="52"/>
      <c r="MMI1" s="55"/>
      <c r="MMJ1" s="628"/>
      <c r="MMK1" s="628"/>
      <c r="MML1" s="628"/>
      <c r="MMM1" s="628"/>
      <c r="MMN1" s="628"/>
      <c r="MMO1" s="52"/>
      <c r="MMP1" s="55"/>
      <c r="MMQ1" s="628"/>
      <c r="MMR1" s="628"/>
      <c r="MMS1" s="628"/>
      <c r="MMT1" s="628"/>
      <c r="MMU1" s="628"/>
      <c r="MMV1" s="52"/>
      <c r="MMW1" s="55"/>
      <c r="MMX1" s="628"/>
      <c r="MMY1" s="628"/>
      <c r="MMZ1" s="628"/>
      <c r="MNA1" s="628"/>
      <c r="MNB1" s="628"/>
      <c r="MNC1" s="52"/>
      <c r="MND1" s="55"/>
      <c r="MNE1" s="628"/>
      <c r="MNF1" s="628"/>
      <c r="MNG1" s="628"/>
      <c r="MNH1" s="628"/>
      <c r="MNI1" s="628"/>
      <c r="MNJ1" s="52"/>
      <c r="MNK1" s="55"/>
      <c r="MNL1" s="628"/>
      <c r="MNM1" s="628"/>
      <c r="MNN1" s="628"/>
      <c r="MNO1" s="628"/>
      <c r="MNP1" s="628"/>
      <c r="MNQ1" s="52"/>
      <c r="MNR1" s="55"/>
      <c r="MNS1" s="628"/>
      <c r="MNT1" s="628"/>
      <c r="MNU1" s="628"/>
      <c r="MNV1" s="628"/>
      <c r="MNW1" s="628"/>
      <c r="MNX1" s="52"/>
      <c r="MNY1" s="55"/>
      <c r="MNZ1" s="628"/>
      <c r="MOA1" s="628"/>
      <c r="MOB1" s="628"/>
      <c r="MOC1" s="628"/>
      <c r="MOD1" s="628"/>
      <c r="MOE1" s="52"/>
      <c r="MOF1" s="55"/>
      <c r="MOG1" s="628"/>
      <c r="MOH1" s="628"/>
      <c r="MOI1" s="628"/>
      <c r="MOJ1" s="628"/>
      <c r="MOK1" s="628"/>
      <c r="MOL1" s="52"/>
      <c r="MOM1" s="55"/>
      <c r="MON1" s="628"/>
      <c r="MOO1" s="628"/>
      <c r="MOP1" s="628"/>
      <c r="MOQ1" s="628"/>
      <c r="MOR1" s="628"/>
      <c r="MOS1" s="52"/>
      <c r="MOT1" s="55"/>
      <c r="MOU1" s="628"/>
      <c r="MOV1" s="628"/>
      <c r="MOW1" s="628"/>
      <c r="MOX1" s="628"/>
      <c r="MOY1" s="628"/>
      <c r="MOZ1" s="52"/>
      <c r="MPA1" s="55"/>
      <c r="MPB1" s="628"/>
      <c r="MPC1" s="628"/>
      <c r="MPD1" s="628"/>
      <c r="MPE1" s="628"/>
      <c r="MPF1" s="628"/>
      <c r="MPG1" s="52"/>
      <c r="MPH1" s="55"/>
      <c r="MPI1" s="628"/>
      <c r="MPJ1" s="628"/>
      <c r="MPK1" s="628"/>
      <c r="MPL1" s="628"/>
      <c r="MPM1" s="628"/>
      <c r="MPN1" s="52"/>
      <c r="MPO1" s="55"/>
      <c r="MPP1" s="628"/>
      <c r="MPQ1" s="628"/>
      <c r="MPR1" s="628"/>
      <c r="MPS1" s="628"/>
      <c r="MPT1" s="628"/>
      <c r="MPU1" s="52"/>
      <c r="MPV1" s="55"/>
      <c r="MPW1" s="628"/>
      <c r="MPX1" s="628"/>
      <c r="MPY1" s="628"/>
      <c r="MPZ1" s="628"/>
      <c r="MQA1" s="628"/>
      <c r="MQB1" s="52"/>
      <c r="MQC1" s="55"/>
      <c r="MQD1" s="628"/>
      <c r="MQE1" s="628"/>
      <c r="MQF1" s="628"/>
      <c r="MQG1" s="628"/>
      <c r="MQH1" s="628"/>
      <c r="MQI1" s="52"/>
      <c r="MQJ1" s="55"/>
      <c r="MQK1" s="628"/>
      <c r="MQL1" s="628"/>
      <c r="MQM1" s="628"/>
      <c r="MQN1" s="628"/>
      <c r="MQO1" s="628"/>
      <c r="MQP1" s="52"/>
      <c r="MQQ1" s="55"/>
      <c r="MQR1" s="628"/>
      <c r="MQS1" s="628"/>
      <c r="MQT1" s="628"/>
      <c r="MQU1" s="628"/>
      <c r="MQV1" s="628"/>
      <c r="MQW1" s="52"/>
      <c r="MQX1" s="55"/>
      <c r="MQY1" s="628"/>
      <c r="MQZ1" s="628"/>
      <c r="MRA1" s="628"/>
      <c r="MRB1" s="628"/>
      <c r="MRC1" s="628"/>
      <c r="MRD1" s="52"/>
      <c r="MRE1" s="55"/>
      <c r="MRF1" s="628"/>
      <c r="MRG1" s="628"/>
      <c r="MRH1" s="628"/>
      <c r="MRI1" s="628"/>
      <c r="MRJ1" s="628"/>
      <c r="MRK1" s="52"/>
      <c r="MRL1" s="55"/>
      <c r="MRM1" s="628"/>
      <c r="MRN1" s="628"/>
      <c r="MRO1" s="628"/>
      <c r="MRP1" s="628"/>
      <c r="MRQ1" s="628"/>
      <c r="MRR1" s="52"/>
      <c r="MRS1" s="55"/>
      <c r="MRT1" s="628"/>
      <c r="MRU1" s="628"/>
      <c r="MRV1" s="628"/>
      <c r="MRW1" s="628"/>
      <c r="MRX1" s="628"/>
      <c r="MRY1" s="52"/>
      <c r="MRZ1" s="55"/>
      <c r="MSA1" s="628"/>
      <c r="MSB1" s="628"/>
      <c r="MSC1" s="628"/>
      <c r="MSD1" s="628"/>
      <c r="MSE1" s="628"/>
      <c r="MSF1" s="52"/>
      <c r="MSG1" s="55"/>
      <c r="MSH1" s="628"/>
      <c r="MSI1" s="628"/>
      <c r="MSJ1" s="628"/>
      <c r="MSK1" s="628"/>
      <c r="MSL1" s="628"/>
      <c r="MSM1" s="52"/>
      <c r="MSN1" s="55"/>
      <c r="MSO1" s="628"/>
      <c r="MSP1" s="628"/>
      <c r="MSQ1" s="628"/>
      <c r="MSR1" s="628"/>
      <c r="MSS1" s="628"/>
      <c r="MST1" s="52"/>
      <c r="MSU1" s="55"/>
      <c r="MSV1" s="628"/>
      <c r="MSW1" s="628"/>
      <c r="MSX1" s="628"/>
      <c r="MSY1" s="628"/>
      <c r="MSZ1" s="628"/>
      <c r="MTA1" s="52"/>
      <c r="MTB1" s="55"/>
      <c r="MTC1" s="628"/>
      <c r="MTD1" s="628"/>
      <c r="MTE1" s="628"/>
      <c r="MTF1" s="628"/>
      <c r="MTG1" s="628"/>
      <c r="MTH1" s="52"/>
      <c r="MTI1" s="55"/>
      <c r="MTJ1" s="628"/>
      <c r="MTK1" s="628"/>
      <c r="MTL1" s="628"/>
      <c r="MTM1" s="628"/>
      <c r="MTN1" s="628"/>
      <c r="MTO1" s="52"/>
      <c r="MTP1" s="55"/>
      <c r="MTQ1" s="628"/>
      <c r="MTR1" s="628"/>
      <c r="MTS1" s="628"/>
      <c r="MTT1" s="628"/>
      <c r="MTU1" s="628"/>
      <c r="MTV1" s="52"/>
      <c r="MTW1" s="55"/>
      <c r="MTX1" s="628"/>
      <c r="MTY1" s="628"/>
      <c r="MTZ1" s="628"/>
      <c r="MUA1" s="628"/>
      <c r="MUB1" s="628"/>
      <c r="MUC1" s="52"/>
      <c r="MUD1" s="55"/>
      <c r="MUE1" s="628"/>
      <c r="MUF1" s="628"/>
      <c r="MUG1" s="628"/>
      <c r="MUH1" s="628"/>
      <c r="MUI1" s="628"/>
      <c r="MUJ1" s="52"/>
      <c r="MUK1" s="55"/>
      <c r="MUL1" s="628"/>
      <c r="MUM1" s="628"/>
      <c r="MUN1" s="628"/>
      <c r="MUO1" s="628"/>
      <c r="MUP1" s="628"/>
      <c r="MUQ1" s="52"/>
      <c r="MUR1" s="55"/>
      <c r="MUS1" s="628"/>
      <c r="MUT1" s="628"/>
      <c r="MUU1" s="628"/>
      <c r="MUV1" s="628"/>
      <c r="MUW1" s="628"/>
      <c r="MUX1" s="52"/>
      <c r="MUY1" s="55"/>
      <c r="MUZ1" s="628"/>
      <c r="MVA1" s="628"/>
      <c r="MVB1" s="628"/>
      <c r="MVC1" s="628"/>
      <c r="MVD1" s="628"/>
      <c r="MVE1" s="52"/>
      <c r="MVF1" s="55"/>
      <c r="MVG1" s="628"/>
      <c r="MVH1" s="628"/>
      <c r="MVI1" s="628"/>
      <c r="MVJ1" s="628"/>
      <c r="MVK1" s="628"/>
      <c r="MVL1" s="52"/>
      <c r="MVM1" s="55"/>
      <c r="MVN1" s="628"/>
      <c r="MVO1" s="628"/>
      <c r="MVP1" s="628"/>
      <c r="MVQ1" s="628"/>
      <c r="MVR1" s="628"/>
      <c r="MVS1" s="52"/>
      <c r="MVT1" s="55"/>
      <c r="MVU1" s="628"/>
      <c r="MVV1" s="628"/>
      <c r="MVW1" s="628"/>
      <c r="MVX1" s="628"/>
      <c r="MVY1" s="628"/>
      <c r="MVZ1" s="52"/>
      <c r="MWA1" s="55"/>
      <c r="MWB1" s="628"/>
      <c r="MWC1" s="628"/>
      <c r="MWD1" s="628"/>
      <c r="MWE1" s="628"/>
      <c r="MWF1" s="628"/>
      <c r="MWG1" s="52"/>
      <c r="MWH1" s="55"/>
      <c r="MWI1" s="628"/>
      <c r="MWJ1" s="628"/>
      <c r="MWK1" s="628"/>
      <c r="MWL1" s="628"/>
      <c r="MWM1" s="628"/>
      <c r="MWN1" s="52"/>
      <c r="MWO1" s="55"/>
      <c r="MWP1" s="628"/>
      <c r="MWQ1" s="628"/>
      <c r="MWR1" s="628"/>
      <c r="MWS1" s="628"/>
      <c r="MWT1" s="628"/>
      <c r="MWU1" s="52"/>
      <c r="MWV1" s="55"/>
      <c r="MWW1" s="628"/>
      <c r="MWX1" s="628"/>
      <c r="MWY1" s="628"/>
      <c r="MWZ1" s="628"/>
      <c r="MXA1" s="628"/>
      <c r="MXB1" s="52"/>
      <c r="MXC1" s="55"/>
      <c r="MXD1" s="628"/>
      <c r="MXE1" s="628"/>
      <c r="MXF1" s="628"/>
      <c r="MXG1" s="628"/>
      <c r="MXH1" s="628"/>
      <c r="MXI1" s="52"/>
      <c r="MXJ1" s="55"/>
      <c r="MXK1" s="628"/>
      <c r="MXL1" s="628"/>
      <c r="MXM1" s="628"/>
      <c r="MXN1" s="628"/>
      <c r="MXO1" s="628"/>
      <c r="MXP1" s="52"/>
      <c r="MXQ1" s="55"/>
      <c r="MXR1" s="628"/>
      <c r="MXS1" s="628"/>
      <c r="MXT1" s="628"/>
      <c r="MXU1" s="628"/>
      <c r="MXV1" s="628"/>
      <c r="MXW1" s="52"/>
      <c r="MXX1" s="55"/>
      <c r="MXY1" s="628"/>
      <c r="MXZ1" s="628"/>
      <c r="MYA1" s="628"/>
      <c r="MYB1" s="628"/>
      <c r="MYC1" s="628"/>
      <c r="MYD1" s="52"/>
      <c r="MYE1" s="55"/>
      <c r="MYF1" s="628"/>
      <c r="MYG1" s="628"/>
      <c r="MYH1" s="628"/>
      <c r="MYI1" s="628"/>
      <c r="MYJ1" s="628"/>
      <c r="MYK1" s="52"/>
      <c r="MYL1" s="55"/>
      <c r="MYM1" s="628"/>
      <c r="MYN1" s="628"/>
      <c r="MYO1" s="628"/>
      <c r="MYP1" s="628"/>
      <c r="MYQ1" s="628"/>
      <c r="MYR1" s="52"/>
      <c r="MYS1" s="55"/>
      <c r="MYT1" s="628"/>
      <c r="MYU1" s="628"/>
      <c r="MYV1" s="628"/>
      <c r="MYW1" s="628"/>
      <c r="MYX1" s="628"/>
      <c r="MYY1" s="52"/>
      <c r="MYZ1" s="55"/>
      <c r="MZA1" s="628"/>
      <c r="MZB1" s="628"/>
      <c r="MZC1" s="628"/>
      <c r="MZD1" s="628"/>
      <c r="MZE1" s="628"/>
      <c r="MZF1" s="52"/>
      <c r="MZG1" s="55"/>
      <c r="MZH1" s="628"/>
      <c r="MZI1" s="628"/>
      <c r="MZJ1" s="628"/>
      <c r="MZK1" s="628"/>
      <c r="MZL1" s="628"/>
      <c r="MZM1" s="52"/>
      <c r="MZN1" s="55"/>
      <c r="MZO1" s="628"/>
      <c r="MZP1" s="628"/>
      <c r="MZQ1" s="628"/>
      <c r="MZR1" s="628"/>
      <c r="MZS1" s="628"/>
      <c r="MZT1" s="52"/>
      <c r="MZU1" s="55"/>
      <c r="MZV1" s="628"/>
      <c r="MZW1" s="628"/>
      <c r="MZX1" s="628"/>
      <c r="MZY1" s="628"/>
      <c r="MZZ1" s="628"/>
      <c r="NAA1" s="52"/>
      <c r="NAB1" s="55"/>
      <c r="NAC1" s="628"/>
      <c r="NAD1" s="628"/>
      <c r="NAE1" s="628"/>
      <c r="NAF1" s="628"/>
      <c r="NAG1" s="628"/>
      <c r="NAH1" s="52"/>
      <c r="NAI1" s="55"/>
      <c r="NAJ1" s="628"/>
      <c r="NAK1" s="628"/>
      <c r="NAL1" s="628"/>
      <c r="NAM1" s="628"/>
      <c r="NAN1" s="628"/>
      <c r="NAO1" s="52"/>
      <c r="NAP1" s="55"/>
      <c r="NAQ1" s="628"/>
      <c r="NAR1" s="628"/>
      <c r="NAS1" s="628"/>
      <c r="NAT1" s="628"/>
      <c r="NAU1" s="628"/>
      <c r="NAV1" s="52"/>
      <c r="NAW1" s="55"/>
      <c r="NAX1" s="628"/>
      <c r="NAY1" s="628"/>
      <c r="NAZ1" s="628"/>
      <c r="NBA1" s="628"/>
      <c r="NBB1" s="628"/>
      <c r="NBC1" s="52"/>
      <c r="NBD1" s="55"/>
      <c r="NBE1" s="628"/>
      <c r="NBF1" s="628"/>
      <c r="NBG1" s="628"/>
      <c r="NBH1" s="628"/>
      <c r="NBI1" s="628"/>
      <c r="NBJ1" s="52"/>
      <c r="NBK1" s="55"/>
      <c r="NBL1" s="628"/>
      <c r="NBM1" s="628"/>
      <c r="NBN1" s="628"/>
      <c r="NBO1" s="628"/>
      <c r="NBP1" s="628"/>
      <c r="NBQ1" s="52"/>
      <c r="NBR1" s="55"/>
      <c r="NBS1" s="628"/>
      <c r="NBT1" s="628"/>
      <c r="NBU1" s="628"/>
      <c r="NBV1" s="628"/>
      <c r="NBW1" s="628"/>
      <c r="NBX1" s="52"/>
      <c r="NBY1" s="55"/>
      <c r="NBZ1" s="628"/>
      <c r="NCA1" s="628"/>
      <c r="NCB1" s="628"/>
      <c r="NCC1" s="628"/>
      <c r="NCD1" s="628"/>
      <c r="NCE1" s="52"/>
      <c r="NCF1" s="55"/>
      <c r="NCG1" s="628"/>
      <c r="NCH1" s="628"/>
      <c r="NCI1" s="628"/>
      <c r="NCJ1" s="628"/>
      <c r="NCK1" s="628"/>
      <c r="NCL1" s="52"/>
      <c r="NCM1" s="55"/>
      <c r="NCN1" s="628"/>
      <c r="NCO1" s="628"/>
      <c r="NCP1" s="628"/>
      <c r="NCQ1" s="628"/>
      <c r="NCR1" s="628"/>
      <c r="NCS1" s="52"/>
      <c r="NCT1" s="55"/>
      <c r="NCU1" s="628"/>
      <c r="NCV1" s="628"/>
      <c r="NCW1" s="628"/>
      <c r="NCX1" s="628"/>
      <c r="NCY1" s="628"/>
      <c r="NCZ1" s="52"/>
      <c r="NDA1" s="55"/>
      <c r="NDB1" s="628"/>
      <c r="NDC1" s="628"/>
      <c r="NDD1" s="628"/>
      <c r="NDE1" s="628"/>
      <c r="NDF1" s="628"/>
      <c r="NDG1" s="52"/>
      <c r="NDH1" s="55"/>
      <c r="NDI1" s="628"/>
      <c r="NDJ1" s="628"/>
      <c r="NDK1" s="628"/>
      <c r="NDL1" s="628"/>
      <c r="NDM1" s="628"/>
      <c r="NDN1" s="52"/>
      <c r="NDO1" s="55"/>
      <c r="NDP1" s="628"/>
      <c r="NDQ1" s="628"/>
      <c r="NDR1" s="628"/>
      <c r="NDS1" s="628"/>
      <c r="NDT1" s="628"/>
      <c r="NDU1" s="52"/>
      <c r="NDV1" s="55"/>
      <c r="NDW1" s="628"/>
      <c r="NDX1" s="628"/>
      <c r="NDY1" s="628"/>
      <c r="NDZ1" s="628"/>
      <c r="NEA1" s="628"/>
      <c r="NEB1" s="52"/>
      <c r="NEC1" s="55"/>
      <c r="NED1" s="628"/>
      <c r="NEE1" s="628"/>
      <c r="NEF1" s="628"/>
      <c r="NEG1" s="628"/>
      <c r="NEH1" s="628"/>
      <c r="NEI1" s="52"/>
      <c r="NEJ1" s="55"/>
      <c r="NEK1" s="628"/>
      <c r="NEL1" s="628"/>
      <c r="NEM1" s="628"/>
      <c r="NEN1" s="628"/>
      <c r="NEO1" s="628"/>
      <c r="NEP1" s="52"/>
      <c r="NEQ1" s="55"/>
      <c r="NER1" s="628"/>
      <c r="NES1" s="628"/>
      <c r="NET1" s="628"/>
      <c r="NEU1" s="628"/>
      <c r="NEV1" s="628"/>
      <c r="NEW1" s="52"/>
      <c r="NEX1" s="55"/>
      <c r="NEY1" s="628"/>
      <c r="NEZ1" s="628"/>
      <c r="NFA1" s="628"/>
      <c r="NFB1" s="628"/>
      <c r="NFC1" s="628"/>
      <c r="NFD1" s="52"/>
      <c r="NFE1" s="55"/>
      <c r="NFF1" s="628"/>
      <c r="NFG1" s="628"/>
      <c r="NFH1" s="628"/>
      <c r="NFI1" s="628"/>
      <c r="NFJ1" s="628"/>
      <c r="NFK1" s="52"/>
      <c r="NFL1" s="55"/>
      <c r="NFM1" s="628"/>
      <c r="NFN1" s="628"/>
      <c r="NFO1" s="628"/>
      <c r="NFP1" s="628"/>
      <c r="NFQ1" s="628"/>
      <c r="NFR1" s="52"/>
      <c r="NFS1" s="55"/>
      <c r="NFT1" s="628"/>
      <c r="NFU1" s="628"/>
      <c r="NFV1" s="628"/>
      <c r="NFW1" s="628"/>
      <c r="NFX1" s="628"/>
      <c r="NFY1" s="52"/>
      <c r="NFZ1" s="55"/>
      <c r="NGA1" s="628"/>
      <c r="NGB1" s="628"/>
      <c r="NGC1" s="628"/>
      <c r="NGD1" s="628"/>
      <c r="NGE1" s="628"/>
      <c r="NGF1" s="52"/>
      <c r="NGG1" s="55"/>
      <c r="NGH1" s="628"/>
      <c r="NGI1" s="628"/>
      <c r="NGJ1" s="628"/>
      <c r="NGK1" s="628"/>
      <c r="NGL1" s="628"/>
      <c r="NGM1" s="52"/>
      <c r="NGN1" s="55"/>
      <c r="NGO1" s="628"/>
      <c r="NGP1" s="628"/>
      <c r="NGQ1" s="628"/>
      <c r="NGR1" s="628"/>
      <c r="NGS1" s="628"/>
      <c r="NGT1" s="52"/>
      <c r="NGU1" s="55"/>
      <c r="NGV1" s="628"/>
      <c r="NGW1" s="628"/>
      <c r="NGX1" s="628"/>
      <c r="NGY1" s="628"/>
      <c r="NGZ1" s="628"/>
      <c r="NHA1" s="52"/>
      <c r="NHB1" s="55"/>
      <c r="NHC1" s="628"/>
      <c r="NHD1" s="628"/>
      <c r="NHE1" s="628"/>
      <c r="NHF1" s="628"/>
      <c r="NHG1" s="628"/>
      <c r="NHH1" s="52"/>
      <c r="NHI1" s="55"/>
      <c r="NHJ1" s="628"/>
      <c r="NHK1" s="628"/>
      <c r="NHL1" s="628"/>
      <c r="NHM1" s="628"/>
      <c r="NHN1" s="628"/>
      <c r="NHO1" s="52"/>
      <c r="NHP1" s="55"/>
      <c r="NHQ1" s="628"/>
      <c r="NHR1" s="628"/>
      <c r="NHS1" s="628"/>
      <c r="NHT1" s="628"/>
      <c r="NHU1" s="628"/>
      <c r="NHV1" s="52"/>
      <c r="NHW1" s="55"/>
      <c r="NHX1" s="628"/>
      <c r="NHY1" s="628"/>
      <c r="NHZ1" s="628"/>
      <c r="NIA1" s="628"/>
      <c r="NIB1" s="628"/>
      <c r="NIC1" s="52"/>
      <c r="NID1" s="55"/>
      <c r="NIE1" s="628"/>
      <c r="NIF1" s="628"/>
      <c r="NIG1" s="628"/>
      <c r="NIH1" s="628"/>
      <c r="NII1" s="628"/>
      <c r="NIJ1" s="52"/>
      <c r="NIK1" s="55"/>
      <c r="NIL1" s="628"/>
      <c r="NIM1" s="628"/>
      <c r="NIN1" s="628"/>
      <c r="NIO1" s="628"/>
      <c r="NIP1" s="628"/>
      <c r="NIQ1" s="52"/>
      <c r="NIR1" s="55"/>
      <c r="NIS1" s="628"/>
      <c r="NIT1" s="628"/>
      <c r="NIU1" s="628"/>
      <c r="NIV1" s="628"/>
      <c r="NIW1" s="628"/>
      <c r="NIX1" s="52"/>
      <c r="NIY1" s="55"/>
      <c r="NIZ1" s="628"/>
      <c r="NJA1" s="628"/>
      <c r="NJB1" s="628"/>
      <c r="NJC1" s="628"/>
      <c r="NJD1" s="628"/>
      <c r="NJE1" s="52"/>
      <c r="NJF1" s="55"/>
      <c r="NJG1" s="628"/>
      <c r="NJH1" s="628"/>
      <c r="NJI1" s="628"/>
      <c r="NJJ1" s="628"/>
      <c r="NJK1" s="628"/>
      <c r="NJL1" s="52"/>
      <c r="NJM1" s="55"/>
      <c r="NJN1" s="628"/>
      <c r="NJO1" s="628"/>
      <c r="NJP1" s="628"/>
      <c r="NJQ1" s="628"/>
      <c r="NJR1" s="628"/>
      <c r="NJS1" s="52"/>
      <c r="NJT1" s="55"/>
      <c r="NJU1" s="628"/>
      <c r="NJV1" s="628"/>
      <c r="NJW1" s="628"/>
      <c r="NJX1" s="628"/>
      <c r="NJY1" s="628"/>
      <c r="NJZ1" s="52"/>
      <c r="NKA1" s="55"/>
      <c r="NKB1" s="628"/>
      <c r="NKC1" s="628"/>
      <c r="NKD1" s="628"/>
      <c r="NKE1" s="628"/>
      <c r="NKF1" s="628"/>
      <c r="NKG1" s="52"/>
      <c r="NKH1" s="55"/>
      <c r="NKI1" s="628"/>
      <c r="NKJ1" s="628"/>
      <c r="NKK1" s="628"/>
      <c r="NKL1" s="628"/>
      <c r="NKM1" s="628"/>
      <c r="NKN1" s="52"/>
      <c r="NKO1" s="55"/>
      <c r="NKP1" s="628"/>
      <c r="NKQ1" s="628"/>
      <c r="NKR1" s="628"/>
      <c r="NKS1" s="628"/>
      <c r="NKT1" s="628"/>
      <c r="NKU1" s="52"/>
      <c r="NKV1" s="55"/>
      <c r="NKW1" s="628"/>
      <c r="NKX1" s="628"/>
      <c r="NKY1" s="628"/>
      <c r="NKZ1" s="628"/>
      <c r="NLA1" s="628"/>
      <c r="NLB1" s="52"/>
      <c r="NLC1" s="55"/>
      <c r="NLD1" s="628"/>
      <c r="NLE1" s="628"/>
      <c r="NLF1" s="628"/>
      <c r="NLG1" s="628"/>
      <c r="NLH1" s="628"/>
      <c r="NLI1" s="52"/>
      <c r="NLJ1" s="55"/>
      <c r="NLK1" s="628"/>
      <c r="NLL1" s="628"/>
      <c r="NLM1" s="628"/>
      <c r="NLN1" s="628"/>
      <c r="NLO1" s="628"/>
      <c r="NLP1" s="52"/>
      <c r="NLQ1" s="55"/>
      <c r="NLR1" s="628"/>
      <c r="NLS1" s="628"/>
      <c r="NLT1" s="628"/>
      <c r="NLU1" s="628"/>
      <c r="NLV1" s="628"/>
      <c r="NLW1" s="52"/>
      <c r="NLX1" s="55"/>
      <c r="NLY1" s="628"/>
      <c r="NLZ1" s="628"/>
      <c r="NMA1" s="628"/>
      <c r="NMB1" s="628"/>
      <c r="NMC1" s="628"/>
      <c r="NMD1" s="52"/>
      <c r="NME1" s="55"/>
      <c r="NMF1" s="628"/>
      <c r="NMG1" s="628"/>
      <c r="NMH1" s="628"/>
      <c r="NMI1" s="628"/>
      <c r="NMJ1" s="628"/>
      <c r="NMK1" s="52"/>
      <c r="NML1" s="55"/>
      <c r="NMM1" s="628"/>
      <c r="NMN1" s="628"/>
      <c r="NMO1" s="628"/>
      <c r="NMP1" s="628"/>
      <c r="NMQ1" s="628"/>
      <c r="NMR1" s="52"/>
      <c r="NMS1" s="55"/>
      <c r="NMT1" s="628"/>
      <c r="NMU1" s="628"/>
      <c r="NMV1" s="628"/>
      <c r="NMW1" s="628"/>
      <c r="NMX1" s="628"/>
      <c r="NMY1" s="52"/>
      <c r="NMZ1" s="55"/>
      <c r="NNA1" s="628"/>
      <c r="NNB1" s="628"/>
      <c r="NNC1" s="628"/>
      <c r="NND1" s="628"/>
      <c r="NNE1" s="628"/>
      <c r="NNF1" s="52"/>
      <c r="NNG1" s="55"/>
      <c r="NNH1" s="628"/>
      <c r="NNI1" s="628"/>
      <c r="NNJ1" s="628"/>
      <c r="NNK1" s="628"/>
      <c r="NNL1" s="628"/>
      <c r="NNM1" s="52"/>
      <c r="NNN1" s="55"/>
      <c r="NNO1" s="628"/>
      <c r="NNP1" s="628"/>
      <c r="NNQ1" s="628"/>
      <c r="NNR1" s="628"/>
      <c r="NNS1" s="628"/>
      <c r="NNT1" s="52"/>
      <c r="NNU1" s="55"/>
      <c r="NNV1" s="628"/>
      <c r="NNW1" s="628"/>
      <c r="NNX1" s="628"/>
      <c r="NNY1" s="628"/>
      <c r="NNZ1" s="628"/>
      <c r="NOA1" s="52"/>
      <c r="NOB1" s="55"/>
      <c r="NOC1" s="628"/>
      <c r="NOD1" s="628"/>
      <c r="NOE1" s="628"/>
      <c r="NOF1" s="628"/>
      <c r="NOG1" s="628"/>
      <c r="NOH1" s="52"/>
      <c r="NOI1" s="55"/>
      <c r="NOJ1" s="628"/>
      <c r="NOK1" s="628"/>
      <c r="NOL1" s="628"/>
      <c r="NOM1" s="628"/>
      <c r="NON1" s="628"/>
      <c r="NOO1" s="52"/>
      <c r="NOP1" s="55"/>
      <c r="NOQ1" s="628"/>
      <c r="NOR1" s="628"/>
      <c r="NOS1" s="628"/>
      <c r="NOT1" s="628"/>
      <c r="NOU1" s="628"/>
      <c r="NOV1" s="52"/>
      <c r="NOW1" s="55"/>
      <c r="NOX1" s="628"/>
      <c r="NOY1" s="628"/>
      <c r="NOZ1" s="628"/>
      <c r="NPA1" s="628"/>
      <c r="NPB1" s="628"/>
      <c r="NPC1" s="52"/>
      <c r="NPD1" s="55"/>
      <c r="NPE1" s="628"/>
      <c r="NPF1" s="628"/>
      <c r="NPG1" s="628"/>
      <c r="NPH1" s="628"/>
      <c r="NPI1" s="628"/>
      <c r="NPJ1" s="52"/>
      <c r="NPK1" s="55"/>
      <c r="NPL1" s="628"/>
      <c r="NPM1" s="628"/>
      <c r="NPN1" s="628"/>
      <c r="NPO1" s="628"/>
      <c r="NPP1" s="628"/>
      <c r="NPQ1" s="52"/>
      <c r="NPR1" s="55"/>
      <c r="NPS1" s="628"/>
      <c r="NPT1" s="628"/>
      <c r="NPU1" s="628"/>
      <c r="NPV1" s="628"/>
      <c r="NPW1" s="628"/>
      <c r="NPX1" s="52"/>
      <c r="NPY1" s="55"/>
      <c r="NPZ1" s="628"/>
      <c r="NQA1" s="628"/>
      <c r="NQB1" s="628"/>
      <c r="NQC1" s="628"/>
      <c r="NQD1" s="628"/>
      <c r="NQE1" s="52"/>
      <c r="NQF1" s="55"/>
      <c r="NQG1" s="628"/>
      <c r="NQH1" s="628"/>
      <c r="NQI1" s="628"/>
      <c r="NQJ1" s="628"/>
      <c r="NQK1" s="628"/>
      <c r="NQL1" s="52"/>
      <c r="NQM1" s="55"/>
      <c r="NQN1" s="628"/>
      <c r="NQO1" s="628"/>
      <c r="NQP1" s="628"/>
      <c r="NQQ1" s="628"/>
      <c r="NQR1" s="628"/>
      <c r="NQS1" s="52"/>
      <c r="NQT1" s="55"/>
      <c r="NQU1" s="628"/>
      <c r="NQV1" s="628"/>
      <c r="NQW1" s="628"/>
      <c r="NQX1" s="628"/>
      <c r="NQY1" s="628"/>
      <c r="NQZ1" s="52"/>
      <c r="NRA1" s="55"/>
      <c r="NRB1" s="628"/>
      <c r="NRC1" s="628"/>
      <c r="NRD1" s="628"/>
      <c r="NRE1" s="628"/>
      <c r="NRF1" s="628"/>
      <c r="NRG1" s="52"/>
      <c r="NRH1" s="55"/>
      <c r="NRI1" s="628"/>
      <c r="NRJ1" s="628"/>
      <c r="NRK1" s="628"/>
      <c r="NRL1" s="628"/>
      <c r="NRM1" s="628"/>
      <c r="NRN1" s="52"/>
      <c r="NRO1" s="55"/>
      <c r="NRP1" s="628"/>
      <c r="NRQ1" s="628"/>
      <c r="NRR1" s="628"/>
      <c r="NRS1" s="628"/>
      <c r="NRT1" s="628"/>
      <c r="NRU1" s="52"/>
      <c r="NRV1" s="55"/>
      <c r="NRW1" s="628"/>
      <c r="NRX1" s="628"/>
      <c r="NRY1" s="628"/>
      <c r="NRZ1" s="628"/>
      <c r="NSA1" s="628"/>
      <c r="NSB1" s="52"/>
      <c r="NSC1" s="55"/>
      <c r="NSD1" s="628"/>
      <c r="NSE1" s="628"/>
      <c r="NSF1" s="628"/>
      <c r="NSG1" s="628"/>
      <c r="NSH1" s="628"/>
      <c r="NSI1" s="52"/>
      <c r="NSJ1" s="55"/>
      <c r="NSK1" s="628"/>
      <c r="NSL1" s="628"/>
      <c r="NSM1" s="628"/>
      <c r="NSN1" s="628"/>
      <c r="NSO1" s="628"/>
      <c r="NSP1" s="52"/>
      <c r="NSQ1" s="55"/>
      <c r="NSR1" s="628"/>
      <c r="NSS1" s="628"/>
      <c r="NST1" s="628"/>
      <c r="NSU1" s="628"/>
      <c r="NSV1" s="628"/>
      <c r="NSW1" s="52"/>
      <c r="NSX1" s="55"/>
      <c r="NSY1" s="628"/>
      <c r="NSZ1" s="628"/>
      <c r="NTA1" s="628"/>
      <c r="NTB1" s="628"/>
      <c r="NTC1" s="628"/>
      <c r="NTD1" s="52"/>
      <c r="NTE1" s="55"/>
      <c r="NTF1" s="628"/>
      <c r="NTG1" s="628"/>
      <c r="NTH1" s="628"/>
      <c r="NTI1" s="628"/>
      <c r="NTJ1" s="628"/>
      <c r="NTK1" s="52"/>
      <c r="NTL1" s="55"/>
      <c r="NTM1" s="628"/>
      <c r="NTN1" s="628"/>
      <c r="NTO1" s="628"/>
      <c r="NTP1" s="628"/>
      <c r="NTQ1" s="628"/>
      <c r="NTR1" s="52"/>
      <c r="NTS1" s="55"/>
      <c r="NTT1" s="628"/>
      <c r="NTU1" s="628"/>
      <c r="NTV1" s="628"/>
      <c r="NTW1" s="628"/>
      <c r="NTX1" s="628"/>
      <c r="NTY1" s="52"/>
      <c r="NTZ1" s="55"/>
      <c r="NUA1" s="628"/>
      <c r="NUB1" s="628"/>
      <c r="NUC1" s="628"/>
      <c r="NUD1" s="628"/>
      <c r="NUE1" s="628"/>
      <c r="NUF1" s="52"/>
      <c r="NUG1" s="55"/>
      <c r="NUH1" s="628"/>
      <c r="NUI1" s="628"/>
      <c r="NUJ1" s="628"/>
      <c r="NUK1" s="628"/>
      <c r="NUL1" s="628"/>
      <c r="NUM1" s="52"/>
      <c r="NUN1" s="55"/>
      <c r="NUO1" s="628"/>
      <c r="NUP1" s="628"/>
      <c r="NUQ1" s="628"/>
      <c r="NUR1" s="628"/>
      <c r="NUS1" s="628"/>
      <c r="NUT1" s="52"/>
      <c r="NUU1" s="55"/>
      <c r="NUV1" s="628"/>
      <c r="NUW1" s="628"/>
      <c r="NUX1" s="628"/>
      <c r="NUY1" s="628"/>
      <c r="NUZ1" s="628"/>
      <c r="NVA1" s="52"/>
      <c r="NVB1" s="55"/>
      <c r="NVC1" s="628"/>
      <c r="NVD1" s="628"/>
      <c r="NVE1" s="628"/>
      <c r="NVF1" s="628"/>
      <c r="NVG1" s="628"/>
      <c r="NVH1" s="52"/>
      <c r="NVI1" s="55"/>
      <c r="NVJ1" s="628"/>
      <c r="NVK1" s="628"/>
      <c r="NVL1" s="628"/>
      <c r="NVM1" s="628"/>
      <c r="NVN1" s="628"/>
      <c r="NVO1" s="52"/>
      <c r="NVP1" s="55"/>
      <c r="NVQ1" s="628"/>
      <c r="NVR1" s="628"/>
      <c r="NVS1" s="628"/>
      <c r="NVT1" s="628"/>
      <c r="NVU1" s="628"/>
      <c r="NVV1" s="52"/>
      <c r="NVW1" s="55"/>
      <c r="NVX1" s="628"/>
      <c r="NVY1" s="628"/>
      <c r="NVZ1" s="628"/>
      <c r="NWA1" s="628"/>
      <c r="NWB1" s="628"/>
      <c r="NWC1" s="52"/>
      <c r="NWD1" s="55"/>
      <c r="NWE1" s="628"/>
      <c r="NWF1" s="628"/>
      <c r="NWG1" s="628"/>
      <c r="NWH1" s="628"/>
      <c r="NWI1" s="628"/>
      <c r="NWJ1" s="52"/>
      <c r="NWK1" s="55"/>
      <c r="NWL1" s="628"/>
      <c r="NWM1" s="628"/>
      <c r="NWN1" s="628"/>
      <c r="NWO1" s="628"/>
      <c r="NWP1" s="628"/>
      <c r="NWQ1" s="52"/>
      <c r="NWR1" s="55"/>
      <c r="NWS1" s="628"/>
      <c r="NWT1" s="628"/>
      <c r="NWU1" s="628"/>
      <c r="NWV1" s="628"/>
      <c r="NWW1" s="628"/>
      <c r="NWX1" s="52"/>
      <c r="NWY1" s="55"/>
      <c r="NWZ1" s="628"/>
      <c r="NXA1" s="628"/>
      <c r="NXB1" s="628"/>
      <c r="NXC1" s="628"/>
      <c r="NXD1" s="628"/>
      <c r="NXE1" s="52"/>
      <c r="NXF1" s="55"/>
      <c r="NXG1" s="628"/>
      <c r="NXH1" s="628"/>
      <c r="NXI1" s="628"/>
      <c r="NXJ1" s="628"/>
      <c r="NXK1" s="628"/>
      <c r="NXL1" s="52"/>
      <c r="NXM1" s="55"/>
      <c r="NXN1" s="628"/>
      <c r="NXO1" s="628"/>
      <c r="NXP1" s="628"/>
      <c r="NXQ1" s="628"/>
      <c r="NXR1" s="628"/>
      <c r="NXS1" s="52"/>
      <c r="NXT1" s="55"/>
      <c r="NXU1" s="628"/>
      <c r="NXV1" s="628"/>
      <c r="NXW1" s="628"/>
      <c r="NXX1" s="628"/>
      <c r="NXY1" s="628"/>
      <c r="NXZ1" s="52"/>
      <c r="NYA1" s="55"/>
      <c r="NYB1" s="628"/>
      <c r="NYC1" s="628"/>
      <c r="NYD1" s="628"/>
      <c r="NYE1" s="628"/>
      <c r="NYF1" s="628"/>
      <c r="NYG1" s="52"/>
      <c r="NYH1" s="55"/>
      <c r="NYI1" s="628"/>
      <c r="NYJ1" s="628"/>
      <c r="NYK1" s="628"/>
      <c r="NYL1" s="628"/>
      <c r="NYM1" s="628"/>
      <c r="NYN1" s="52"/>
      <c r="NYO1" s="55"/>
      <c r="NYP1" s="628"/>
      <c r="NYQ1" s="628"/>
      <c r="NYR1" s="628"/>
      <c r="NYS1" s="628"/>
      <c r="NYT1" s="628"/>
      <c r="NYU1" s="52"/>
      <c r="NYV1" s="55"/>
      <c r="NYW1" s="628"/>
      <c r="NYX1" s="628"/>
      <c r="NYY1" s="628"/>
      <c r="NYZ1" s="628"/>
      <c r="NZA1" s="628"/>
      <c r="NZB1" s="52"/>
      <c r="NZC1" s="55"/>
      <c r="NZD1" s="628"/>
      <c r="NZE1" s="628"/>
      <c r="NZF1" s="628"/>
      <c r="NZG1" s="628"/>
      <c r="NZH1" s="628"/>
      <c r="NZI1" s="52"/>
      <c r="NZJ1" s="55"/>
      <c r="NZK1" s="628"/>
      <c r="NZL1" s="628"/>
      <c r="NZM1" s="628"/>
      <c r="NZN1" s="628"/>
      <c r="NZO1" s="628"/>
      <c r="NZP1" s="52"/>
      <c r="NZQ1" s="55"/>
      <c r="NZR1" s="628"/>
      <c r="NZS1" s="628"/>
      <c r="NZT1" s="628"/>
      <c r="NZU1" s="628"/>
      <c r="NZV1" s="628"/>
      <c r="NZW1" s="52"/>
      <c r="NZX1" s="55"/>
      <c r="NZY1" s="628"/>
      <c r="NZZ1" s="628"/>
      <c r="OAA1" s="628"/>
      <c r="OAB1" s="628"/>
      <c r="OAC1" s="628"/>
      <c r="OAD1" s="52"/>
      <c r="OAE1" s="55"/>
      <c r="OAF1" s="628"/>
      <c r="OAG1" s="628"/>
      <c r="OAH1" s="628"/>
      <c r="OAI1" s="628"/>
      <c r="OAJ1" s="628"/>
      <c r="OAK1" s="52"/>
      <c r="OAL1" s="55"/>
      <c r="OAM1" s="628"/>
      <c r="OAN1" s="628"/>
      <c r="OAO1" s="628"/>
      <c r="OAP1" s="628"/>
      <c r="OAQ1" s="628"/>
      <c r="OAR1" s="52"/>
      <c r="OAS1" s="55"/>
      <c r="OAT1" s="628"/>
      <c r="OAU1" s="628"/>
      <c r="OAV1" s="628"/>
      <c r="OAW1" s="628"/>
      <c r="OAX1" s="628"/>
      <c r="OAY1" s="52"/>
      <c r="OAZ1" s="55"/>
      <c r="OBA1" s="628"/>
      <c r="OBB1" s="628"/>
      <c r="OBC1" s="628"/>
      <c r="OBD1" s="628"/>
      <c r="OBE1" s="628"/>
      <c r="OBF1" s="52"/>
      <c r="OBG1" s="55"/>
      <c r="OBH1" s="628"/>
      <c r="OBI1" s="628"/>
      <c r="OBJ1" s="628"/>
      <c r="OBK1" s="628"/>
      <c r="OBL1" s="628"/>
      <c r="OBM1" s="52"/>
      <c r="OBN1" s="55"/>
      <c r="OBO1" s="628"/>
      <c r="OBP1" s="628"/>
      <c r="OBQ1" s="628"/>
      <c r="OBR1" s="628"/>
      <c r="OBS1" s="628"/>
      <c r="OBT1" s="52"/>
      <c r="OBU1" s="55"/>
      <c r="OBV1" s="628"/>
      <c r="OBW1" s="628"/>
      <c r="OBX1" s="628"/>
      <c r="OBY1" s="628"/>
      <c r="OBZ1" s="628"/>
      <c r="OCA1" s="52"/>
      <c r="OCB1" s="55"/>
      <c r="OCC1" s="628"/>
      <c r="OCD1" s="628"/>
      <c r="OCE1" s="628"/>
      <c r="OCF1" s="628"/>
      <c r="OCG1" s="628"/>
      <c r="OCH1" s="52"/>
      <c r="OCI1" s="55"/>
      <c r="OCJ1" s="628"/>
      <c r="OCK1" s="628"/>
      <c r="OCL1" s="628"/>
      <c r="OCM1" s="628"/>
      <c r="OCN1" s="628"/>
      <c r="OCO1" s="52"/>
      <c r="OCP1" s="55"/>
      <c r="OCQ1" s="628"/>
      <c r="OCR1" s="628"/>
      <c r="OCS1" s="628"/>
      <c r="OCT1" s="628"/>
      <c r="OCU1" s="628"/>
      <c r="OCV1" s="52"/>
      <c r="OCW1" s="55"/>
      <c r="OCX1" s="628"/>
      <c r="OCY1" s="628"/>
      <c r="OCZ1" s="628"/>
      <c r="ODA1" s="628"/>
      <c r="ODB1" s="628"/>
      <c r="ODC1" s="52"/>
      <c r="ODD1" s="55"/>
      <c r="ODE1" s="628"/>
      <c r="ODF1" s="628"/>
      <c r="ODG1" s="628"/>
      <c r="ODH1" s="628"/>
      <c r="ODI1" s="628"/>
      <c r="ODJ1" s="52"/>
      <c r="ODK1" s="55"/>
      <c r="ODL1" s="628"/>
      <c r="ODM1" s="628"/>
      <c r="ODN1" s="628"/>
      <c r="ODO1" s="628"/>
      <c r="ODP1" s="628"/>
      <c r="ODQ1" s="52"/>
      <c r="ODR1" s="55"/>
      <c r="ODS1" s="628"/>
      <c r="ODT1" s="628"/>
      <c r="ODU1" s="628"/>
      <c r="ODV1" s="628"/>
      <c r="ODW1" s="628"/>
      <c r="ODX1" s="52"/>
      <c r="ODY1" s="55"/>
      <c r="ODZ1" s="628"/>
      <c r="OEA1" s="628"/>
      <c r="OEB1" s="628"/>
      <c r="OEC1" s="628"/>
      <c r="OED1" s="628"/>
      <c r="OEE1" s="52"/>
      <c r="OEF1" s="55"/>
      <c r="OEG1" s="628"/>
      <c r="OEH1" s="628"/>
      <c r="OEI1" s="628"/>
      <c r="OEJ1" s="628"/>
      <c r="OEK1" s="628"/>
      <c r="OEL1" s="52"/>
      <c r="OEM1" s="55"/>
      <c r="OEN1" s="628"/>
      <c r="OEO1" s="628"/>
      <c r="OEP1" s="628"/>
      <c r="OEQ1" s="628"/>
      <c r="OER1" s="628"/>
      <c r="OES1" s="52"/>
      <c r="OET1" s="55"/>
      <c r="OEU1" s="628"/>
      <c r="OEV1" s="628"/>
      <c r="OEW1" s="628"/>
      <c r="OEX1" s="628"/>
      <c r="OEY1" s="628"/>
      <c r="OEZ1" s="52"/>
      <c r="OFA1" s="55"/>
      <c r="OFB1" s="628"/>
      <c r="OFC1" s="628"/>
      <c r="OFD1" s="628"/>
      <c r="OFE1" s="628"/>
      <c r="OFF1" s="628"/>
      <c r="OFG1" s="52"/>
      <c r="OFH1" s="55"/>
      <c r="OFI1" s="628"/>
      <c r="OFJ1" s="628"/>
      <c r="OFK1" s="628"/>
      <c r="OFL1" s="628"/>
      <c r="OFM1" s="628"/>
      <c r="OFN1" s="52"/>
      <c r="OFO1" s="55"/>
      <c r="OFP1" s="628"/>
      <c r="OFQ1" s="628"/>
      <c r="OFR1" s="628"/>
      <c r="OFS1" s="628"/>
      <c r="OFT1" s="628"/>
      <c r="OFU1" s="52"/>
      <c r="OFV1" s="55"/>
      <c r="OFW1" s="628"/>
      <c r="OFX1" s="628"/>
      <c r="OFY1" s="628"/>
      <c r="OFZ1" s="628"/>
      <c r="OGA1" s="628"/>
      <c r="OGB1" s="52"/>
      <c r="OGC1" s="55"/>
      <c r="OGD1" s="628"/>
      <c r="OGE1" s="628"/>
      <c r="OGF1" s="628"/>
      <c r="OGG1" s="628"/>
      <c r="OGH1" s="628"/>
      <c r="OGI1" s="52"/>
      <c r="OGJ1" s="55"/>
      <c r="OGK1" s="628"/>
      <c r="OGL1" s="628"/>
      <c r="OGM1" s="628"/>
      <c r="OGN1" s="628"/>
      <c r="OGO1" s="628"/>
      <c r="OGP1" s="52"/>
      <c r="OGQ1" s="55"/>
      <c r="OGR1" s="628"/>
      <c r="OGS1" s="628"/>
      <c r="OGT1" s="628"/>
      <c r="OGU1" s="628"/>
      <c r="OGV1" s="628"/>
      <c r="OGW1" s="52"/>
      <c r="OGX1" s="55"/>
      <c r="OGY1" s="628"/>
      <c r="OGZ1" s="628"/>
      <c r="OHA1" s="628"/>
      <c r="OHB1" s="628"/>
      <c r="OHC1" s="628"/>
      <c r="OHD1" s="52"/>
      <c r="OHE1" s="55"/>
      <c r="OHF1" s="628"/>
      <c r="OHG1" s="628"/>
      <c r="OHH1" s="628"/>
      <c r="OHI1" s="628"/>
      <c r="OHJ1" s="628"/>
      <c r="OHK1" s="52"/>
      <c r="OHL1" s="55"/>
      <c r="OHM1" s="628"/>
      <c r="OHN1" s="628"/>
      <c r="OHO1" s="628"/>
      <c r="OHP1" s="628"/>
      <c r="OHQ1" s="628"/>
      <c r="OHR1" s="52"/>
      <c r="OHS1" s="55"/>
      <c r="OHT1" s="628"/>
      <c r="OHU1" s="628"/>
      <c r="OHV1" s="628"/>
      <c r="OHW1" s="628"/>
      <c r="OHX1" s="628"/>
      <c r="OHY1" s="52"/>
      <c r="OHZ1" s="55"/>
      <c r="OIA1" s="628"/>
      <c r="OIB1" s="628"/>
      <c r="OIC1" s="628"/>
      <c r="OID1" s="628"/>
      <c r="OIE1" s="628"/>
      <c r="OIF1" s="52"/>
      <c r="OIG1" s="55"/>
      <c r="OIH1" s="628"/>
      <c r="OII1" s="628"/>
      <c r="OIJ1" s="628"/>
      <c r="OIK1" s="628"/>
      <c r="OIL1" s="628"/>
      <c r="OIM1" s="52"/>
      <c r="OIN1" s="55"/>
      <c r="OIO1" s="628"/>
      <c r="OIP1" s="628"/>
      <c r="OIQ1" s="628"/>
      <c r="OIR1" s="628"/>
      <c r="OIS1" s="628"/>
      <c r="OIT1" s="52"/>
      <c r="OIU1" s="55"/>
      <c r="OIV1" s="628"/>
      <c r="OIW1" s="628"/>
      <c r="OIX1" s="628"/>
      <c r="OIY1" s="628"/>
      <c r="OIZ1" s="628"/>
      <c r="OJA1" s="52"/>
      <c r="OJB1" s="55"/>
      <c r="OJC1" s="628"/>
      <c r="OJD1" s="628"/>
      <c r="OJE1" s="628"/>
      <c r="OJF1" s="628"/>
      <c r="OJG1" s="628"/>
      <c r="OJH1" s="52"/>
      <c r="OJI1" s="55"/>
      <c r="OJJ1" s="628"/>
      <c r="OJK1" s="628"/>
      <c r="OJL1" s="628"/>
      <c r="OJM1" s="628"/>
      <c r="OJN1" s="628"/>
      <c r="OJO1" s="52"/>
      <c r="OJP1" s="55"/>
      <c r="OJQ1" s="628"/>
      <c r="OJR1" s="628"/>
      <c r="OJS1" s="628"/>
      <c r="OJT1" s="628"/>
      <c r="OJU1" s="628"/>
      <c r="OJV1" s="52"/>
      <c r="OJW1" s="55"/>
      <c r="OJX1" s="628"/>
      <c r="OJY1" s="628"/>
      <c r="OJZ1" s="628"/>
      <c r="OKA1" s="628"/>
      <c r="OKB1" s="628"/>
      <c r="OKC1" s="52"/>
      <c r="OKD1" s="55"/>
      <c r="OKE1" s="628"/>
      <c r="OKF1" s="628"/>
      <c r="OKG1" s="628"/>
      <c r="OKH1" s="628"/>
      <c r="OKI1" s="628"/>
      <c r="OKJ1" s="52"/>
      <c r="OKK1" s="55"/>
      <c r="OKL1" s="628"/>
      <c r="OKM1" s="628"/>
      <c r="OKN1" s="628"/>
      <c r="OKO1" s="628"/>
      <c r="OKP1" s="628"/>
      <c r="OKQ1" s="52"/>
      <c r="OKR1" s="55"/>
      <c r="OKS1" s="628"/>
      <c r="OKT1" s="628"/>
      <c r="OKU1" s="628"/>
      <c r="OKV1" s="628"/>
      <c r="OKW1" s="628"/>
      <c r="OKX1" s="52"/>
      <c r="OKY1" s="55"/>
      <c r="OKZ1" s="628"/>
      <c r="OLA1" s="628"/>
      <c r="OLB1" s="628"/>
      <c r="OLC1" s="628"/>
      <c r="OLD1" s="628"/>
      <c r="OLE1" s="52"/>
      <c r="OLF1" s="55"/>
      <c r="OLG1" s="628"/>
      <c r="OLH1" s="628"/>
      <c r="OLI1" s="628"/>
      <c r="OLJ1" s="628"/>
      <c r="OLK1" s="628"/>
      <c r="OLL1" s="52"/>
      <c r="OLM1" s="55"/>
      <c r="OLN1" s="628"/>
      <c r="OLO1" s="628"/>
      <c r="OLP1" s="628"/>
      <c r="OLQ1" s="628"/>
      <c r="OLR1" s="628"/>
      <c r="OLS1" s="52"/>
      <c r="OLT1" s="55"/>
      <c r="OLU1" s="628"/>
      <c r="OLV1" s="628"/>
      <c r="OLW1" s="628"/>
      <c r="OLX1" s="628"/>
      <c r="OLY1" s="628"/>
      <c r="OLZ1" s="52"/>
      <c r="OMA1" s="55"/>
      <c r="OMB1" s="628"/>
      <c r="OMC1" s="628"/>
      <c r="OMD1" s="628"/>
      <c r="OME1" s="628"/>
      <c r="OMF1" s="628"/>
      <c r="OMG1" s="52"/>
      <c r="OMH1" s="55"/>
      <c r="OMI1" s="628"/>
      <c r="OMJ1" s="628"/>
      <c r="OMK1" s="628"/>
      <c r="OML1" s="628"/>
      <c r="OMM1" s="628"/>
      <c r="OMN1" s="52"/>
      <c r="OMO1" s="55"/>
      <c r="OMP1" s="628"/>
      <c r="OMQ1" s="628"/>
      <c r="OMR1" s="628"/>
      <c r="OMS1" s="628"/>
      <c r="OMT1" s="628"/>
      <c r="OMU1" s="52"/>
      <c r="OMV1" s="55"/>
      <c r="OMW1" s="628"/>
      <c r="OMX1" s="628"/>
      <c r="OMY1" s="628"/>
      <c r="OMZ1" s="628"/>
      <c r="ONA1" s="628"/>
      <c r="ONB1" s="52"/>
      <c r="ONC1" s="55"/>
      <c r="OND1" s="628"/>
      <c r="ONE1" s="628"/>
      <c r="ONF1" s="628"/>
      <c r="ONG1" s="628"/>
      <c r="ONH1" s="628"/>
      <c r="ONI1" s="52"/>
      <c r="ONJ1" s="55"/>
      <c r="ONK1" s="628"/>
      <c r="ONL1" s="628"/>
      <c r="ONM1" s="628"/>
      <c r="ONN1" s="628"/>
      <c r="ONO1" s="628"/>
      <c r="ONP1" s="52"/>
      <c r="ONQ1" s="55"/>
      <c r="ONR1" s="628"/>
      <c r="ONS1" s="628"/>
      <c r="ONT1" s="628"/>
      <c r="ONU1" s="628"/>
      <c r="ONV1" s="628"/>
      <c r="ONW1" s="52"/>
      <c r="ONX1" s="55"/>
      <c r="ONY1" s="628"/>
      <c r="ONZ1" s="628"/>
      <c r="OOA1" s="628"/>
      <c r="OOB1" s="628"/>
      <c r="OOC1" s="628"/>
      <c r="OOD1" s="52"/>
      <c r="OOE1" s="55"/>
      <c r="OOF1" s="628"/>
      <c r="OOG1" s="628"/>
      <c r="OOH1" s="628"/>
      <c r="OOI1" s="628"/>
      <c r="OOJ1" s="628"/>
      <c r="OOK1" s="52"/>
      <c r="OOL1" s="55"/>
      <c r="OOM1" s="628"/>
      <c r="OON1" s="628"/>
      <c r="OOO1" s="628"/>
      <c r="OOP1" s="628"/>
      <c r="OOQ1" s="628"/>
      <c r="OOR1" s="52"/>
      <c r="OOS1" s="55"/>
      <c r="OOT1" s="628"/>
      <c r="OOU1" s="628"/>
      <c r="OOV1" s="628"/>
      <c r="OOW1" s="628"/>
      <c r="OOX1" s="628"/>
      <c r="OOY1" s="52"/>
      <c r="OOZ1" s="55"/>
      <c r="OPA1" s="628"/>
      <c r="OPB1" s="628"/>
      <c r="OPC1" s="628"/>
      <c r="OPD1" s="628"/>
      <c r="OPE1" s="628"/>
      <c r="OPF1" s="52"/>
      <c r="OPG1" s="55"/>
      <c r="OPH1" s="628"/>
      <c r="OPI1" s="628"/>
      <c r="OPJ1" s="628"/>
      <c r="OPK1" s="628"/>
      <c r="OPL1" s="628"/>
      <c r="OPM1" s="52"/>
      <c r="OPN1" s="55"/>
      <c r="OPO1" s="628"/>
      <c r="OPP1" s="628"/>
      <c r="OPQ1" s="628"/>
      <c r="OPR1" s="628"/>
      <c r="OPS1" s="628"/>
      <c r="OPT1" s="52"/>
      <c r="OPU1" s="55"/>
      <c r="OPV1" s="628"/>
      <c r="OPW1" s="628"/>
      <c r="OPX1" s="628"/>
      <c r="OPY1" s="628"/>
      <c r="OPZ1" s="628"/>
      <c r="OQA1" s="52"/>
      <c r="OQB1" s="55"/>
      <c r="OQC1" s="628"/>
      <c r="OQD1" s="628"/>
      <c r="OQE1" s="628"/>
      <c r="OQF1" s="628"/>
      <c r="OQG1" s="628"/>
      <c r="OQH1" s="52"/>
      <c r="OQI1" s="55"/>
      <c r="OQJ1" s="628"/>
      <c r="OQK1" s="628"/>
      <c r="OQL1" s="628"/>
      <c r="OQM1" s="628"/>
      <c r="OQN1" s="628"/>
      <c r="OQO1" s="52"/>
      <c r="OQP1" s="55"/>
      <c r="OQQ1" s="628"/>
      <c r="OQR1" s="628"/>
      <c r="OQS1" s="628"/>
      <c r="OQT1" s="628"/>
      <c r="OQU1" s="628"/>
      <c r="OQV1" s="52"/>
      <c r="OQW1" s="55"/>
      <c r="OQX1" s="628"/>
      <c r="OQY1" s="628"/>
      <c r="OQZ1" s="628"/>
      <c r="ORA1" s="628"/>
      <c r="ORB1" s="628"/>
      <c r="ORC1" s="52"/>
      <c r="ORD1" s="55"/>
      <c r="ORE1" s="628"/>
      <c r="ORF1" s="628"/>
      <c r="ORG1" s="628"/>
      <c r="ORH1" s="628"/>
      <c r="ORI1" s="628"/>
      <c r="ORJ1" s="52"/>
      <c r="ORK1" s="55"/>
      <c r="ORL1" s="628"/>
      <c r="ORM1" s="628"/>
      <c r="ORN1" s="628"/>
      <c r="ORO1" s="628"/>
      <c r="ORP1" s="628"/>
      <c r="ORQ1" s="52"/>
      <c r="ORR1" s="55"/>
      <c r="ORS1" s="628"/>
      <c r="ORT1" s="628"/>
      <c r="ORU1" s="628"/>
      <c r="ORV1" s="628"/>
      <c r="ORW1" s="628"/>
      <c r="ORX1" s="52"/>
      <c r="ORY1" s="55"/>
      <c r="ORZ1" s="628"/>
      <c r="OSA1" s="628"/>
      <c r="OSB1" s="628"/>
      <c r="OSC1" s="628"/>
      <c r="OSD1" s="628"/>
      <c r="OSE1" s="52"/>
      <c r="OSF1" s="55"/>
      <c r="OSG1" s="628"/>
      <c r="OSH1" s="628"/>
      <c r="OSI1" s="628"/>
      <c r="OSJ1" s="628"/>
      <c r="OSK1" s="628"/>
      <c r="OSL1" s="52"/>
      <c r="OSM1" s="55"/>
      <c r="OSN1" s="628"/>
      <c r="OSO1" s="628"/>
      <c r="OSP1" s="628"/>
      <c r="OSQ1" s="628"/>
      <c r="OSR1" s="628"/>
      <c r="OSS1" s="52"/>
      <c r="OST1" s="55"/>
      <c r="OSU1" s="628"/>
      <c r="OSV1" s="628"/>
      <c r="OSW1" s="628"/>
      <c r="OSX1" s="628"/>
      <c r="OSY1" s="628"/>
      <c r="OSZ1" s="52"/>
      <c r="OTA1" s="55"/>
      <c r="OTB1" s="628"/>
      <c r="OTC1" s="628"/>
      <c r="OTD1" s="628"/>
      <c r="OTE1" s="628"/>
      <c r="OTF1" s="628"/>
      <c r="OTG1" s="52"/>
      <c r="OTH1" s="55"/>
      <c r="OTI1" s="628"/>
      <c r="OTJ1" s="628"/>
      <c r="OTK1" s="628"/>
      <c r="OTL1" s="628"/>
      <c r="OTM1" s="628"/>
      <c r="OTN1" s="52"/>
      <c r="OTO1" s="55"/>
      <c r="OTP1" s="628"/>
      <c r="OTQ1" s="628"/>
      <c r="OTR1" s="628"/>
      <c r="OTS1" s="628"/>
      <c r="OTT1" s="628"/>
      <c r="OTU1" s="52"/>
      <c r="OTV1" s="55"/>
      <c r="OTW1" s="628"/>
      <c r="OTX1" s="628"/>
      <c r="OTY1" s="628"/>
      <c r="OTZ1" s="628"/>
      <c r="OUA1" s="628"/>
      <c r="OUB1" s="52"/>
      <c r="OUC1" s="55"/>
      <c r="OUD1" s="628"/>
      <c r="OUE1" s="628"/>
      <c r="OUF1" s="628"/>
      <c r="OUG1" s="628"/>
      <c r="OUH1" s="628"/>
      <c r="OUI1" s="52"/>
      <c r="OUJ1" s="55"/>
      <c r="OUK1" s="628"/>
      <c r="OUL1" s="628"/>
      <c r="OUM1" s="628"/>
      <c r="OUN1" s="628"/>
      <c r="OUO1" s="628"/>
      <c r="OUP1" s="52"/>
      <c r="OUQ1" s="55"/>
      <c r="OUR1" s="628"/>
      <c r="OUS1" s="628"/>
      <c r="OUT1" s="628"/>
      <c r="OUU1" s="628"/>
      <c r="OUV1" s="628"/>
      <c r="OUW1" s="52"/>
      <c r="OUX1" s="55"/>
      <c r="OUY1" s="628"/>
      <c r="OUZ1" s="628"/>
      <c r="OVA1" s="628"/>
      <c r="OVB1" s="628"/>
      <c r="OVC1" s="628"/>
      <c r="OVD1" s="52"/>
      <c r="OVE1" s="55"/>
      <c r="OVF1" s="628"/>
      <c r="OVG1" s="628"/>
      <c r="OVH1" s="628"/>
      <c r="OVI1" s="628"/>
      <c r="OVJ1" s="628"/>
      <c r="OVK1" s="52"/>
      <c r="OVL1" s="55"/>
      <c r="OVM1" s="628"/>
      <c r="OVN1" s="628"/>
      <c r="OVO1" s="628"/>
      <c r="OVP1" s="628"/>
      <c r="OVQ1" s="628"/>
      <c r="OVR1" s="52"/>
      <c r="OVS1" s="55"/>
      <c r="OVT1" s="628"/>
      <c r="OVU1" s="628"/>
      <c r="OVV1" s="628"/>
      <c r="OVW1" s="628"/>
      <c r="OVX1" s="628"/>
      <c r="OVY1" s="52"/>
      <c r="OVZ1" s="55"/>
      <c r="OWA1" s="628"/>
      <c r="OWB1" s="628"/>
      <c r="OWC1" s="628"/>
      <c r="OWD1" s="628"/>
      <c r="OWE1" s="628"/>
      <c r="OWF1" s="52"/>
      <c r="OWG1" s="55"/>
      <c r="OWH1" s="628"/>
      <c r="OWI1" s="628"/>
      <c r="OWJ1" s="628"/>
      <c r="OWK1" s="628"/>
      <c r="OWL1" s="628"/>
      <c r="OWM1" s="52"/>
      <c r="OWN1" s="55"/>
      <c r="OWO1" s="628"/>
      <c r="OWP1" s="628"/>
      <c r="OWQ1" s="628"/>
      <c r="OWR1" s="628"/>
      <c r="OWS1" s="628"/>
      <c r="OWT1" s="52"/>
      <c r="OWU1" s="55"/>
      <c r="OWV1" s="628"/>
      <c r="OWW1" s="628"/>
      <c r="OWX1" s="628"/>
      <c r="OWY1" s="628"/>
      <c r="OWZ1" s="628"/>
      <c r="OXA1" s="52"/>
      <c r="OXB1" s="55"/>
      <c r="OXC1" s="628"/>
      <c r="OXD1" s="628"/>
      <c r="OXE1" s="628"/>
      <c r="OXF1" s="628"/>
      <c r="OXG1" s="628"/>
      <c r="OXH1" s="52"/>
      <c r="OXI1" s="55"/>
      <c r="OXJ1" s="628"/>
      <c r="OXK1" s="628"/>
      <c r="OXL1" s="628"/>
      <c r="OXM1" s="628"/>
      <c r="OXN1" s="628"/>
      <c r="OXO1" s="52"/>
      <c r="OXP1" s="55"/>
      <c r="OXQ1" s="628"/>
      <c r="OXR1" s="628"/>
      <c r="OXS1" s="628"/>
      <c r="OXT1" s="628"/>
      <c r="OXU1" s="628"/>
      <c r="OXV1" s="52"/>
      <c r="OXW1" s="55"/>
      <c r="OXX1" s="628"/>
      <c r="OXY1" s="628"/>
      <c r="OXZ1" s="628"/>
      <c r="OYA1" s="628"/>
      <c r="OYB1" s="628"/>
      <c r="OYC1" s="52"/>
      <c r="OYD1" s="55"/>
      <c r="OYE1" s="628"/>
      <c r="OYF1" s="628"/>
      <c r="OYG1" s="628"/>
      <c r="OYH1" s="628"/>
      <c r="OYI1" s="628"/>
      <c r="OYJ1" s="52"/>
      <c r="OYK1" s="55"/>
      <c r="OYL1" s="628"/>
      <c r="OYM1" s="628"/>
      <c r="OYN1" s="628"/>
      <c r="OYO1" s="628"/>
      <c r="OYP1" s="628"/>
      <c r="OYQ1" s="52"/>
      <c r="OYR1" s="55"/>
      <c r="OYS1" s="628"/>
      <c r="OYT1" s="628"/>
      <c r="OYU1" s="628"/>
      <c r="OYV1" s="628"/>
      <c r="OYW1" s="628"/>
      <c r="OYX1" s="52"/>
      <c r="OYY1" s="55"/>
      <c r="OYZ1" s="628"/>
      <c r="OZA1" s="628"/>
      <c r="OZB1" s="628"/>
      <c r="OZC1" s="628"/>
      <c r="OZD1" s="628"/>
      <c r="OZE1" s="52"/>
      <c r="OZF1" s="55"/>
      <c r="OZG1" s="628"/>
      <c r="OZH1" s="628"/>
      <c r="OZI1" s="628"/>
      <c r="OZJ1" s="628"/>
      <c r="OZK1" s="628"/>
      <c r="OZL1" s="52"/>
      <c r="OZM1" s="55"/>
      <c r="OZN1" s="628"/>
      <c r="OZO1" s="628"/>
      <c r="OZP1" s="628"/>
      <c r="OZQ1" s="628"/>
      <c r="OZR1" s="628"/>
      <c r="OZS1" s="52"/>
      <c r="OZT1" s="55"/>
      <c r="OZU1" s="628"/>
      <c r="OZV1" s="628"/>
      <c r="OZW1" s="628"/>
      <c r="OZX1" s="628"/>
      <c r="OZY1" s="628"/>
      <c r="OZZ1" s="52"/>
      <c r="PAA1" s="55"/>
      <c r="PAB1" s="628"/>
      <c r="PAC1" s="628"/>
      <c r="PAD1" s="628"/>
      <c r="PAE1" s="628"/>
      <c r="PAF1" s="628"/>
      <c r="PAG1" s="52"/>
      <c r="PAH1" s="55"/>
      <c r="PAI1" s="628"/>
      <c r="PAJ1" s="628"/>
      <c r="PAK1" s="628"/>
      <c r="PAL1" s="628"/>
      <c r="PAM1" s="628"/>
      <c r="PAN1" s="52"/>
      <c r="PAO1" s="55"/>
      <c r="PAP1" s="628"/>
      <c r="PAQ1" s="628"/>
      <c r="PAR1" s="628"/>
      <c r="PAS1" s="628"/>
      <c r="PAT1" s="628"/>
      <c r="PAU1" s="52"/>
      <c r="PAV1" s="55"/>
      <c r="PAW1" s="628"/>
      <c r="PAX1" s="628"/>
      <c r="PAY1" s="628"/>
      <c r="PAZ1" s="628"/>
      <c r="PBA1" s="628"/>
      <c r="PBB1" s="52"/>
      <c r="PBC1" s="55"/>
      <c r="PBD1" s="628"/>
      <c r="PBE1" s="628"/>
      <c r="PBF1" s="628"/>
      <c r="PBG1" s="628"/>
      <c r="PBH1" s="628"/>
      <c r="PBI1" s="52"/>
      <c r="PBJ1" s="55"/>
      <c r="PBK1" s="628"/>
      <c r="PBL1" s="628"/>
      <c r="PBM1" s="628"/>
      <c r="PBN1" s="628"/>
      <c r="PBO1" s="628"/>
      <c r="PBP1" s="52"/>
      <c r="PBQ1" s="55"/>
      <c r="PBR1" s="628"/>
      <c r="PBS1" s="628"/>
      <c r="PBT1" s="628"/>
      <c r="PBU1" s="628"/>
      <c r="PBV1" s="628"/>
      <c r="PBW1" s="52"/>
      <c r="PBX1" s="55"/>
      <c r="PBY1" s="628"/>
      <c r="PBZ1" s="628"/>
      <c r="PCA1" s="628"/>
      <c r="PCB1" s="628"/>
      <c r="PCC1" s="628"/>
      <c r="PCD1" s="52"/>
      <c r="PCE1" s="55"/>
      <c r="PCF1" s="628"/>
      <c r="PCG1" s="628"/>
      <c r="PCH1" s="628"/>
      <c r="PCI1" s="628"/>
      <c r="PCJ1" s="628"/>
      <c r="PCK1" s="52"/>
      <c r="PCL1" s="55"/>
      <c r="PCM1" s="628"/>
      <c r="PCN1" s="628"/>
      <c r="PCO1" s="628"/>
      <c r="PCP1" s="628"/>
      <c r="PCQ1" s="628"/>
      <c r="PCR1" s="52"/>
      <c r="PCS1" s="55"/>
      <c r="PCT1" s="628"/>
      <c r="PCU1" s="628"/>
      <c r="PCV1" s="628"/>
      <c r="PCW1" s="628"/>
      <c r="PCX1" s="628"/>
      <c r="PCY1" s="52"/>
      <c r="PCZ1" s="55"/>
      <c r="PDA1" s="628"/>
      <c r="PDB1" s="628"/>
      <c r="PDC1" s="628"/>
      <c r="PDD1" s="628"/>
      <c r="PDE1" s="628"/>
      <c r="PDF1" s="52"/>
      <c r="PDG1" s="55"/>
      <c r="PDH1" s="628"/>
      <c r="PDI1" s="628"/>
      <c r="PDJ1" s="628"/>
      <c r="PDK1" s="628"/>
      <c r="PDL1" s="628"/>
      <c r="PDM1" s="52"/>
      <c r="PDN1" s="55"/>
      <c r="PDO1" s="628"/>
      <c r="PDP1" s="628"/>
      <c r="PDQ1" s="628"/>
      <c r="PDR1" s="628"/>
      <c r="PDS1" s="628"/>
      <c r="PDT1" s="52"/>
      <c r="PDU1" s="55"/>
      <c r="PDV1" s="628"/>
      <c r="PDW1" s="628"/>
      <c r="PDX1" s="628"/>
      <c r="PDY1" s="628"/>
      <c r="PDZ1" s="628"/>
      <c r="PEA1" s="52"/>
      <c r="PEB1" s="55"/>
      <c r="PEC1" s="628"/>
      <c r="PED1" s="628"/>
      <c r="PEE1" s="628"/>
      <c r="PEF1" s="628"/>
      <c r="PEG1" s="628"/>
      <c r="PEH1" s="52"/>
      <c r="PEI1" s="55"/>
      <c r="PEJ1" s="628"/>
      <c r="PEK1" s="628"/>
      <c r="PEL1" s="628"/>
      <c r="PEM1" s="628"/>
      <c r="PEN1" s="628"/>
      <c r="PEO1" s="52"/>
      <c r="PEP1" s="55"/>
      <c r="PEQ1" s="628"/>
      <c r="PER1" s="628"/>
      <c r="PES1" s="628"/>
      <c r="PET1" s="628"/>
      <c r="PEU1" s="628"/>
      <c r="PEV1" s="52"/>
      <c r="PEW1" s="55"/>
      <c r="PEX1" s="628"/>
      <c r="PEY1" s="628"/>
      <c r="PEZ1" s="628"/>
      <c r="PFA1" s="628"/>
      <c r="PFB1" s="628"/>
      <c r="PFC1" s="52"/>
      <c r="PFD1" s="55"/>
      <c r="PFE1" s="628"/>
      <c r="PFF1" s="628"/>
      <c r="PFG1" s="628"/>
      <c r="PFH1" s="628"/>
      <c r="PFI1" s="628"/>
      <c r="PFJ1" s="52"/>
      <c r="PFK1" s="55"/>
      <c r="PFL1" s="628"/>
      <c r="PFM1" s="628"/>
      <c r="PFN1" s="628"/>
      <c r="PFO1" s="628"/>
      <c r="PFP1" s="628"/>
      <c r="PFQ1" s="52"/>
      <c r="PFR1" s="55"/>
      <c r="PFS1" s="628"/>
      <c r="PFT1" s="628"/>
      <c r="PFU1" s="628"/>
      <c r="PFV1" s="628"/>
      <c r="PFW1" s="628"/>
      <c r="PFX1" s="52"/>
      <c r="PFY1" s="55"/>
      <c r="PFZ1" s="628"/>
      <c r="PGA1" s="628"/>
      <c r="PGB1" s="628"/>
      <c r="PGC1" s="628"/>
      <c r="PGD1" s="628"/>
      <c r="PGE1" s="52"/>
      <c r="PGF1" s="55"/>
      <c r="PGG1" s="628"/>
      <c r="PGH1" s="628"/>
      <c r="PGI1" s="628"/>
      <c r="PGJ1" s="628"/>
      <c r="PGK1" s="628"/>
      <c r="PGL1" s="52"/>
      <c r="PGM1" s="55"/>
      <c r="PGN1" s="628"/>
      <c r="PGO1" s="628"/>
      <c r="PGP1" s="628"/>
      <c r="PGQ1" s="628"/>
      <c r="PGR1" s="628"/>
      <c r="PGS1" s="52"/>
      <c r="PGT1" s="55"/>
      <c r="PGU1" s="628"/>
      <c r="PGV1" s="628"/>
      <c r="PGW1" s="628"/>
      <c r="PGX1" s="628"/>
      <c r="PGY1" s="628"/>
      <c r="PGZ1" s="52"/>
      <c r="PHA1" s="55"/>
      <c r="PHB1" s="628"/>
      <c r="PHC1" s="628"/>
      <c r="PHD1" s="628"/>
      <c r="PHE1" s="628"/>
      <c r="PHF1" s="628"/>
      <c r="PHG1" s="52"/>
      <c r="PHH1" s="55"/>
      <c r="PHI1" s="628"/>
      <c r="PHJ1" s="628"/>
      <c r="PHK1" s="628"/>
      <c r="PHL1" s="628"/>
      <c r="PHM1" s="628"/>
      <c r="PHN1" s="52"/>
      <c r="PHO1" s="55"/>
      <c r="PHP1" s="628"/>
      <c r="PHQ1" s="628"/>
      <c r="PHR1" s="628"/>
      <c r="PHS1" s="628"/>
      <c r="PHT1" s="628"/>
      <c r="PHU1" s="52"/>
      <c r="PHV1" s="55"/>
      <c r="PHW1" s="628"/>
      <c r="PHX1" s="628"/>
      <c r="PHY1" s="628"/>
      <c r="PHZ1" s="628"/>
      <c r="PIA1" s="628"/>
      <c r="PIB1" s="52"/>
      <c r="PIC1" s="55"/>
      <c r="PID1" s="628"/>
      <c r="PIE1" s="628"/>
      <c r="PIF1" s="628"/>
      <c r="PIG1" s="628"/>
      <c r="PIH1" s="628"/>
      <c r="PII1" s="52"/>
      <c r="PIJ1" s="55"/>
      <c r="PIK1" s="628"/>
      <c r="PIL1" s="628"/>
      <c r="PIM1" s="628"/>
      <c r="PIN1" s="628"/>
      <c r="PIO1" s="628"/>
      <c r="PIP1" s="52"/>
      <c r="PIQ1" s="55"/>
      <c r="PIR1" s="628"/>
      <c r="PIS1" s="628"/>
      <c r="PIT1" s="628"/>
      <c r="PIU1" s="628"/>
      <c r="PIV1" s="628"/>
      <c r="PIW1" s="52"/>
      <c r="PIX1" s="55"/>
      <c r="PIY1" s="628"/>
      <c r="PIZ1" s="628"/>
      <c r="PJA1" s="628"/>
      <c r="PJB1" s="628"/>
      <c r="PJC1" s="628"/>
      <c r="PJD1" s="52"/>
      <c r="PJE1" s="55"/>
      <c r="PJF1" s="628"/>
      <c r="PJG1" s="628"/>
      <c r="PJH1" s="628"/>
      <c r="PJI1" s="628"/>
      <c r="PJJ1" s="628"/>
      <c r="PJK1" s="52"/>
      <c r="PJL1" s="55"/>
      <c r="PJM1" s="628"/>
      <c r="PJN1" s="628"/>
      <c r="PJO1" s="628"/>
      <c r="PJP1" s="628"/>
      <c r="PJQ1" s="628"/>
      <c r="PJR1" s="52"/>
      <c r="PJS1" s="55"/>
      <c r="PJT1" s="628"/>
      <c r="PJU1" s="628"/>
      <c r="PJV1" s="628"/>
      <c r="PJW1" s="628"/>
      <c r="PJX1" s="628"/>
      <c r="PJY1" s="52"/>
      <c r="PJZ1" s="55"/>
      <c r="PKA1" s="628"/>
      <c r="PKB1" s="628"/>
      <c r="PKC1" s="628"/>
      <c r="PKD1" s="628"/>
      <c r="PKE1" s="628"/>
      <c r="PKF1" s="52"/>
      <c r="PKG1" s="55"/>
      <c r="PKH1" s="628"/>
      <c r="PKI1" s="628"/>
      <c r="PKJ1" s="628"/>
      <c r="PKK1" s="628"/>
      <c r="PKL1" s="628"/>
      <c r="PKM1" s="52"/>
      <c r="PKN1" s="55"/>
      <c r="PKO1" s="628"/>
      <c r="PKP1" s="628"/>
      <c r="PKQ1" s="628"/>
      <c r="PKR1" s="628"/>
      <c r="PKS1" s="628"/>
      <c r="PKT1" s="52"/>
      <c r="PKU1" s="55"/>
      <c r="PKV1" s="628"/>
      <c r="PKW1" s="628"/>
      <c r="PKX1" s="628"/>
      <c r="PKY1" s="628"/>
      <c r="PKZ1" s="628"/>
      <c r="PLA1" s="52"/>
      <c r="PLB1" s="55"/>
      <c r="PLC1" s="628"/>
      <c r="PLD1" s="628"/>
      <c r="PLE1" s="628"/>
      <c r="PLF1" s="628"/>
      <c r="PLG1" s="628"/>
      <c r="PLH1" s="52"/>
      <c r="PLI1" s="55"/>
      <c r="PLJ1" s="628"/>
      <c r="PLK1" s="628"/>
      <c r="PLL1" s="628"/>
      <c r="PLM1" s="628"/>
      <c r="PLN1" s="628"/>
      <c r="PLO1" s="52"/>
      <c r="PLP1" s="55"/>
      <c r="PLQ1" s="628"/>
      <c r="PLR1" s="628"/>
      <c r="PLS1" s="628"/>
      <c r="PLT1" s="628"/>
      <c r="PLU1" s="628"/>
      <c r="PLV1" s="52"/>
      <c r="PLW1" s="55"/>
      <c r="PLX1" s="628"/>
      <c r="PLY1" s="628"/>
      <c r="PLZ1" s="628"/>
      <c r="PMA1" s="628"/>
      <c r="PMB1" s="628"/>
      <c r="PMC1" s="52"/>
      <c r="PMD1" s="55"/>
      <c r="PME1" s="628"/>
      <c r="PMF1" s="628"/>
      <c r="PMG1" s="628"/>
      <c r="PMH1" s="628"/>
      <c r="PMI1" s="628"/>
      <c r="PMJ1" s="52"/>
      <c r="PMK1" s="55"/>
      <c r="PML1" s="628"/>
      <c r="PMM1" s="628"/>
      <c r="PMN1" s="628"/>
      <c r="PMO1" s="628"/>
      <c r="PMP1" s="628"/>
      <c r="PMQ1" s="52"/>
      <c r="PMR1" s="55"/>
      <c r="PMS1" s="628"/>
      <c r="PMT1" s="628"/>
      <c r="PMU1" s="628"/>
      <c r="PMV1" s="628"/>
      <c r="PMW1" s="628"/>
      <c r="PMX1" s="52"/>
      <c r="PMY1" s="55"/>
      <c r="PMZ1" s="628"/>
      <c r="PNA1" s="628"/>
      <c r="PNB1" s="628"/>
      <c r="PNC1" s="628"/>
      <c r="PND1" s="628"/>
      <c r="PNE1" s="52"/>
      <c r="PNF1" s="55"/>
      <c r="PNG1" s="628"/>
      <c r="PNH1" s="628"/>
      <c r="PNI1" s="628"/>
      <c r="PNJ1" s="628"/>
      <c r="PNK1" s="628"/>
      <c r="PNL1" s="52"/>
      <c r="PNM1" s="55"/>
      <c r="PNN1" s="628"/>
      <c r="PNO1" s="628"/>
      <c r="PNP1" s="628"/>
      <c r="PNQ1" s="628"/>
      <c r="PNR1" s="628"/>
      <c r="PNS1" s="52"/>
      <c r="PNT1" s="55"/>
      <c r="PNU1" s="628"/>
      <c r="PNV1" s="628"/>
      <c r="PNW1" s="628"/>
      <c r="PNX1" s="628"/>
      <c r="PNY1" s="628"/>
      <c r="PNZ1" s="52"/>
      <c r="POA1" s="55"/>
      <c r="POB1" s="628"/>
      <c r="POC1" s="628"/>
      <c r="POD1" s="628"/>
      <c r="POE1" s="628"/>
      <c r="POF1" s="628"/>
      <c r="POG1" s="52"/>
      <c r="POH1" s="55"/>
      <c r="POI1" s="628"/>
      <c r="POJ1" s="628"/>
      <c r="POK1" s="628"/>
      <c r="POL1" s="628"/>
      <c r="POM1" s="628"/>
      <c r="PON1" s="52"/>
      <c r="POO1" s="55"/>
      <c r="POP1" s="628"/>
      <c r="POQ1" s="628"/>
      <c r="POR1" s="628"/>
      <c r="POS1" s="628"/>
      <c r="POT1" s="628"/>
      <c r="POU1" s="52"/>
      <c r="POV1" s="55"/>
      <c r="POW1" s="628"/>
      <c r="POX1" s="628"/>
      <c r="POY1" s="628"/>
      <c r="POZ1" s="628"/>
      <c r="PPA1" s="628"/>
      <c r="PPB1" s="52"/>
      <c r="PPC1" s="55"/>
      <c r="PPD1" s="628"/>
      <c r="PPE1" s="628"/>
      <c r="PPF1" s="628"/>
      <c r="PPG1" s="628"/>
      <c r="PPH1" s="628"/>
      <c r="PPI1" s="52"/>
      <c r="PPJ1" s="55"/>
      <c r="PPK1" s="628"/>
      <c r="PPL1" s="628"/>
      <c r="PPM1" s="628"/>
      <c r="PPN1" s="628"/>
      <c r="PPO1" s="628"/>
      <c r="PPP1" s="52"/>
      <c r="PPQ1" s="55"/>
      <c r="PPR1" s="628"/>
      <c r="PPS1" s="628"/>
      <c r="PPT1" s="628"/>
      <c r="PPU1" s="628"/>
      <c r="PPV1" s="628"/>
      <c r="PPW1" s="52"/>
      <c r="PPX1" s="55"/>
      <c r="PPY1" s="628"/>
      <c r="PPZ1" s="628"/>
      <c r="PQA1" s="628"/>
      <c r="PQB1" s="628"/>
      <c r="PQC1" s="628"/>
      <c r="PQD1" s="52"/>
      <c r="PQE1" s="55"/>
      <c r="PQF1" s="628"/>
      <c r="PQG1" s="628"/>
      <c r="PQH1" s="628"/>
      <c r="PQI1" s="628"/>
      <c r="PQJ1" s="628"/>
      <c r="PQK1" s="52"/>
      <c r="PQL1" s="55"/>
      <c r="PQM1" s="628"/>
      <c r="PQN1" s="628"/>
      <c r="PQO1" s="628"/>
      <c r="PQP1" s="628"/>
      <c r="PQQ1" s="628"/>
      <c r="PQR1" s="52"/>
      <c r="PQS1" s="55"/>
      <c r="PQT1" s="628"/>
      <c r="PQU1" s="628"/>
      <c r="PQV1" s="628"/>
      <c r="PQW1" s="628"/>
      <c r="PQX1" s="628"/>
      <c r="PQY1" s="52"/>
      <c r="PQZ1" s="55"/>
      <c r="PRA1" s="628"/>
      <c r="PRB1" s="628"/>
      <c r="PRC1" s="628"/>
      <c r="PRD1" s="628"/>
      <c r="PRE1" s="628"/>
      <c r="PRF1" s="52"/>
      <c r="PRG1" s="55"/>
      <c r="PRH1" s="628"/>
      <c r="PRI1" s="628"/>
      <c r="PRJ1" s="628"/>
      <c r="PRK1" s="628"/>
      <c r="PRL1" s="628"/>
      <c r="PRM1" s="52"/>
      <c r="PRN1" s="55"/>
      <c r="PRO1" s="628"/>
      <c r="PRP1" s="628"/>
      <c r="PRQ1" s="628"/>
      <c r="PRR1" s="628"/>
      <c r="PRS1" s="628"/>
      <c r="PRT1" s="52"/>
      <c r="PRU1" s="55"/>
      <c r="PRV1" s="628"/>
      <c r="PRW1" s="628"/>
      <c r="PRX1" s="628"/>
      <c r="PRY1" s="628"/>
      <c r="PRZ1" s="628"/>
      <c r="PSA1" s="52"/>
      <c r="PSB1" s="55"/>
      <c r="PSC1" s="628"/>
      <c r="PSD1" s="628"/>
      <c r="PSE1" s="628"/>
      <c r="PSF1" s="628"/>
      <c r="PSG1" s="628"/>
      <c r="PSH1" s="52"/>
      <c r="PSI1" s="55"/>
      <c r="PSJ1" s="628"/>
      <c r="PSK1" s="628"/>
      <c r="PSL1" s="628"/>
      <c r="PSM1" s="628"/>
      <c r="PSN1" s="628"/>
      <c r="PSO1" s="52"/>
      <c r="PSP1" s="55"/>
      <c r="PSQ1" s="628"/>
      <c r="PSR1" s="628"/>
      <c r="PSS1" s="628"/>
      <c r="PST1" s="628"/>
      <c r="PSU1" s="628"/>
      <c r="PSV1" s="52"/>
      <c r="PSW1" s="55"/>
      <c r="PSX1" s="628"/>
      <c r="PSY1" s="628"/>
      <c r="PSZ1" s="628"/>
      <c r="PTA1" s="628"/>
      <c r="PTB1" s="628"/>
      <c r="PTC1" s="52"/>
      <c r="PTD1" s="55"/>
      <c r="PTE1" s="628"/>
      <c r="PTF1" s="628"/>
      <c r="PTG1" s="628"/>
      <c r="PTH1" s="628"/>
      <c r="PTI1" s="628"/>
      <c r="PTJ1" s="52"/>
      <c r="PTK1" s="55"/>
      <c r="PTL1" s="628"/>
      <c r="PTM1" s="628"/>
      <c r="PTN1" s="628"/>
      <c r="PTO1" s="628"/>
      <c r="PTP1" s="628"/>
      <c r="PTQ1" s="52"/>
      <c r="PTR1" s="55"/>
      <c r="PTS1" s="628"/>
      <c r="PTT1" s="628"/>
      <c r="PTU1" s="628"/>
      <c r="PTV1" s="628"/>
      <c r="PTW1" s="628"/>
      <c r="PTX1" s="52"/>
      <c r="PTY1" s="55"/>
      <c r="PTZ1" s="628"/>
      <c r="PUA1" s="628"/>
      <c r="PUB1" s="628"/>
      <c r="PUC1" s="628"/>
      <c r="PUD1" s="628"/>
      <c r="PUE1" s="52"/>
      <c r="PUF1" s="55"/>
      <c r="PUG1" s="628"/>
      <c r="PUH1" s="628"/>
      <c r="PUI1" s="628"/>
      <c r="PUJ1" s="628"/>
      <c r="PUK1" s="628"/>
      <c r="PUL1" s="52"/>
      <c r="PUM1" s="55"/>
      <c r="PUN1" s="628"/>
      <c r="PUO1" s="628"/>
      <c r="PUP1" s="628"/>
      <c r="PUQ1" s="628"/>
      <c r="PUR1" s="628"/>
      <c r="PUS1" s="52"/>
      <c r="PUT1" s="55"/>
      <c r="PUU1" s="628"/>
      <c r="PUV1" s="628"/>
      <c r="PUW1" s="628"/>
      <c r="PUX1" s="628"/>
      <c r="PUY1" s="628"/>
      <c r="PUZ1" s="52"/>
      <c r="PVA1" s="55"/>
      <c r="PVB1" s="628"/>
      <c r="PVC1" s="628"/>
      <c r="PVD1" s="628"/>
      <c r="PVE1" s="628"/>
      <c r="PVF1" s="628"/>
      <c r="PVG1" s="52"/>
      <c r="PVH1" s="55"/>
      <c r="PVI1" s="628"/>
      <c r="PVJ1" s="628"/>
      <c r="PVK1" s="628"/>
      <c r="PVL1" s="628"/>
      <c r="PVM1" s="628"/>
      <c r="PVN1" s="52"/>
      <c r="PVO1" s="55"/>
      <c r="PVP1" s="628"/>
      <c r="PVQ1" s="628"/>
      <c r="PVR1" s="628"/>
      <c r="PVS1" s="628"/>
      <c r="PVT1" s="628"/>
      <c r="PVU1" s="52"/>
      <c r="PVV1" s="55"/>
      <c r="PVW1" s="628"/>
      <c r="PVX1" s="628"/>
      <c r="PVY1" s="628"/>
      <c r="PVZ1" s="628"/>
      <c r="PWA1" s="628"/>
      <c r="PWB1" s="52"/>
      <c r="PWC1" s="55"/>
      <c r="PWD1" s="628"/>
      <c r="PWE1" s="628"/>
      <c r="PWF1" s="628"/>
      <c r="PWG1" s="628"/>
      <c r="PWH1" s="628"/>
      <c r="PWI1" s="52"/>
      <c r="PWJ1" s="55"/>
      <c r="PWK1" s="628"/>
      <c r="PWL1" s="628"/>
      <c r="PWM1" s="628"/>
      <c r="PWN1" s="628"/>
      <c r="PWO1" s="628"/>
      <c r="PWP1" s="52"/>
      <c r="PWQ1" s="55"/>
      <c r="PWR1" s="628"/>
      <c r="PWS1" s="628"/>
      <c r="PWT1" s="628"/>
      <c r="PWU1" s="628"/>
      <c r="PWV1" s="628"/>
      <c r="PWW1" s="52"/>
      <c r="PWX1" s="55"/>
      <c r="PWY1" s="628"/>
      <c r="PWZ1" s="628"/>
      <c r="PXA1" s="628"/>
      <c r="PXB1" s="628"/>
      <c r="PXC1" s="628"/>
      <c r="PXD1" s="52"/>
      <c r="PXE1" s="55"/>
      <c r="PXF1" s="628"/>
      <c r="PXG1" s="628"/>
      <c r="PXH1" s="628"/>
      <c r="PXI1" s="628"/>
      <c r="PXJ1" s="628"/>
      <c r="PXK1" s="52"/>
      <c r="PXL1" s="55"/>
      <c r="PXM1" s="628"/>
      <c r="PXN1" s="628"/>
      <c r="PXO1" s="628"/>
      <c r="PXP1" s="628"/>
      <c r="PXQ1" s="628"/>
      <c r="PXR1" s="52"/>
      <c r="PXS1" s="55"/>
      <c r="PXT1" s="628"/>
      <c r="PXU1" s="628"/>
      <c r="PXV1" s="628"/>
      <c r="PXW1" s="628"/>
      <c r="PXX1" s="628"/>
      <c r="PXY1" s="52"/>
      <c r="PXZ1" s="55"/>
      <c r="PYA1" s="628"/>
      <c r="PYB1" s="628"/>
      <c r="PYC1" s="628"/>
      <c r="PYD1" s="628"/>
      <c r="PYE1" s="628"/>
      <c r="PYF1" s="52"/>
      <c r="PYG1" s="55"/>
      <c r="PYH1" s="628"/>
      <c r="PYI1" s="628"/>
      <c r="PYJ1" s="628"/>
      <c r="PYK1" s="628"/>
      <c r="PYL1" s="628"/>
      <c r="PYM1" s="52"/>
      <c r="PYN1" s="55"/>
      <c r="PYO1" s="628"/>
      <c r="PYP1" s="628"/>
      <c r="PYQ1" s="628"/>
      <c r="PYR1" s="628"/>
      <c r="PYS1" s="628"/>
      <c r="PYT1" s="52"/>
      <c r="PYU1" s="55"/>
      <c r="PYV1" s="628"/>
      <c r="PYW1" s="628"/>
      <c r="PYX1" s="628"/>
      <c r="PYY1" s="628"/>
      <c r="PYZ1" s="628"/>
      <c r="PZA1" s="52"/>
      <c r="PZB1" s="55"/>
      <c r="PZC1" s="628"/>
      <c r="PZD1" s="628"/>
      <c r="PZE1" s="628"/>
      <c r="PZF1" s="628"/>
      <c r="PZG1" s="628"/>
      <c r="PZH1" s="52"/>
      <c r="PZI1" s="55"/>
      <c r="PZJ1" s="628"/>
      <c r="PZK1" s="628"/>
      <c r="PZL1" s="628"/>
      <c r="PZM1" s="628"/>
      <c r="PZN1" s="628"/>
      <c r="PZO1" s="52"/>
      <c r="PZP1" s="55"/>
      <c r="PZQ1" s="628"/>
      <c r="PZR1" s="628"/>
      <c r="PZS1" s="628"/>
      <c r="PZT1" s="628"/>
      <c r="PZU1" s="628"/>
      <c r="PZV1" s="52"/>
      <c r="PZW1" s="55"/>
      <c r="PZX1" s="628"/>
      <c r="PZY1" s="628"/>
      <c r="PZZ1" s="628"/>
      <c r="QAA1" s="628"/>
      <c r="QAB1" s="628"/>
      <c r="QAC1" s="52"/>
      <c r="QAD1" s="55"/>
      <c r="QAE1" s="628"/>
      <c r="QAF1" s="628"/>
      <c r="QAG1" s="628"/>
      <c r="QAH1" s="628"/>
      <c r="QAI1" s="628"/>
      <c r="QAJ1" s="52"/>
      <c r="QAK1" s="55"/>
      <c r="QAL1" s="628"/>
      <c r="QAM1" s="628"/>
      <c r="QAN1" s="628"/>
      <c r="QAO1" s="628"/>
      <c r="QAP1" s="628"/>
      <c r="QAQ1" s="52"/>
      <c r="QAR1" s="55"/>
      <c r="QAS1" s="628"/>
      <c r="QAT1" s="628"/>
      <c r="QAU1" s="628"/>
      <c r="QAV1" s="628"/>
      <c r="QAW1" s="628"/>
      <c r="QAX1" s="52"/>
      <c r="QAY1" s="55"/>
      <c r="QAZ1" s="628"/>
      <c r="QBA1" s="628"/>
      <c r="QBB1" s="628"/>
      <c r="QBC1" s="628"/>
      <c r="QBD1" s="628"/>
      <c r="QBE1" s="52"/>
      <c r="QBF1" s="55"/>
      <c r="QBG1" s="628"/>
      <c r="QBH1" s="628"/>
      <c r="QBI1" s="628"/>
      <c r="QBJ1" s="628"/>
      <c r="QBK1" s="628"/>
      <c r="QBL1" s="52"/>
      <c r="QBM1" s="55"/>
      <c r="QBN1" s="628"/>
      <c r="QBO1" s="628"/>
      <c r="QBP1" s="628"/>
      <c r="QBQ1" s="628"/>
      <c r="QBR1" s="628"/>
      <c r="QBS1" s="52"/>
      <c r="QBT1" s="55"/>
      <c r="QBU1" s="628"/>
      <c r="QBV1" s="628"/>
      <c r="QBW1" s="628"/>
      <c r="QBX1" s="628"/>
      <c r="QBY1" s="628"/>
      <c r="QBZ1" s="52"/>
      <c r="QCA1" s="55"/>
      <c r="QCB1" s="628"/>
      <c r="QCC1" s="628"/>
      <c r="QCD1" s="628"/>
      <c r="QCE1" s="628"/>
      <c r="QCF1" s="628"/>
      <c r="QCG1" s="52"/>
      <c r="QCH1" s="55"/>
      <c r="QCI1" s="628"/>
      <c r="QCJ1" s="628"/>
      <c r="QCK1" s="628"/>
      <c r="QCL1" s="628"/>
      <c r="QCM1" s="628"/>
      <c r="QCN1" s="52"/>
      <c r="QCO1" s="55"/>
      <c r="QCP1" s="628"/>
      <c r="QCQ1" s="628"/>
      <c r="QCR1" s="628"/>
      <c r="QCS1" s="628"/>
      <c r="QCT1" s="628"/>
      <c r="QCU1" s="52"/>
      <c r="QCV1" s="55"/>
      <c r="QCW1" s="628"/>
      <c r="QCX1" s="628"/>
      <c r="QCY1" s="628"/>
      <c r="QCZ1" s="628"/>
      <c r="QDA1" s="628"/>
      <c r="QDB1" s="52"/>
      <c r="QDC1" s="55"/>
      <c r="QDD1" s="628"/>
      <c r="QDE1" s="628"/>
      <c r="QDF1" s="628"/>
      <c r="QDG1" s="628"/>
      <c r="QDH1" s="628"/>
      <c r="QDI1" s="52"/>
      <c r="QDJ1" s="55"/>
      <c r="QDK1" s="628"/>
      <c r="QDL1" s="628"/>
      <c r="QDM1" s="628"/>
      <c r="QDN1" s="628"/>
      <c r="QDO1" s="628"/>
      <c r="QDP1" s="52"/>
      <c r="QDQ1" s="55"/>
      <c r="QDR1" s="628"/>
      <c r="QDS1" s="628"/>
      <c r="QDT1" s="628"/>
      <c r="QDU1" s="628"/>
      <c r="QDV1" s="628"/>
      <c r="QDW1" s="52"/>
      <c r="QDX1" s="55"/>
      <c r="QDY1" s="628"/>
      <c r="QDZ1" s="628"/>
      <c r="QEA1" s="628"/>
      <c r="QEB1" s="628"/>
      <c r="QEC1" s="628"/>
      <c r="QED1" s="52"/>
      <c r="QEE1" s="55"/>
      <c r="QEF1" s="628"/>
      <c r="QEG1" s="628"/>
      <c r="QEH1" s="628"/>
      <c r="QEI1" s="628"/>
      <c r="QEJ1" s="628"/>
      <c r="QEK1" s="52"/>
      <c r="QEL1" s="55"/>
      <c r="QEM1" s="628"/>
      <c r="QEN1" s="628"/>
      <c r="QEO1" s="628"/>
      <c r="QEP1" s="628"/>
      <c r="QEQ1" s="628"/>
      <c r="QER1" s="52"/>
      <c r="QES1" s="55"/>
      <c r="QET1" s="628"/>
      <c r="QEU1" s="628"/>
      <c r="QEV1" s="628"/>
      <c r="QEW1" s="628"/>
      <c r="QEX1" s="628"/>
      <c r="QEY1" s="52"/>
      <c r="QEZ1" s="55"/>
      <c r="QFA1" s="628"/>
      <c r="QFB1" s="628"/>
      <c r="QFC1" s="628"/>
      <c r="QFD1" s="628"/>
      <c r="QFE1" s="628"/>
      <c r="QFF1" s="52"/>
      <c r="QFG1" s="55"/>
      <c r="QFH1" s="628"/>
      <c r="QFI1" s="628"/>
      <c r="QFJ1" s="628"/>
      <c r="QFK1" s="628"/>
      <c r="QFL1" s="628"/>
      <c r="QFM1" s="52"/>
      <c r="QFN1" s="55"/>
      <c r="QFO1" s="628"/>
      <c r="QFP1" s="628"/>
      <c r="QFQ1" s="628"/>
      <c r="QFR1" s="628"/>
      <c r="QFS1" s="628"/>
      <c r="QFT1" s="52"/>
      <c r="QFU1" s="55"/>
      <c r="QFV1" s="628"/>
      <c r="QFW1" s="628"/>
      <c r="QFX1" s="628"/>
      <c r="QFY1" s="628"/>
      <c r="QFZ1" s="628"/>
      <c r="QGA1" s="52"/>
      <c r="QGB1" s="55"/>
      <c r="QGC1" s="628"/>
      <c r="QGD1" s="628"/>
      <c r="QGE1" s="628"/>
      <c r="QGF1" s="628"/>
      <c r="QGG1" s="628"/>
      <c r="QGH1" s="52"/>
      <c r="QGI1" s="55"/>
      <c r="QGJ1" s="628"/>
      <c r="QGK1" s="628"/>
      <c r="QGL1" s="628"/>
      <c r="QGM1" s="628"/>
      <c r="QGN1" s="628"/>
      <c r="QGO1" s="52"/>
      <c r="QGP1" s="55"/>
      <c r="QGQ1" s="628"/>
      <c r="QGR1" s="628"/>
      <c r="QGS1" s="628"/>
      <c r="QGT1" s="628"/>
      <c r="QGU1" s="628"/>
      <c r="QGV1" s="52"/>
      <c r="QGW1" s="55"/>
      <c r="QGX1" s="628"/>
      <c r="QGY1" s="628"/>
      <c r="QGZ1" s="628"/>
      <c r="QHA1" s="628"/>
      <c r="QHB1" s="628"/>
      <c r="QHC1" s="52"/>
      <c r="QHD1" s="55"/>
      <c r="QHE1" s="628"/>
      <c r="QHF1" s="628"/>
      <c r="QHG1" s="628"/>
      <c r="QHH1" s="628"/>
      <c r="QHI1" s="628"/>
      <c r="QHJ1" s="52"/>
      <c r="QHK1" s="55"/>
      <c r="QHL1" s="628"/>
      <c r="QHM1" s="628"/>
      <c r="QHN1" s="628"/>
      <c r="QHO1" s="628"/>
      <c r="QHP1" s="628"/>
      <c r="QHQ1" s="52"/>
      <c r="QHR1" s="55"/>
      <c r="QHS1" s="628"/>
      <c r="QHT1" s="628"/>
      <c r="QHU1" s="628"/>
      <c r="QHV1" s="628"/>
      <c r="QHW1" s="628"/>
      <c r="QHX1" s="52"/>
      <c r="QHY1" s="55"/>
      <c r="QHZ1" s="628"/>
      <c r="QIA1" s="628"/>
      <c r="QIB1" s="628"/>
      <c r="QIC1" s="628"/>
      <c r="QID1" s="628"/>
      <c r="QIE1" s="52"/>
      <c r="QIF1" s="55"/>
      <c r="QIG1" s="628"/>
      <c r="QIH1" s="628"/>
      <c r="QII1" s="628"/>
      <c r="QIJ1" s="628"/>
      <c r="QIK1" s="628"/>
      <c r="QIL1" s="52"/>
      <c r="QIM1" s="55"/>
      <c r="QIN1" s="628"/>
      <c r="QIO1" s="628"/>
      <c r="QIP1" s="628"/>
      <c r="QIQ1" s="628"/>
      <c r="QIR1" s="628"/>
      <c r="QIS1" s="52"/>
      <c r="QIT1" s="55"/>
      <c r="QIU1" s="628"/>
      <c r="QIV1" s="628"/>
      <c r="QIW1" s="628"/>
      <c r="QIX1" s="628"/>
      <c r="QIY1" s="628"/>
      <c r="QIZ1" s="52"/>
      <c r="QJA1" s="55"/>
      <c r="QJB1" s="628"/>
      <c r="QJC1" s="628"/>
      <c r="QJD1" s="628"/>
      <c r="QJE1" s="628"/>
      <c r="QJF1" s="628"/>
      <c r="QJG1" s="52"/>
      <c r="QJH1" s="55"/>
      <c r="QJI1" s="628"/>
      <c r="QJJ1" s="628"/>
      <c r="QJK1" s="628"/>
      <c r="QJL1" s="628"/>
      <c r="QJM1" s="628"/>
      <c r="QJN1" s="52"/>
      <c r="QJO1" s="55"/>
      <c r="QJP1" s="628"/>
      <c r="QJQ1" s="628"/>
      <c r="QJR1" s="628"/>
      <c r="QJS1" s="628"/>
      <c r="QJT1" s="628"/>
      <c r="QJU1" s="52"/>
      <c r="QJV1" s="55"/>
      <c r="QJW1" s="628"/>
      <c r="QJX1" s="628"/>
      <c r="QJY1" s="628"/>
      <c r="QJZ1" s="628"/>
      <c r="QKA1" s="628"/>
      <c r="QKB1" s="52"/>
      <c r="QKC1" s="55"/>
      <c r="QKD1" s="628"/>
      <c r="QKE1" s="628"/>
      <c r="QKF1" s="628"/>
      <c r="QKG1" s="628"/>
      <c r="QKH1" s="628"/>
      <c r="QKI1" s="52"/>
      <c r="QKJ1" s="55"/>
      <c r="QKK1" s="628"/>
      <c r="QKL1" s="628"/>
      <c r="QKM1" s="628"/>
      <c r="QKN1" s="628"/>
      <c r="QKO1" s="628"/>
      <c r="QKP1" s="52"/>
      <c r="QKQ1" s="55"/>
      <c r="QKR1" s="628"/>
      <c r="QKS1" s="628"/>
      <c r="QKT1" s="628"/>
      <c r="QKU1" s="628"/>
      <c r="QKV1" s="628"/>
      <c r="QKW1" s="52"/>
      <c r="QKX1" s="55"/>
      <c r="QKY1" s="628"/>
      <c r="QKZ1" s="628"/>
      <c r="QLA1" s="628"/>
      <c r="QLB1" s="628"/>
      <c r="QLC1" s="628"/>
      <c r="QLD1" s="52"/>
      <c r="QLE1" s="55"/>
      <c r="QLF1" s="628"/>
      <c r="QLG1" s="628"/>
      <c r="QLH1" s="628"/>
      <c r="QLI1" s="628"/>
      <c r="QLJ1" s="628"/>
      <c r="QLK1" s="52"/>
      <c r="QLL1" s="55"/>
      <c r="QLM1" s="628"/>
      <c r="QLN1" s="628"/>
      <c r="QLO1" s="628"/>
      <c r="QLP1" s="628"/>
      <c r="QLQ1" s="628"/>
      <c r="QLR1" s="52"/>
      <c r="QLS1" s="55"/>
      <c r="QLT1" s="628"/>
      <c r="QLU1" s="628"/>
      <c r="QLV1" s="628"/>
      <c r="QLW1" s="628"/>
      <c r="QLX1" s="628"/>
      <c r="QLY1" s="52"/>
      <c r="QLZ1" s="55"/>
      <c r="QMA1" s="628"/>
      <c r="QMB1" s="628"/>
      <c r="QMC1" s="628"/>
      <c r="QMD1" s="628"/>
      <c r="QME1" s="628"/>
      <c r="QMF1" s="52"/>
      <c r="QMG1" s="55"/>
      <c r="QMH1" s="628"/>
      <c r="QMI1" s="628"/>
      <c r="QMJ1" s="628"/>
      <c r="QMK1" s="628"/>
      <c r="QML1" s="628"/>
      <c r="QMM1" s="52"/>
      <c r="QMN1" s="55"/>
      <c r="QMO1" s="628"/>
      <c r="QMP1" s="628"/>
      <c r="QMQ1" s="628"/>
      <c r="QMR1" s="628"/>
      <c r="QMS1" s="628"/>
      <c r="QMT1" s="52"/>
      <c r="QMU1" s="55"/>
      <c r="QMV1" s="628"/>
      <c r="QMW1" s="628"/>
      <c r="QMX1" s="628"/>
      <c r="QMY1" s="628"/>
      <c r="QMZ1" s="628"/>
      <c r="QNA1" s="52"/>
      <c r="QNB1" s="55"/>
      <c r="QNC1" s="628"/>
      <c r="QND1" s="628"/>
      <c r="QNE1" s="628"/>
      <c r="QNF1" s="628"/>
      <c r="QNG1" s="628"/>
      <c r="QNH1" s="52"/>
      <c r="QNI1" s="55"/>
      <c r="QNJ1" s="628"/>
      <c r="QNK1" s="628"/>
      <c r="QNL1" s="628"/>
      <c r="QNM1" s="628"/>
      <c r="QNN1" s="628"/>
      <c r="QNO1" s="52"/>
      <c r="QNP1" s="55"/>
      <c r="QNQ1" s="628"/>
      <c r="QNR1" s="628"/>
      <c r="QNS1" s="628"/>
      <c r="QNT1" s="628"/>
      <c r="QNU1" s="628"/>
      <c r="QNV1" s="52"/>
      <c r="QNW1" s="55"/>
      <c r="QNX1" s="628"/>
      <c r="QNY1" s="628"/>
      <c r="QNZ1" s="628"/>
      <c r="QOA1" s="628"/>
      <c r="QOB1" s="628"/>
      <c r="QOC1" s="52"/>
      <c r="QOD1" s="55"/>
      <c r="QOE1" s="628"/>
      <c r="QOF1" s="628"/>
      <c r="QOG1" s="628"/>
      <c r="QOH1" s="628"/>
      <c r="QOI1" s="628"/>
      <c r="QOJ1" s="52"/>
      <c r="QOK1" s="55"/>
      <c r="QOL1" s="628"/>
      <c r="QOM1" s="628"/>
      <c r="QON1" s="628"/>
      <c r="QOO1" s="628"/>
      <c r="QOP1" s="628"/>
      <c r="QOQ1" s="52"/>
      <c r="QOR1" s="55"/>
      <c r="QOS1" s="628"/>
      <c r="QOT1" s="628"/>
      <c r="QOU1" s="628"/>
      <c r="QOV1" s="628"/>
      <c r="QOW1" s="628"/>
      <c r="QOX1" s="52"/>
      <c r="QOY1" s="55"/>
      <c r="QOZ1" s="628"/>
      <c r="QPA1" s="628"/>
      <c r="QPB1" s="628"/>
      <c r="QPC1" s="628"/>
      <c r="QPD1" s="628"/>
      <c r="QPE1" s="52"/>
      <c r="QPF1" s="55"/>
      <c r="QPG1" s="628"/>
      <c r="QPH1" s="628"/>
      <c r="QPI1" s="628"/>
      <c r="QPJ1" s="628"/>
      <c r="QPK1" s="628"/>
      <c r="QPL1" s="52"/>
      <c r="QPM1" s="55"/>
      <c r="QPN1" s="628"/>
      <c r="QPO1" s="628"/>
      <c r="QPP1" s="628"/>
      <c r="QPQ1" s="628"/>
      <c r="QPR1" s="628"/>
      <c r="QPS1" s="52"/>
      <c r="QPT1" s="55"/>
      <c r="QPU1" s="628"/>
      <c r="QPV1" s="628"/>
      <c r="QPW1" s="628"/>
      <c r="QPX1" s="628"/>
      <c r="QPY1" s="628"/>
      <c r="QPZ1" s="52"/>
      <c r="QQA1" s="55"/>
      <c r="QQB1" s="628"/>
      <c r="QQC1" s="628"/>
      <c r="QQD1" s="628"/>
      <c r="QQE1" s="628"/>
      <c r="QQF1" s="628"/>
      <c r="QQG1" s="52"/>
      <c r="QQH1" s="55"/>
      <c r="QQI1" s="628"/>
      <c r="QQJ1" s="628"/>
      <c r="QQK1" s="628"/>
      <c r="QQL1" s="628"/>
      <c r="QQM1" s="628"/>
      <c r="QQN1" s="52"/>
      <c r="QQO1" s="55"/>
      <c r="QQP1" s="628"/>
      <c r="QQQ1" s="628"/>
      <c r="QQR1" s="628"/>
      <c r="QQS1" s="628"/>
      <c r="QQT1" s="628"/>
      <c r="QQU1" s="52"/>
      <c r="QQV1" s="55"/>
      <c r="QQW1" s="628"/>
      <c r="QQX1" s="628"/>
      <c r="QQY1" s="628"/>
      <c r="QQZ1" s="628"/>
      <c r="QRA1" s="628"/>
      <c r="QRB1" s="52"/>
      <c r="QRC1" s="55"/>
      <c r="QRD1" s="628"/>
      <c r="QRE1" s="628"/>
      <c r="QRF1" s="628"/>
      <c r="QRG1" s="628"/>
      <c r="QRH1" s="628"/>
      <c r="QRI1" s="52"/>
      <c r="QRJ1" s="55"/>
      <c r="QRK1" s="628"/>
      <c r="QRL1" s="628"/>
      <c r="QRM1" s="628"/>
      <c r="QRN1" s="628"/>
      <c r="QRO1" s="628"/>
      <c r="QRP1" s="52"/>
      <c r="QRQ1" s="55"/>
      <c r="QRR1" s="628"/>
      <c r="QRS1" s="628"/>
      <c r="QRT1" s="628"/>
      <c r="QRU1" s="628"/>
      <c r="QRV1" s="628"/>
      <c r="QRW1" s="52"/>
      <c r="QRX1" s="55"/>
      <c r="QRY1" s="628"/>
      <c r="QRZ1" s="628"/>
      <c r="QSA1" s="628"/>
      <c r="QSB1" s="628"/>
      <c r="QSC1" s="628"/>
      <c r="QSD1" s="52"/>
      <c r="QSE1" s="55"/>
      <c r="QSF1" s="628"/>
      <c r="QSG1" s="628"/>
      <c r="QSH1" s="628"/>
      <c r="QSI1" s="628"/>
      <c r="QSJ1" s="628"/>
      <c r="QSK1" s="52"/>
      <c r="QSL1" s="55"/>
      <c r="QSM1" s="628"/>
      <c r="QSN1" s="628"/>
      <c r="QSO1" s="628"/>
      <c r="QSP1" s="628"/>
      <c r="QSQ1" s="628"/>
      <c r="QSR1" s="52"/>
      <c r="QSS1" s="55"/>
      <c r="QST1" s="628"/>
      <c r="QSU1" s="628"/>
      <c r="QSV1" s="628"/>
      <c r="QSW1" s="628"/>
      <c r="QSX1" s="628"/>
      <c r="QSY1" s="52"/>
      <c r="QSZ1" s="55"/>
      <c r="QTA1" s="628"/>
      <c r="QTB1" s="628"/>
      <c r="QTC1" s="628"/>
      <c r="QTD1" s="628"/>
      <c r="QTE1" s="628"/>
      <c r="QTF1" s="52"/>
      <c r="QTG1" s="55"/>
      <c r="QTH1" s="628"/>
      <c r="QTI1" s="628"/>
      <c r="QTJ1" s="628"/>
      <c r="QTK1" s="628"/>
      <c r="QTL1" s="628"/>
      <c r="QTM1" s="52"/>
      <c r="QTN1" s="55"/>
      <c r="QTO1" s="628"/>
      <c r="QTP1" s="628"/>
      <c r="QTQ1" s="628"/>
      <c r="QTR1" s="628"/>
      <c r="QTS1" s="628"/>
      <c r="QTT1" s="52"/>
      <c r="QTU1" s="55"/>
      <c r="QTV1" s="628"/>
      <c r="QTW1" s="628"/>
      <c r="QTX1" s="628"/>
      <c r="QTY1" s="628"/>
      <c r="QTZ1" s="628"/>
      <c r="QUA1" s="52"/>
      <c r="QUB1" s="55"/>
      <c r="QUC1" s="628"/>
      <c r="QUD1" s="628"/>
      <c r="QUE1" s="628"/>
      <c r="QUF1" s="628"/>
      <c r="QUG1" s="628"/>
      <c r="QUH1" s="52"/>
      <c r="QUI1" s="55"/>
      <c r="QUJ1" s="628"/>
      <c r="QUK1" s="628"/>
      <c r="QUL1" s="628"/>
      <c r="QUM1" s="628"/>
      <c r="QUN1" s="628"/>
      <c r="QUO1" s="52"/>
      <c r="QUP1" s="55"/>
      <c r="QUQ1" s="628"/>
      <c r="QUR1" s="628"/>
      <c r="QUS1" s="628"/>
      <c r="QUT1" s="628"/>
      <c r="QUU1" s="628"/>
      <c r="QUV1" s="52"/>
      <c r="QUW1" s="55"/>
      <c r="QUX1" s="628"/>
      <c r="QUY1" s="628"/>
      <c r="QUZ1" s="628"/>
      <c r="QVA1" s="628"/>
      <c r="QVB1" s="628"/>
      <c r="QVC1" s="52"/>
      <c r="QVD1" s="55"/>
      <c r="QVE1" s="628"/>
      <c r="QVF1" s="628"/>
      <c r="QVG1" s="628"/>
      <c r="QVH1" s="628"/>
      <c r="QVI1" s="628"/>
      <c r="QVJ1" s="52"/>
      <c r="QVK1" s="55"/>
      <c r="QVL1" s="628"/>
      <c r="QVM1" s="628"/>
      <c r="QVN1" s="628"/>
      <c r="QVO1" s="628"/>
      <c r="QVP1" s="628"/>
      <c r="QVQ1" s="52"/>
      <c r="QVR1" s="55"/>
      <c r="QVS1" s="628"/>
      <c r="QVT1" s="628"/>
      <c r="QVU1" s="628"/>
      <c r="QVV1" s="628"/>
      <c r="QVW1" s="628"/>
      <c r="QVX1" s="52"/>
      <c r="QVY1" s="55"/>
      <c r="QVZ1" s="628"/>
      <c r="QWA1" s="628"/>
      <c r="QWB1" s="628"/>
      <c r="QWC1" s="628"/>
      <c r="QWD1" s="628"/>
      <c r="QWE1" s="52"/>
      <c r="QWF1" s="55"/>
      <c r="QWG1" s="628"/>
      <c r="QWH1" s="628"/>
      <c r="QWI1" s="628"/>
      <c r="QWJ1" s="628"/>
      <c r="QWK1" s="628"/>
      <c r="QWL1" s="52"/>
      <c r="QWM1" s="55"/>
      <c r="QWN1" s="628"/>
      <c r="QWO1" s="628"/>
      <c r="QWP1" s="628"/>
      <c r="QWQ1" s="628"/>
      <c r="QWR1" s="628"/>
      <c r="QWS1" s="52"/>
      <c r="QWT1" s="55"/>
      <c r="QWU1" s="628"/>
      <c r="QWV1" s="628"/>
      <c r="QWW1" s="628"/>
      <c r="QWX1" s="628"/>
      <c r="QWY1" s="628"/>
      <c r="QWZ1" s="52"/>
      <c r="QXA1" s="55"/>
      <c r="QXB1" s="628"/>
      <c r="QXC1" s="628"/>
      <c r="QXD1" s="628"/>
      <c r="QXE1" s="628"/>
      <c r="QXF1" s="628"/>
      <c r="QXG1" s="52"/>
      <c r="QXH1" s="55"/>
      <c r="QXI1" s="628"/>
      <c r="QXJ1" s="628"/>
      <c r="QXK1" s="628"/>
      <c r="QXL1" s="628"/>
      <c r="QXM1" s="628"/>
      <c r="QXN1" s="52"/>
      <c r="QXO1" s="55"/>
      <c r="QXP1" s="628"/>
      <c r="QXQ1" s="628"/>
      <c r="QXR1" s="628"/>
      <c r="QXS1" s="628"/>
      <c r="QXT1" s="628"/>
      <c r="QXU1" s="52"/>
      <c r="QXV1" s="55"/>
      <c r="QXW1" s="628"/>
      <c r="QXX1" s="628"/>
      <c r="QXY1" s="628"/>
      <c r="QXZ1" s="628"/>
      <c r="QYA1" s="628"/>
      <c r="QYB1" s="52"/>
      <c r="QYC1" s="55"/>
      <c r="QYD1" s="628"/>
      <c r="QYE1" s="628"/>
      <c r="QYF1" s="628"/>
      <c r="QYG1" s="628"/>
      <c r="QYH1" s="628"/>
      <c r="QYI1" s="52"/>
      <c r="QYJ1" s="55"/>
      <c r="QYK1" s="628"/>
      <c r="QYL1" s="628"/>
      <c r="QYM1" s="628"/>
      <c r="QYN1" s="628"/>
      <c r="QYO1" s="628"/>
      <c r="QYP1" s="52"/>
      <c r="QYQ1" s="55"/>
      <c r="QYR1" s="628"/>
      <c r="QYS1" s="628"/>
      <c r="QYT1" s="628"/>
      <c r="QYU1" s="628"/>
      <c r="QYV1" s="628"/>
      <c r="QYW1" s="52"/>
      <c r="QYX1" s="55"/>
      <c r="QYY1" s="628"/>
      <c r="QYZ1" s="628"/>
      <c r="QZA1" s="628"/>
      <c r="QZB1" s="628"/>
      <c r="QZC1" s="628"/>
      <c r="QZD1" s="52"/>
      <c r="QZE1" s="55"/>
      <c r="QZF1" s="628"/>
      <c r="QZG1" s="628"/>
      <c r="QZH1" s="628"/>
      <c r="QZI1" s="628"/>
      <c r="QZJ1" s="628"/>
      <c r="QZK1" s="52"/>
      <c r="QZL1" s="55"/>
      <c r="QZM1" s="628"/>
      <c r="QZN1" s="628"/>
      <c r="QZO1" s="628"/>
      <c r="QZP1" s="628"/>
      <c r="QZQ1" s="628"/>
      <c r="QZR1" s="52"/>
      <c r="QZS1" s="55"/>
      <c r="QZT1" s="628"/>
      <c r="QZU1" s="628"/>
      <c r="QZV1" s="628"/>
      <c r="QZW1" s="628"/>
      <c r="QZX1" s="628"/>
      <c r="QZY1" s="52"/>
      <c r="QZZ1" s="55"/>
      <c r="RAA1" s="628"/>
      <c r="RAB1" s="628"/>
      <c r="RAC1" s="628"/>
      <c r="RAD1" s="628"/>
      <c r="RAE1" s="628"/>
      <c r="RAF1" s="52"/>
      <c r="RAG1" s="55"/>
      <c r="RAH1" s="628"/>
      <c r="RAI1" s="628"/>
      <c r="RAJ1" s="628"/>
      <c r="RAK1" s="628"/>
      <c r="RAL1" s="628"/>
      <c r="RAM1" s="52"/>
      <c r="RAN1" s="55"/>
      <c r="RAO1" s="628"/>
      <c r="RAP1" s="628"/>
      <c r="RAQ1" s="628"/>
      <c r="RAR1" s="628"/>
      <c r="RAS1" s="628"/>
      <c r="RAT1" s="52"/>
      <c r="RAU1" s="55"/>
      <c r="RAV1" s="628"/>
      <c r="RAW1" s="628"/>
      <c r="RAX1" s="628"/>
      <c r="RAY1" s="628"/>
      <c r="RAZ1" s="628"/>
      <c r="RBA1" s="52"/>
      <c r="RBB1" s="55"/>
      <c r="RBC1" s="628"/>
      <c r="RBD1" s="628"/>
      <c r="RBE1" s="628"/>
      <c r="RBF1" s="628"/>
      <c r="RBG1" s="628"/>
      <c r="RBH1" s="52"/>
      <c r="RBI1" s="55"/>
      <c r="RBJ1" s="628"/>
      <c r="RBK1" s="628"/>
      <c r="RBL1" s="628"/>
      <c r="RBM1" s="628"/>
      <c r="RBN1" s="628"/>
      <c r="RBO1" s="52"/>
      <c r="RBP1" s="55"/>
      <c r="RBQ1" s="628"/>
      <c r="RBR1" s="628"/>
      <c r="RBS1" s="628"/>
      <c r="RBT1" s="628"/>
      <c r="RBU1" s="628"/>
      <c r="RBV1" s="52"/>
      <c r="RBW1" s="55"/>
      <c r="RBX1" s="628"/>
      <c r="RBY1" s="628"/>
      <c r="RBZ1" s="628"/>
      <c r="RCA1" s="628"/>
      <c r="RCB1" s="628"/>
      <c r="RCC1" s="52"/>
      <c r="RCD1" s="55"/>
      <c r="RCE1" s="628"/>
      <c r="RCF1" s="628"/>
      <c r="RCG1" s="628"/>
      <c r="RCH1" s="628"/>
      <c r="RCI1" s="628"/>
      <c r="RCJ1" s="52"/>
      <c r="RCK1" s="55"/>
      <c r="RCL1" s="628"/>
      <c r="RCM1" s="628"/>
      <c r="RCN1" s="628"/>
      <c r="RCO1" s="628"/>
      <c r="RCP1" s="628"/>
      <c r="RCQ1" s="52"/>
      <c r="RCR1" s="55"/>
      <c r="RCS1" s="628"/>
      <c r="RCT1" s="628"/>
      <c r="RCU1" s="628"/>
      <c r="RCV1" s="628"/>
      <c r="RCW1" s="628"/>
      <c r="RCX1" s="52"/>
      <c r="RCY1" s="55"/>
      <c r="RCZ1" s="628"/>
      <c r="RDA1" s="628"/>
      <c r="RDB1" s="628"/>
      <c r="RDC1" s="628"/>
      <c r="RDD1" s="628"/>
      <c r="RDE1" s="52"/>
      <c r="RDF1" s="55"/>
      <c r="RDG1" s="628"/>
      <c r="RDH1" s="628"/>
      <c r="RDI1" s="628"/>
      <c r="RDJ1" s="628"/>
      <c r="RDK1" s="628"/>
      <c r="RDL1" s="52"/>
      <c r="RDM1" s="55"/>
      <c r="RDN1" s="628"/>
      <c r="RDO1" s="628"/>
      <c r="RDP1" s="628"/>
      <c r="RDQ1" s="628"/>
      <c r="RDR1" s="628"/>
      <c r="RDS1" s="52"/>
      <c r="RDT1" s="55"/>
      <c r="RDU1" s="628"/>
      <c r="RDV1" s="628"/>
      <c r="RDW1" s="628"/>
      <c r="RDX1" s="628"/>
      <c r="RDY1" s="628"/>
      <c r="RDZ1" s="52"/>
      <c r="REA1" s="55"/>
      <c r="REB1" s="628"/>
      <c r="REC1" s="628"/>
      <c r="RED1" s="628"/>
      <c r="REE1" s="628"/>
      <c r="REF1" s="628"/>
      <c r="REG1" s="52"/>
      <c r="REH1" s="55"/>
      <c r="REI1" s="628"/>
      <c r="REJ1" s="628"/>
      <c r="REK1" s="628"/>
      <c r="REL1" s="628"/>
      <c r="REM1" s="628"/>
      <c r="REN1" s="52"/>
      <c r="REO1" s="55"/>
      <c r="REP1" s="628"/>
      <c r="REQ1" s="628"/>
      <c r="RER1" s="628"/>
      <c r="RES1" s="628"/>
      <c r="RET1" s="628"/>
      <c r="REU1" s="52"/>
      <c r="REV1" s="55"/>
      <c r="REW1" s="628"/>
      <c r="REX1" s="628"/>
      <c r="REY1" s="628"/>
      <c r="REZ1" s="628"/>
      <c r="RFA1" s="628"/>
      <c r="RFB1" s="52"/>
      <c r="RFC1" s="55"/>
      <c r="RFD1" s="628"/>
      <c r="RFE1" s="628"/>
      <c r="RFF1" s="628"/>
      <c r="RFG1" s="628"/>
      <c r="RFH1" s="628"/>
      <c r="RFI1" s="52"/>
      <c r="RFJ1" s="55"/>
      <c r="RFK1" s="628"/>
      <c r="RFL1" s="628"/>
      <c r="RFM1" s="628"/>
      <c r="RFN1" s="628"/>
      <c r="RFO1" s="628"/>
      <c r="RFP1" s="52"/>
      <c r="RFQ1" s="55"/>
      <c r="RFR1" s="628"/>
      <c r="RFS1" s="628"/>
      <c r="RFT1" s="628"/>
      <c r="RFU1" s="628"/>
      <c r="RFV1" s="628"/>
      <c r="RFW1" s="52"/>
      <c r="RFX1" s="55"/>
      <c r="RFY1" s="628"/>
      <c r="RFZ1" s="628"/>
      <c r="RGA1" s="628"/>
      <c r="RGB1" s="628"/>
      <c r="RGC1" s="628"/>
      <c r="RGD1" s="52"/>
      <c r="RGE1" s="55"/>
      <c r="RGF1" s="628"/>
      <c r="RGG1" s="628"/>
      <c r="RGH1" s="628"/>
      <c r="RGI1" s="628"/>
      <c r="RGJ1" s="628"/>
      <c r="RGK1" s="52"/>
      <c r="RGL1" s="55"/>
      <c r="RGM1" s="628"/>
      <c r="RGN1" s="628"/>
      <c r="RGO1" s="628"/>
      <c r="RGP1" s="628"/>
      <c r="RGQ1" s="628"/>
      <c r="RGR1" s="52"/>
      <c r="RGS1" s="55"/>
      <c r="RGT1" s="628"/>
      <c r="RGU1" s="628"/>
      <c r="RGV1" s="628"/>
      <c r="RGW1" s="628"/>
      <c r="RGX1" s="628"/>
      <c r="RGY1" s="52"/>
      <c r="RGZ1" s="55"/>
      <c r="RHA1" s="628"/>
      <c r="RHB1" s="628"/>
      <c r="RHC1" s="628"/>
      <c r="RHD1" s="628"/>
      <c r="RHE1" s="628"/>
      <c r="RHF1" s="52"/>
      <c r="RHG1" s="55"/>
      <c r="RHH1" s="628"/>
      <c r="RHI1" s="628"/>
      <c r="RHJ1" s="628"/>
      <c r="RHK1" s="628"/>
      <c r="RHL1" s="628"/>
      <c r="RHM1" s="52"/>
      <c r="RHN1" s="55"/>
      <c r="RHO1" s="628"/>
      <c r="RHP1" s="628"/>
      <c r="RHQ1" s="628"/>
      <c r="RHR1" s="628"/>
      <c r="RHS1" s="628"/>
      <c r="RHT1" s="52"/>
      <c r="RHU1" s="55"/>
      <c r="RHV1" s="628"/>
      <c r="RHW1" s="628"/>
      <c r="RHX1" s="628"/>
      <c r="RHY1" s="628"/>
      <c r="RHZ1" s="628"/>
      <c r="RIA1" s="52"/>
      <c r="RIB1" s="55"/>
      <c r="RIC1" s="628"/>
      <c r="RID1" s="628"/>
      <c r="RIE1" s="628"/>
      <c r="RIF1" s="628"/>
      <c r="RIG1" s="628"/>
      <c r="RIH1" s="52"/>
      <c r="RII1" s="55"/>
      <c r="RIJ1" s="628"/>
      <c r="RIK1" s="628"/>
      <c r="RIL1" s="628"/>
      <c r="RIM1" s="628"/>
      <c r="RIN1" s="628"/>
      <c r="RIO1" s="52"/>
      <c r="RIP1" s="55"/>
      <c r="RIQ1" s="628"/>
      <c r="RIR1" s="628"/>
      <c r="RIS1" s="628"/>
      <c r="RIT1" s="628"/>
      <c r="RIU1" s="628"/>
      <c r="RIV1" s="52"/>
      <c r="RIW1" s="55"/>
      <c r="RIX1" s="628"/>
      <c r="RIY1" s="628"/>
      <c r="RIZ1" s="628"/>
      <c r="RJA1" s="628"/>
      <c r="RJB1" s="628"/>
      <c r="RJC1" s="52"/>
      <c r="RJD1" s="55"/>
      <c r="RJE1" s="628"/>
      <c r="RJF1" s="628"/>
      <c r="RJG1" s="628"/>
      <c r="RJH1" s="628"/>
      <c r="RJI1" s="628"/>
      <c r="RJJ1" s="52"/>
      <c r="RJK1" s="55"/>
      <c r="RJL1" s="628"/>
      <c r="RJM1" s="628"/>
      <c r="RJN1" s="628"/>
      <c r="RJO1" s="628"/>
      <c r="RJP1" s="628"/>
      <c r="RJQ1" s="52"/>
      <c r="RJR1" s="55"/>
      <c r="RJS1" s="628"/>
      <c r="RJT1" s="628"/>
      <c r="RJU1" s="628"/>
      <c r="RJV1" s="628"/>
      <c r="RJW1" s="628"/>
      <c r="RJX1" s="52"/>
      <c r="RJY1" s="55"/>
      <c r="RJZ1" s="628"/>
      <c r="RKA1" s="628"/>
      <c r="RKB1" s="628"/>
      <c r="RKC1" s="628"/>
      <c r="RKD1" s="628"/>
      <c r="RKE1" s="52"/>
      <c r="RKF1" s="55"/>
      <c r="RKG1" s="628"/>
      <c r="RKH1" s="628"/>
      <c r="RKI1" s="628"/>
      <c r="RKJ1" s="628"/>
      <c r="RKK1" s="628"/>
      <c r="RKL1" s="52"/>
      <c r="RKM1" s="55"/>
      <c r="RKN1" s="628"/>
      <c r="RKO1" s="628"/>
      <c r="RKP1" s="628"/>
      <c r="RKQ1" s="628"/>
      <c r="RKR1" s="628"/>
      <c r="RKS1" s="52"/>
      <c r="RKT1" s="55"/>
      <c r="RKU1" s="628"/>
      <c r="RKV1" s="628"/>
      <c r="RKW1" s="628"/>
      <c r="RKX1" s="628"/>
      <c r="RKY1" s="628"/>
      <c r="RKZ1" s="52"/>
      <c r="RLA1" s="55"/>
      <c r="RLB1" s="628"/>
      <c r="RLC1" s="628"/>
      <c r="RLD1" s="628"/>
      <c r="RLE1" s="628"/>
      <c r="RLF1" s="628"/>
      <c r="RLG1" s="52"/>
      <c r="RLH1" s="55"/>
      <c r="RLI1" s="628"/>
      <c r="RLJ1" s="628"/>
      <c r="RLK1" s="628"/>
      <c r="RLL1" s="628"/>
      <c r="RLM1" s="628"/>
      <c r="RLN1" s="52"/>
      <c r="RLO1" s="55"/>
      <c r="RLP1" s="628"/>
      <c r="RLQ1" s="628"/>
      <c r="RLR1" s="628"/>
      <c r="RLS1" s="628"/>
      <c r="RLT1" s="628"/>
      <c r="RLU1" s="52"/>
      <c r="RLV1" s="55"/>
      <c r="RLW1" s="628"/>
      <c r="RLX1" s="628"/>
      <c r="RLY1" s="628"/>
      <c r="RLZ1" s="628"/>
      <c r="RMA1" s="628"/>
      <c r="RMB1" s="52"/>
      <c r="RMC1" s="55"/>
      <c r="RMD1" s="628"/>
      <c r="RME1" s="628"/>
      <c r="RMF1" s="628"/>
      <c r="RMG1" s="628"/>
      <c r="RMH1" s="628"/>
      <c r="RMI1" s="52"/>
      <c r="RMJ1" s="55"/>
      <c r="RMK1" s="628"/>
      <c r="RML1" s="628"/>
      <c r="RMM1" s="628"/>
      <c r="RMN1" s="628"/>
      <c r="RMO1" s="628"/>
      <c r="RMP1" s="52"/>
      <c r="RMQ1" s="55"/>
      <c r="RMR1" s="628"/>
      <c r="RMS1" s="628"/>
      <c r="RMT1" s="628"/>
      <c r="RMU1" s="628"/>
      <c r="RMV1" s="628"/>
      <c r="RMW1" s="52"/>
      <c r="RMX1" s="55"/>
      <c r="RMY1" s="628"/>
      <c r="RMZ1" s="628"/>
      <c r="RNA1" s="628"/>
      <c r="RNB1" s="628"/>
      <c r="RNC1" s="628"/>
      <c r="RND1" s="52"/>
      <c r="RNE1" s="55"/>
      <c r="RNF1" s="628"/>
      <c r="RNG1" s="628"/>
      <c r="RNH1" s="628"/>
      <c r="RNI1" s="628"/>
      <c r="RNJ1" s="628"/>
      <c r="RNK1" s="52"/>
      <c r="RNL1" s="55"/>
      <c r="RNM1" s="628"/>
      <c r="RNN1" s="628"/>
      <c r="RNO1" s="628"/>
      <c r="RNP1" s="628"/>
      <c r="RNQ1" s="628"/>
      <c r="RNR1" s="52"/>
      <c r="RNS1" s="55"/>
      <c r="RNT1" s="628"/>
      <c r="RNU1" s="628"/>
      <c r="RNV1" s="628"/>
      <c r="RNW1" s="628"/>
      <c r="RNX1" s="628"/>
      <c r="RNY1" s="52"/>
      <c r="RNZ1" s="55"/>
      <c r="ROA1" s="628"/>
      <c r="ROB1" s="628"/>
      <c r="ROC1" s="628"/>
      <c r="ROD1" s="628"/>
      <c r="ROE1" s="628"/>
      <c r="ROF1" s="52"/>
      <c r="ROG1" s="55"/>
      <c r="ROH1" s="628"/>
      <c r="ROI1" s="628"/>
      <c r="ROJ1" s="628"/>
      <c r="ROK1" s="628"/>
      <c r="ROL1" s="628"/>
      <c r="ROM1" s="52"/>
      <c r="RON1" s="55"/>
      <c r="ROO1" s="628"/>
      <c r="ROP1" s="628"/>
      <c r="ROQ1" s="628"/>
      <c r="ROR1" s="628"/>
      <c r="ROS1" s="628"/>
      <c r="ROT1" s="52"/>
      <c r="ROU1" s="55"/>
      <c r="ROV1" s="628"/>
      <c r="ROW1" s="628"/>
      <c r="ROX1" s="628"/>
      <c r="ROY1" s="628"/>
      <c r="ROZ1" s="628"/>
      <c r="RPA1" s="52"/>
      <c r="RPB1" s="55"/>
      <c r="RPC1" s="628"/>
      <c r="RPD1" s="628"/>
      <c r="RPE1" s="628"/>
      <c r="RPF1" s="628"/>
      <c r="RPG1" s="628"/>
      <c r="RPH1" s="52"/>
      <c r="RPI1" s="55"/>
      <c r="RPJ1" s="628"/>
      <c r="RPK1" s="628"/>
      <c r="RPL1" s="628"/>
      <c r="RPM1" s="628"/>
      <c r="RPN1" s="628"/>
      <c r="RPO1" s="52"/>
      <c r="RPP1" s="55"/>
      <c r="RPQ1" s="628"/>
      <c r="RPR1" s="628"/>
      <c r="RPS1" s="628"/>
      <c r="RPT1" s="628"/>
      <c r="RPU1" s="628"/>
      <c r="RPV1" s="52"/>
      <c r="RPW1" s="55"/>
      <c r="RPX1" s="628"/>
      <c r="RPY1" s="628"/>
      <c r="RPZ1" s="628"/>
      <c r="RQA1" s="628"/>
      <c r="RQB1" s="628"/>
      <c r="RQC1" s="52"/>
      <c r="RQD1" s="55"/>
      <c r="RQE1" s="628"/>
      <c r="RQF1" s="628"/>
      <c r="RQG1" s="628"/>
      <c r="RQH1" s="628"/>
      <c r="RQI1" s="628"/>
      <c r="RQJ1" s="52"/>
      <c r="RQK1" s="55"/>
      <c r="RQL1" s="628"/>
      <c r="RQM1" s="628"/>
      <c r="RQN1" s="628"/>
      <c r="RQO1" s="628"/>
      <c r="RQP1" s="628"/>
      <c r="RQQ1" s="52"/>
      <c r="RQR1" s="55"/>
      <c r="RQS1" s="628"/>
      <c r="RQT1" s="628"/>
      <c r="RQU1" s="628"/>
      <c r="RQV1" s="628"/>
      <c r="RQW1" s="628"/>
      <c r="RQX1" s="52"/>
      <c r="RQY1" s="55"/>
      <c r="RQZ1" s="628"/>
      <c r="RRA1" s="628"/>
      <c r="RRB1" s="628"/>
      <c r="RRC1" s="628"/>
      <c r="RRD1" s="628"/>
      <c r="RRE1" s="52"/>
      <c r="RRF1" s="55"/>
      <c r="RRG1" s="628"/>
      <c r="RRH1" s="628"/>
      <c r="RRI1" s="628"/>
      <c r="RRJ1" s="628"/>
      <c r="RRK1" s="628"/>
      <c r="RRL1" s="52"/>
      <c r="RRM1" s="55"/>
      <c r="RRN1" s="628"/>
      <c r="RRO1" s="628"/>
      <c r="RRP1" s="628"/>
      <c r="RRQ1" s="628"/>
      <c r="RRR1" s="628"/>
      <c r="RRS1" s="52"/>
      <c r="RRT1" s="55"/>
      <c r="RRU1" s="628"/>
      <c r="RRV1" s="628"/>
      <c r="RRW1" s="628"/>
      <c r="RRX1" s="628"/>
      <c r="RRY1" s="628"/>
      <c r="RRZ1" s="52"/>
      <c r="RSA1" s="55"/>
      <c r="RSB1" s="628"/>
      <c r="RSC1" s="628"/>
      <c r="RSD1" s="628"/>
      <c r="RSE1" s="628"/>
      <c r="RSF1" s="628"/>
      <c r="RSG1" s="52"/>
      <c r="RSH1" s="55"/>
      <c r="RSI1" s="628"/>
      <c r="RSJ1" s="628"/>
      <c r="RSK1" s="628"/>
      <c r="RSL1" s="628"/>
      <c r="RSM1" s="628"/>
      <c r="RSN1" s="52"/>
      <c r="RSO1" s="55"/>
      <c r="RSP1" s="628"/>
      <c r="RSQ1" s="628"/>
      <c r="RSR1" s="628"/>
      <c r="RSS1" s="628"/>
      <c r="RST1" s="628"/>
      <c r="RSU1" s="52"/>
      <c r="RSV1" s="55"/>
      <c r="RSW1" s="628"/>
      <c r="RSX1" s="628"/>
      <c r="RSY1" s="628"/>
      <c r="RSZ1" s="628"/>
      <c r="RTA1" s="628"/>
      <c r="RTB1" s="52"/>
      <c r="RTC1" s="55"/>
      <c r="RTD1" s="628"/>
      <c r="RTE1" s="628"/>
      <c r="RTF1" s="628"/>
      <c r="RTG1" s="628"/>
      <c r="RTH1" s="628"/>
      <c r="RTI1" s="52"/>
      <c r="RTJ1" s="55"/>
      <c r="RTK1" s="628"/>
      <c r="RTL1" s="628"/>
      <c r="RTM1" s="628"/>
      <c r="RTN1" s="628"/>
      <c r="RTO1" s="628"/>
      <c r="RTP1" s="52"/>
      <c r="RTQ1" s="55"/>
      <c r="RTR1" s="628"/>
      <c r="RTS1" s="628"/>
      <c r="RTT1" s="628"/>
      <c r="RTU1" s="628"/>
      <c r="RTV1" s="628"/>
      <c r="RTW1" s="52"/>
      <c r="RTX1" s="55"/>
      <c r="RTY1" s="628"/>
      <c r="RTZ1" s="628"/>
      <c r="RUA1" s="628"/>
      <c r="RUB1" s="628"/>
      <c r="RUC1" s="628"/>
      <c r="RUD1" s="52"/>
      <c r="RUE1" s="55"/>
      <c r="RUF1" s="628"/>
      <c r="RUG1" s="628"/>
      <c r="RUH1" s="628"/>
      <c r="RUI1" s="628"/>
      <c r="RUJ1" s="628"/>
      <c r="RUK1" s="52"/>
      <c r="RUL1" s="55"/>
      <c r="RUM1" s="628"/>
      <c r="RUN1" s="628"/>
      <c r="RUO1" s="628"/>
      <c r="RUP1" s="628"/>
      <c r="RUQ1" s="628"/>
      <c r="RUR1" s="52"/>
      <c r="RUS1" s="55"/>
      <c r="RUT1" s="628"/>
      <c r="RUU1" s="628"/>
      <c r="RUV1" s="628"/>
      <c r="RUW1" s="628"/>
      <c r="RUX1" s="628"/>
      <c r="RUY1" s="52"/>
      <c r="RUZ1" s="55"/>
      <c r="RVA1" s="628"/>
      <c r="RVB1" s="628"/>
      <c r="RVC1" s="628"/>
      <c r="RVD1" s="628"/>
      <c r="RVE1" s="628"/>
      <c r="RVF1" s="52"/>
      <c r="RVG1" s="55"/>
      <c r="RVH1" s="628"/>
      <c r="RVI1" s="628"/>
      <c r="RVJ1" s="628"/>
      <c r="RVK1" s="628"/>
      <c r="RVL1" s="628"/>
      <c r="RVM1" s="52"/>
      <c r="RVN1" s="55"/>
      <c r="RVO1" s="628"/>
      <c r="RVP1" s="628"/>
      <c r="RVQ1" s="628"/>
      <c r="RVR1" s="628"/>
      <c r="RVS1" s="628"/>
      <c r="RVT1" s="52"/>
      <c r="RVU1" s="55"/>
      <c r="RVV1" s="628"/>
      <c r="RVW1" s="628"/>
      <c r="RVX1" s="628"/>
      <c r="RVY1" s="628"/>
      <c r="RVZ1" s="628"/>
      <c r="RWA1" s="52"/>
      <c r="RWB1" s="55"/>
      <c r="RWC1" s="628"/>
      <c r="RWD1" s="628"/>
      <c r="RWE1" s="628"/>
      <c r="RWF1" s="628"/>
      <c r="RWG1" s="628"/>
      <c r="RWH1" s="52"/>
      <c r="RWI1" s="55"/>
      <c r="RWJ1" s="628"/>
      <c r="RWK1" s="628"/>
      <c r="RWL1" s="628"/>
      <c r="RWM1" s="628"/>
      <c r="RWN1" s="628"/>
      <c r="RWO1" s="52"/>
      <c r="RWP1" s="55"/>
      <c r="RWQ1" s="628"/>
      <c r="RWR1" s="628"/>
      <c r="RWS1" s="628"/>
      <c r="RWT1" s="628"/>
      <c r="RWU1" s="628"/>
      <c r="RWV1" s="52"/>
      <c r="RWW1" s="55"/>
      <c r="RWX1" s="628"/>
      <c r="RWY1" s="628"/>
      <c r="RWZ1" s="628"/>
      <c r="RXA1" s="628"/>
      <c r="RXB1" s="628"/>
      <c r="RXC1" s="52"/>
      <c r="RXD1" s="55"/>
      <c r="RXE1" s="628"/>
      <c r="RXF1" s="628"/>
      <c r="RXG1" s="628"/>
      <c r="RXH1" s="628"/>
      <c r="RXI1" s="628"/>
      <c r="RXJ1" s="52"/>
      <c r="RXK1" s="55"/>
      <c r="RXL1" s="628"/>
      <c r="RXM1" s="628"/>
      <c r="RXN1" s="628"/>
      <c r="RXO1" s="628"/>
      <c r="RXP1" s="628"/>
      <c r="RXQ1" s="52"/>
      <c r="RXR1" s="55"/>
      <c r="RXS1" s="628"/>
      <c r="RXT1" s="628"/>
      <c r="RXU1" s="628"/>
      <c r="RXV1" s="628"/>
      <c r="RXW1" s="628"/>
      <c r="RXX1" s="52"/>
      <c r="RXY1" s="55"/>
      <c r="RXZ1" s="628"/>
      <c r="RYA1" s="628"/>
      <c r="RYB1" s="628"/>
      <c r="RYC1" s="628"/>
      <c r="RYD1" s="628"/>
      <c r="RYE1" s="52"/>
      <c r="RYF1" s="55"/>
      <c r="RYG1" s="628"/>
      <c r="RYH1" s="628"/>
      <c r="RYI1" s="628"/>
      <c r="RYJ1" s="628"/>
      <c r="RYK1" s="628"/>
      <c r="RYL1" s="52"/>
      <c r="RYM1" s="55"/>
      <c r="RYN1" s="628"/>
      <c r="RYO1" s="628"/>
      <c r="RYP1" s="628"/>
      <c r="RYQ1" s="628"/>
      <c r="RYR1" s="628"/>
      <c r="RYS1" s="52"/>
      <c r="RYT1" s="55"/>
      <c r="RYU1" s="628"/>
      <c r="RYV1" s="628"/>
      <c r="RYW1" s="628"/>
      <c r="RYX1" s="628"/>
      <c r="RYY1" s="628"/>
      <c r="RYZ1" s="52"/>
      <c r="RZA1" s="55"/>
      <c r="RZB1" s="628"/>
      <c r="RZC1" s="628"/>
      <c r="RZD1" s="628"/>
      <c r="RZE1" s="628"/>
      <c r="RZF1" s="628"/>
      <c r="RZG1" s="52"/>
      <c r="RZH1" s="55"/>
      <c r="RZI1" s="628"/>
      <c r="RZJ1" s="628"/>
      <c r="RZK1" s="628"/>
      <c r="RZL1" s="628"/>
      <c r="RZM1" s="628"/>
      <c r="RZN1" s="52"/>
      <c r="RZO1" s="55"/>
      <c r="RZP1" s="628"/>
      <c r="RZQ1" s="628"/>
      <c r="RZR1" s="628"/>
      <c r="RZS1" s="628"/>
      <c r="RZT1" s="628"/>
      <c r="RZU1" s="52"/>
      <c r="RZV1" s="55"/>
      <c r="RZW1" s="628"/>
      <c r="RZX1" s="628"/>
      <c r="RZY1" s="628"/>
      <c r="RZZ1" s="628"/>
      <c r="SAA1" s="628"/>
      <c r="SAB1" s="52"/>
      <c r="SAC1" s="55"/>
      <c r="SAD1" s="628"/>
      <c r="SAE1" s="628"/>
      <c r="SAF1" s="628"/>
      <c r="SAG1" s="628"/>
      <c r="SAH1" s="628"/>
      <c r="SAI1" s="52"/>
      <c r="SAJ1" s="55"/>
      <c r="SAK1" s="628"/>
      <c r="SAL1" s="628"/>
      <c r="SAM1" s="628"/>
      <c r="SAN1" s="628"/>
      <c r="SAO1" s="628"/>
      <c r="SAP1" s="52"/>
      <c r="SAQ1" s="55"/>
      <c r="SAR1" s="628"/>
      <c r="SAS1" s="628"/>
      <c r="SAT1" s="628"/>
      <c r="SAU1" s="628"/>
      <c r="SAV1" s="628"/>
      <c r="SAW1" s="52"/>
      <c r="SAX1" s="55"/>
      <c r="SAY1" s="628"/>
      <c r="SAZ1" s="628"/>
      <c r="SBA1" s="628"/>
      <c r="SBB1" s="628"/>
      <c r="SBC1" s="628"/>
      <c r="SBD1" s="52"/>
      <c r="SBE1" s="55"/>
      <c r="SBF1" s="628"/>
      <c r="SBG1" s="628"/>
      <c r="SBH1" s="628"/>
      <c r="SBI1" s="628"/>
      <c r="SBJ1" s="628"/>
      <c r="SBK1" s="52"/>
      <c r="SBL1" s="55"/>
      <c r="SBM1" s="628"/>
      <c r="SBN1" s="628"/>
      <c r="SBO1" s="628"/>
      <c r="SBP1" s="628"/>
      <c r="SBQ1" s="628"/>
      <c r="SBR1" s="52"/>
      <c r="SBS1" s="55"/>
      <c r="SBT1" s="628"/>
      <c r="SBU1" s="628"/>
      <c r="SBV1" s="628"/>
      <c r="SBW1" s="628"/>
      <c r="SBX1" s="628"/>
      <c r="SBY1" s="52"/>
      <c r="SBZ1" s="55"/>
      <c r="SCA1" s="628"/>
      <c r="SCB1" s="628"/>
      <c r="SCC1" s="628"/>
      <c r="SCD1" s="628"/>
      <c r="SCE1" s="628"/>
      <c r="SCF1" s="52"/>
      <c r="SCG1" s="55"/>
      <c r="SCH1" s="628"/>
      <c r="SCI1" s="628"/>
      <c r="SCJ1" s="628"/>
      <c r="SCK1" s="628"/>
      <c r="SCL1" s="628"/>
      <c r="SCM1" s="52"/>
      <c r="SCN1" s="55"/>
      <c r="SCO1" s="628"/>
      <c r="SCP1" s="628"/>
      <c r="SCQ1" s="628"/>
      <c r="SCR1" s="628"/>
      <c r="SCS1" s="628"/>
      <c r="SCT1" s="52"/>
      <c r="SCU1" s="55"/>
      <c r="SCV1" s="628"/>
      <c r="SCW1" s="628"/>
      <c r="SCX1" s="628"/>
      <c r="SCY1" s="628"/>
      <c r="SCZ1" s="628"/>
      <c r="SDA1" s="52"/>
      <c r="SDB1" s="55"/>
      <c r="SDC1" s="628"/>
      <c r="SDD1" s="628"/>
      <c r="SDE1" s="628"/>
      <c r="SDF1" s="628"/>
      <c r="SDG1" s="628"/>
      <c r="SDH1" s="52"/>
      <c r="SDI1" s="55"/>
      <c r="SDJ1" s="628"/>
      <c r="SDK1" s="628"/>
      <c r="SDL1" s="628"/>
      <c r="SDM1" s="628"/>
      <c r="SDN1" s="628"/>
      <c r="SDO1" s="52"/>
      <c r="SDP1" s="55"/>
      <c r="SDQ1" s="628"/>
      <c r="SDR1" s="628"/>
      <c r="SDS1" s="628"/>
      <c r="SDT1" s="628"/>
      <c r="SDU1" s="628"/>
      <c r="SDV1" s="52"/>
      <c r="SDW1" s="55"/>
      <c r="SDX1" s="628"/>
      <c r="SDY1" s="628"/>
      <c r="SDZ1" s="628"/>
      <c r="SEA1" s="628"/>
      <c r="SEB1" s="628"/>
      <c r="SEC1" s="52"/>
      <c r="SED1" s="55"/>
      <c r="SEE1" s="628"/>
      <c r="SEF1" s="628"/>
      <c r="SEG1" s="628"/>
      <c r="SEH1" s="628"/>
      <c r="SEI1" s="628"/>
      <c r="SEJ1" s="52"/>
      <c r="SEK1" s="55"/>
      <c r="SEL1" s="628"/>
      <c r="SEM1" s="628"/>
      <c r="SEN1" s="628"/>
      <c r="SEO1" s="628"/>
      <c r="SEP1" s="628"/>
      <c r="SEQ1" s="52"/>
      <c r="SER1" s="55"/>
      <c r="SES1" s="628"/>
      <c r="SET1" s="628"/>
      <c r="SEU1" s="628"/>
      <c r="SEV1" s="628"/>
      <c r="SEW1" s="628"/>
      <c r="SEX1" s="52"/>
      <c r="SEY1" s="55"/>
      <c r="SEZ1" s="628"/>
      <c r="SFA1" s="628"/>
      <c r="SFB1" s="628"/>
      <c r="SFC1" s="628"/>
      <c r="SFD1" s="628"/>
      <c r="SFE1" s="52"/>
      <c r="SFF1" s="55"/>
      <c r="SFG1" s="628"/>
      <c r="SFH1" s="628"/>
      <c r="SFI1" s="628"/>
      <c r="SFJ1" s="628"/>
      <c r="SFK1" s="628"/>
      <c r="SFL1" s="52"/>
      <c r="SFM1" s="55"/>
      <c r="SFN1" s="628"/>
      <c r="SFO1" s="628"/>
      <c r="SFP1" s="628"/>
      <c r="SFQ1" s="628"/>
      <c r="SFR1" s="628"/>
      <c r="SFS1" s="52"/>
      <c r="SFT1" s="55"/>
      <c r="SFU1" s="628"/>
      <c r="SFV1" s="628"/>
      <c r="SFW1" s="628"/>
      <c r="SFX1" s="628"/>
      <c r="SFY1" s="628"/>
      <c r="SFZ1" s="52"/>
      <c r="SGA1" s="55"/>
      <c r="SGB1" s="628"/>
      <c r="SGC1" s="628"/>
      <c r="SGD1" s="628"/>
      <c r="SGE1" s="628"/>
      <c r="SGF1" s="628"/>
      <c r="SGG1" s="52"/>
      <c r="SGH1" s="55"/>
      <c r="SGI1" s="628"/>
      <c r="SGJ1" s="628"/>
      <c r="SGK1" s="628"/>
      <c r="SGL1" s="628"/>
      <c r="SGM1" s="628"/>
      <c r="SGN1" s="52"/>
      <c r="SGO1" s="55"/>
      <c r="SGP1" s="628"/>
      <c r="SGQ1" s="628"/>
      <c r="SGR1" s="628"/>
      <c r="SGS1" s="628"/>
      <c r="SGT1" s="628"/>
      <c r="SGU1" s="52"/>
      <c r="SGV1" s="55"/>
      <c r="SGW1" s="628"/>
      <c r="SGX1" s="628"/>
      <c r="SGY1" s="628"/>
      <c r="SGZ1" s="628"/>
      <c r="SHA1" s="628"/>
      <c r="SHB1" s="52"/>
      <c r="SHC1" s="55"/>
      <c r="SHD1" s="628"/>
      <c r="SHE1" s="628"/>
      <c r="SHF1" s="628"/>
      <c r="SHG1" s="628"/>
      <c r="SHH1" s="628"/>
      <c r="SHI1" s="52"/>
      <c r="SHJ1" s="55"/>
      <c r="SHK1" s="628"/>
      <c r="SHL1" s="628"/>
      <c r="SHM1" s="628"/>
      <c r="SHN1" s="628"/>
      <c r="SHO1" s="628"/>
      <c r="SHP1" s="52"/>
      <c r="SHQ1" s="55"/>
      <c r="SHR1" s="628"/>
      <c r="SHS1" s="628"/>
      <c r="SHT1" s="628"/>
      <c r="SHU1" s="628"/>
      <c r="SHV1" s="628"/>
      <c r="SHW1" s="52"/>
      <c r="SHX1" s="55"/>
      <c r="SHY1" s="628"/>
      <c r="SHZ1" s="628"/>
      <c r="SIA1" s="628"/>
      <c r="SIB1" s="628"/>
      <c r="SIC1" s="628"/>
      <c r="SID1" s="52"/>
      <c r="SIE1" s="55"/>
      <c r="SIF1" s="628"/>
      <c r="SIG1" s="628"/>
      <c r="SIH1" s="628"/>
      <c r="SII1" s="628"/>
      <c r="SIJ1" s="628"/>
      <c r="SIK1" s="52"/>
      <c r="SIL1" s="55"/>
      <c r="SIM1" s="628"/>
      <c r="SIN1" s="628"/>
      <c r="SIO1" s="628"/>
      <c r="SIP1" s="628"/>
      <c r="SIQ1" s="628"/>
      <c r="SIR1" s="52"/>
      <c r="SIS1" s="55"/>
      <c r="SIT1" s="628"/>
      <c r="SIU1" s="628"/>
      <c r="SIV1" s="628"/>
      <c r="SIW1" s="628"/>
      <c r="SIX1" s="628"/>
      <c r="SIY1" s="52"/>
      <c r="SIZ1" s="55"/>
      <c r="SJA1" s="628"/>
      <c r="SJB1" s="628"/>
      <c r="SJC1" s="628"/>
      <c r="SJD1" s="628"/>
      <c r="SJE1" s="628"/>
      <c r="SJF1" s="52"/>
      <c r="SJG1" s="55"/>
      <c r="SJH1" s="628"/>
      <c r="SJI1" s="628"/>
      <c r="SJJ1" s="628"/>
      <c r="SJK1" s="628"/>
      <c r="SJL1" s="628"/>
      <c r="SJM1" s="52"/>
      <c r="SJN1" s="55"/>
      <c r="SJO1" s="628"/>
      <c r="SJP1" s="628"/>
      <c r="SJQ1" s="628"/>
      <c r="SJR1" s="628"/>
      <c r="SJS1" s="628"/>
      <c r="SJT1" s="52"/>
      <c r="SJU1" s="55"/>
      <c r="SJV1" s="628"/>
      <c r="SJW1" s="628"/>
      <c r="SJX1" s="628"/>
      <c r="SJY1" s="628"/>
      <c r="SJZ1" s="628"/>
      <c r="SKA1" s="52"/>
      <c r="SKB1" s="55"/>
      <c r="SKC1" s="628"/>
      <c r="SKD1" s="628"/>
      <c r="SKE1" s="628"/>
      <c r="SKF1" s="628"/>
      <c r="SKG1" s="628"/>
      <c r="SKH1" s="52"/>
      <c r="SKI1" s="55"/>
      <c r="SKJ1" s="628"/>
      <c r="SKK1" s="628"/>
      <c r="SKL1" s="628"/>
      <c r="SKM1" s="628"/>
      <c r="SKN1" s="628"/>
      <c r="SKO1" s="52"/>
      <c r="SKP1" s="55"/>
      <c r="SKQ1" s="628"/>
      <c r="SKR1" s="628"/>
      <c r="SKS1" s="628"/>
      <c r="SKT1" s="628"/>
      <c r="SKU1" s="628"/>
      <c r="SKV1" s="52"/>
      <c r="SKW1" s="55"/>
      <c r="SKX1" s="628"/>
      <c r="SKY1" s="628"/>
      <c r="SKZ1" s="628"/>
      <c r="SLA1" s="628"/>
      <c r="SLB1" s="628"/>
      <c r="SLC1" s="52"/>
      <c r="SLD1" s="55"/>
      <c r="SLE1" s="628"/>
      <c r="SLF1" s="628"/>
      <c r="SLG1" s="628"/>
      <c r="SLH1" s="628"/>
      <c r="SLI1" s="628"/>
      <c r="SLJ1" s="52"/>
      <c r="SLK1" s="55"/>
      <c r="SLL1" s="628"/>
      <c r="SLM1" s="628"/>
      <c r="SLN1" s="628"/>
      <c r="SLO1" s="628"/>
      <c r="SLP1" s="628"/>
      <c r="SLQ1" s="52"/>
      <c r="SLR1" s="55"/>
      <c r="SLS1" s="628"/>
      <c r="SLT1" s="628"/>
      <c r="SLU1" s="628"/>
      <c r="SLV1" s="628"/>
      <c r="SLW1" s="628"/>
      <c r="SLX1" s="52"/>
      <c r="SLY1" s="55"/>
      <c r="SLZ1" s="628"/>
      <c r="SMA1" s="628"/>
      <c r="SMB1" s="628"/>
      <c r="SMC1" s="628"/>
      <c r="SMD1" s="628"/>
      <c r="SME1" s="52"/>
      <c r="SMF1" s="55"/>
      <c r="SMG1" s="628"/>
      <c r="SMH1" s="628"/>
      <c r="SMI1" s="628"/>
      <c r="SMJ1" s="628"/>
      <c r="SMK1" s="628"/>
      <c r="SML1" s="52"/>
      <c r="SMM1" s="55"/>
      <c r="SMN1" s="628"/>
      <c r="SMO1" s="628"/>
      <c r="SMP1" s="628"/>
      <c r="SMQ1" s="628"/>
      <c r="SMR1" s="628"/>
      <c r="SMS1" s="52"/>
      <c r="SMT1" s="55"/>
      <c r="SMU1" s="628"/>
      <c r="SMV1" s="628"/>
      <c r="SMW1" s="628"/>
      <c r="SMX1" s="628"/>
      <c r="SMY1" s="628"/>
      <c r="SMZ1" s="52"/>
      <c r="SNA1" s="55"/>
      <c r="SNB1" s="628"/>
      <c r="SNC1" s="628"/>
      <c r="SND1" s="628"/>
      <c r="SNE1" s="628"/>
      <c r="SNF1" s="628"/>
      <c r="SNG1" s="52"/>
      <c r="SNH1" s="55"/>
      <c r="SNI1" s="628"/>
      <c r="SNJ1" s="628"/>
      <c r="SNK1" s="628"/>
      <c r="SNL1" s="628"/>
      <c r="SNM1" s="628"/>
      <c r="SNN1" s="52"/>
      <c r="SNO1" s="55"/>
      <c r="SNP1" s="628"/>
      <c r="SNQ1" s="628"/>
      <c r="SNR1" s="628"/>
      <c r="SNS1" s="628"/>
      <c r="SNT1" s="628"/>
      <c r="SNU1" s="52"/>
      <c r="SNV1" s="55"/>
      <c r="SNW1" s="628"/>
      <c r="SNX1" s="628"/>
      <c r="SNY1" s="628"/>
      <c r="SNZ1" s="628"/>
      <c r="SOA1" s="628"/>
      <c r="SOB1" s="52"/>
      <c r="SOC1" s="55"/>
      <c r="SOD1" s="628"/>
      <c r="SOE1" s="628"/>
      <c r="SOF1" s="628"/>
      <c r="SOG1" s="628"/>
      <c r="SOH1" s="628"/>
      <c r="SOI1" s="52"/>
      <c r="SOJ1" s="55"/>
      <c r="SOK1" s="628"/>
      <c r="SOL1" s="628"/>
      <c r="SOM1" s="628"/>
      <c r="SON1" s="628"/>
      <c r="SOO1" s="628"/>
      <c r="SOP1" s="52"/>
      <c r="SOQ1" s="55"/>
      <c r="SOR1" s="628"/>
      <c r="SOS1" s="628"/>
      <c r="SOT1" s="628"/>
      <c r="SOU1" s="628"/>
      <c r="SOV1" s="628"/>
      <c r="SOW1" s="52"/>
      <c r="SOX1" s="55"/>
      <c r="SOY1" s="628"/>
      <c r="SOZ1" s="628"/>
      <c r="SPA1" s="628"/>
      <c r="SPB1" s="628"/>
      <c r="SPC1" s="628"/>
      <c r="SPD1" s="52"/>
      <c r="SPE1" s="55"/>
      <c r="SPF1" s="628"/>
      <c r="SPG1" s="628"/>
      <c r="SPH1" s="628"/>
      <c r="SPI1" s="628"/>
      <c r="SPJ1" s="628"/>
      <c r="SPK1" s="52"/>
      <c r="SPL1" s="55"/>
      <c r="SPM1" s="628"/>
      <c r="SPN1" s="628"/>
      <c r="SPO1" s="628"/>
      <c r="SPP1" s="628"/>
      <c r="SPQ1" s="628"/>
      <c r="SPR1" s="52"/>
      <c r="SPS1" s="55"/>
      <c r="SPT1" s="628"/>
      <c r="SPU1" s="628"/>
      <c r="SPV1" s="628"/>
      <c r="SPW1" s="628"/>
      <c r="SPX1" s="628"/>
      <c r="SPY1" s="52"/>
      <c r="SPZ1" s="55"/>
      <c r="SQA1" s="628"/>
      <c r="SQB1" s="628"/>
      <c r="SQC1" s="628"/>
      <c r="SQD1" s="628"/>
      <c r="SQE1" s="628"/>
      <c r="SQF1" s="52"/>
      <c r="SQG1" s="55"/>
      <c r="SQH1" s="628"/>
      <c r="SQI1" s="628"/>
      <c r="SQJ1" s="628"/>
      <c r="SQK1" s="628"/>
      <c r="SQL1" s="628"/>
      <c r="SQM1" s="52"/>
      <c r="SQN1" s="55"/>
      <c r="SQO1" s="628"/>
      <c r="SQP1" s="628"/>
      <c r="SQQ1" s="628"/>
      <c r="SQR1" s="628"/>
      <c r="SQS1" s="628"/>
      <c r="SQT1" s="52"/>
      <c r="SQU1" s="55"/>
      <c r="SQV1" s="628"/>
      <c r="SQW1" s="628"/>
      <c r="SQX1" s="628"/>
      <c r="SQY1" s="628"/>
      <c r="SQZ1" s="628"/>
      <c r="SRA1" s="52"/>
      <c r="SRB1" s="55"/>
      <c r="SRC1" s="628"/>
      <c r="SRD1" s="628"/>
      <c r="SRE1" s="628"/>
      <c r="SRF1" s="628"/>
      <c r="SRG1" s="628"/>
      <c r="SRH1" s="52"/>
      <c r="SRI1" s="55"/>
      <c r="SRJ1" s="628"/>
      <c r="SRK1" s="628"/>
      <c r="SRL1" s="628"/>
      <c r="SRM1" s="628"/>
      <c r="SRN1" s="628"/>
      <c r="SRO1" s="52"/>
      <c r="SRP1" s="55"/>
      <c r="SRQ1" s="628"/>
      <c r="SRR1" s="628"/>
      <c r="SRS1" s="628"/>
      <c r="SRT1" s="628"/>
      <c r="SRU1" s="628"/>
      <c r="SRV1" s="52"/>
      <c r="SRW1" s="55"/>
      <c r="SRX1" s="628"/>
      <c r="SRY1" s="628"/>
      <c r="SRZ1" s="628"/>
      <c r="SSA1" s="628"/>
      <c r="SSB1" s="628"/>
      <c r="SSC1" s="52"/>
      <c r="SSD1" s="55"/>
      <c r="SSE1" s="628"/>
      <c r="SSF1" s="628"/>
      <c r="SSG1" s="628"/>
      <c r="SSH1" s="628"/>
      <c r="SSI1" s="628"/>
      <c r="SSJ1" s="52"/>
      <c r="SSK1" s="55"/>
      <c r="SSL1" s="628"/>
      <c r="SSM1" s="628"/>
      <c r="SSN1" s="628"/>
      <c r="SSO1" s="628"/>
      <c r="SSP1" s="628"/>
      <c r="SSQ1" s="52"/>
      <c r="SSR1" s="55"/>
      <c r="SSS1" s="628"/>
      <c r="SST1" s="628"/>
      <c r="SSU1" s="628"/>
      <c r="SSV1" s="628"/>
      <c r="SSW1" s="628"/>
      <c r="SSX1" s="52"/>
      <c r="SSY1" s="55"/>
      <c r="SSZ1" s="628"/>
      <c r="STA1" s="628"/>
      <c r="STB1" s="628"/>
      <c r="STC1" s="628"/>
      <c r="STD1" s="628"/>
      <c r="STE1" s="52"/>
      <c r="STF1" s="55"/>
      <c r="STG1" s="628"/>
      <c r="STH1" s="628"/>
      <c r="STI1" s="628"/>
      <c r="STJ1" s="628"/>
      <c r="STK1" s="628"/>
      <c r="STL1" s="52"/>
      <c r="STM1" s="55"/>
      <c r="STN1" s="628"/>
      <c r="STO1" s="628"/>
      <c r="STP1" s="628"/>
      <c r="STQ1" s="628"/>
      <c r="STR1" s="628"/>
      <c r="STS1" s="52"/>
      <c r="STT1" s="55"/>
      <c r="STU1" s="628"/>
      <c r="STV1" s="628"/>
      <c r="STW1" s="628"/>
      <c r="STX1" s="628"/>
      <c r="STY1" s="628"/>
      <c r="STZ1" s="52"/>
      <c r="SUA1" s="55"/>
      <c r="SUB1" s="628"/>
      <c r="SUC1" s="628"/>
      <c r="SUD1" s="628"/>
      <c r="SUE1" s="628"/>
      <c r="SUF1" s="628"/>
      <c r="SUG1" s="52"/>
      <c r="SUH1" s="55"/>
      <c r="SUI1" s="628"/>
      <c r="SUJ1" s="628"/>
      <c r="SUK1" s="628"/>
      <c r="SUL1" s="628"/>
      <c r="SUM1" s="628"/>
      <c r="SUN1" s="52"/>
      <c r="SUO1" s="55"/>
      <c r="SUP1" s="628"/>
      <c r="SUQ1" s="628"/>
      <c r="SUR1" s="628"/>
      <c r="SUS1" s="628"/>
      <c r="SUT1" s="628"/>
      <c r="SUU1" s="52"/>
      <c r="SUV1" s="55"/>
      <c r="SUW1" s="628"/>
      <c r="SUX1" s="628"/>
      <c r="SUY1" s="628"/>
      <c r="SUZ1" s="628"/>
      <c r="SVA1" s="628"/>
      <c r="SVB1" s="52"/>
      <c r="SVC1" s="55"/>
      <c r="SVD1" s="628"/>
      <c r="SVE1" s="628"/>
      <c r="SVF1" s="628"/>
      <c r="SVG1" s="628"/>
      <c r="SVH1" s="628"/>
      <c r="SVI1" s="52"/>
      <c r="SVJ1" s="55"/>
      <c r="SVK1" s="628"/>
      <c r="SVL1" s="628"/>
      <c r="SVM1" s="628"/>
      <c r="SVN1" s="628"/>
      <c r="SVO1" s="628"/>
      <c r="SVP1" s="52"/>
      <c r="SVQ1" s="55"/>
      <c r="SVR1" s="628"/>
      <c r="SVS1" s="628"/>
      <c r="SVT1" s="628"/>
      <c r="SVU1" s="628"/>
      <c r="SVV1" s="628"/>
      <c r="SVW1" s="52"/>
      <c r="SVX1" s="55"/>
      <c r="SVY1" s="628"/>
      <c r="SVZ1" s="628"/>
      <c r="SWA1" s="628"/>
      <c r="SWB1" s="628"/>
      <c r="SWC1" s="628"/>
      <c r="SWD1" s="52"/>
      <c r="SWE1" s="55"/>
      <c r="SWF1" s="628"/>
      <c r="SWG1" s="628"/>
      <c r="SWH1" s="628"/>
      <c r="SWI1" s="628"/>
      <c r="SWJ1" s="628"/>
      <c r="SWK1" s="52"/>
      <c r="SWL1" s="55"/>
      <c r="SWM1" s="628"/>
      <c r="SWN1" s="628"/>
      <c r="SWO1" s="628"/>
      <c r="SWP1" s="628"/>
      <c r="SWQ1" s="628"/>
      <c r="SWR1" s="52"/>
      <c r="SWS1" s="55"/>
      <c r="SWT1" s="628"/>
      <c r="SWU1" s="628"/>
      <c r="SWV1" s="628"/>
      <c r="SWW1" s="628"/>
      <c r="SWX1" s="628"/>
      <c r="SWY1" s="52"/>
      <c r="SWZ1" s="55"/>
      <c r="SXA1" s="628"/>
      <c r="SXB1" s="628"/>
      <c r="SXC1" s="628"/>
      <c r="SXD1" s="628"/>
      <c r="SXE1" s="628"/>
      <c r="SXF1" s="52"/>
      <c r="SXG1" s="55"/>
      <c r="SXH1" s="628"/>
      <c r="SXI1" s="628"/>
      <c r="SXJ1" s="628"/>
      <c r="SXK1" s="628"/>
      <c r="SXL1" s="628"/>
      <c r="SXM1" s="52"/>
      <c r="SXN1" s="55"/>
      <c r="SXO1" s="628"/>
      <c r="SXP1" s="628"/>
      <c r="SXQ1" s="628"/>
      <c r="SXR1" s="628"/>
      <c r="SXS1" s="628"/>
      <c r="SXT1" s="52"/>
      <c r="SXU1" s="55"/>
      <c r="SXV1" s="628"/>
      <c r="SXW1" s="628"/>
      <c r="SXX1" s="628"/>
      <c r="SXY1" s="628"/>
      <c r="SXZ1" s="628"/>
      <c r="SYA1" s="52"/>
      <c r="SYB1" s="55"/>
      <c r="SYC1" s="628"/>
      <c r="SYD1" s="628"/>
      <c r="SYE1" s="628"/>
      <c r="SYF1" s="628"/>
      <c r="SYG1" s="628"/>
      <c r="SYH1" s="52"/>
      <c r="SYI1" s="55"/>
      <c r="SYJ1" s="628"/>
      <c r="SYK1" s="628"/>
      <c r="SYL1" s="628"/>
      <c r="SYM1" s="628"/>
      <c r="SYN1" s="628"/>
      <c r="SYO1" s="52"/>
      <c r="SYP1" s="55"/>
      <c r="SYQ1" s="628"/>
      <c r="SYR1" s="628"/>
      <c r="SYS1" s="628"/>
      <c r="SYT1" s="628"/>
      <c r="SYU1" s="628"/>
      <c r="SYV1" s="52"/>
      <c r="SYW1" s="55"/>
      <c r="SYX1" s="628"/>
      <c r="SYY1" s="628"/>
      <c r="SYZ1" s="628"/>
      <c r="SZA1" s="628"/>
      <c r="SZB1" s="628"/>
      <c r="SZC1" s="52"/>
      <c r="SZD1" s="55"/>
      <c r="SZE1" s="628"/>
      <c r="SZF1" s="628"/>
      <c r="SZG1" s="628"/>
      <c r="SZH1" s="628"/>
      <c r="SZI1" s="628"/>
      <c r="SZJ1" s="52"/>
      <c r="SZK1" s="55"/>
      <c r="SZL1" s="628"/>
      <c r="SZM1" s="628"/>
      <c r="SZN1" s="628"/>
      <c r="SZO1" s="628"/>
      <c r="SZP1" s="628"/>
      <c r="SZQ1" s="52"/>
      <c r="SZR1" s="55"/>
      <c r="SZS1" s="628"/>
      <c r="SZT1" s="628"/>
      <c r="SZU1" s="628"/>
      <c r="SZV1" s="628"/>
      <c r="SZW1" s="628"/>
      <c r="SZX1" s="52"/>
      <c r="SZY1" s="55"/>
      <c r="SZZ1" s="628"/>
      <c r="TAA1" s="628"/>
      <c r="TAB1" s="628"/>
      <c r="TAC1" s="628"/>
      <c r="TAD1" s="628"/>
      <c r="TAE1" s="52"/>
      <c r="TAF1" s="55"/>
      <c r="TAG1" s="628"/>
      <c r="TAH1" s="628"/>
      <c r="TAI1" s="628"/>
      <c r="TAJ1" s="628"/>
      <c r="TAK1" s="628"/>
      <c r="TAL1" s="52"/>
      <c r="TAM1" s="55"/>
      <c r="TAN1" s="628"/>
      <c r="TAO1" s="628"/>
      <c r="TAP1" s="628"/>
      <c r="TAQ1" s="628"/>
      <c r="TAR1" s="628"/>
      <c r="TAS1" s="52"/>
      <c r="TAT1" s="55"/>
      <c r="TAU1" s="628"/>
      <c r="TAV1" s="628"/>
      <c r="TAW1" s="628"/>
      <c r="TAX1" s="628"/>
      <c r="TAY1" s="628"/>
      <c r="TAZ1" s="52"/>
      <c r="TBA1" s="55"/>
      <c r="TBB1" s="628"/>
      <c r="TBC1" s="628"/>
      <c r="TBD1" s="628"/>
      <c r="TBE1" s="628"/>
      <c r="TBF1" s="628"/>
      <c r="TBG1" s="52"/>
      <c r="TBH1" s="55"/>
      <c r="TBI1" s="628"/>
      <c r="TBJ1" s="628"/>
      <c r="TBK1" s="628"/>
      <c r="TBL1" s="628"/>
      <c r="TBM1" s="628"/>
      <c r="TBN1" s="52"/>
      <c r="TBO1" s="55"/>
      <c r="TBP1" s="628"/>
      <c r="TBQ1" s="628"/>
      <c r="TBR1" s="628"/>
      <c r="TBS1" s="628"/>
      <c r="TBT1" s="628"/>
      <c r="TBU1" s="52"/>
      <c r="TBV1" s="55"/>
      <c r="TBW1" s="628"/>
      <c r="TBX1" s="628"/>
      <c r="TBY1" s="628"/>
      <c r="TBZ1" s="628"/>
      <c r="TCA1" s="628"/>
      <c r="TCB1" s="52"/>
      <c r="TCC1" s="55"/>
      <c r="TCD1" s="628"/>
      <c r="TCE1" s="628"/>
      <c r="TCF1" s="628"/>
      <c r="TCG1" s="628"/>
      <c r="TCH1" s="628"/>
      <c r="TCI1" s="52"/>
      <c r="TCJ1" s="55"/>
      <c r="TCK1" s="628"/>
      <c r="TCL1" s="628"/>
      <c r="TCM1" s="628"/>
      <c r="TCN1" s="628"/>
      <c r="TCO1" s="628"/>
      <c r="TCP1" s="52"/>
      <c r="TCQ1" s="55"/>
      <c r="TCR1" s="628"/>
      <c r="TCS1" s="628"/>
      <c r="TCT1" s="628"/>
      <c r="TCU1" s="628"/>
      <c r="TCV1" s="628"/>
      <c r="TCW1" s="52"/>
      <c r="TCX1" s="55"/>
      <c r="TCY1" s="628"/>
      <c r="TCZ1" s="628"/>
      <c r="TDA1" s="628"/>
      <c r="TDB1" s="628"/>
      <c r="TDC1" s="628"/>
      <c r="TDD1" s="52"/>
      <c r="TDE1" s="55"/>
      <c r="TDF1" s="628"/>
      <c r="TDG1" s="628"/>
      <c r="TDH1" s="628"/>
      <c r="TDI1" s="628"/>
      <c r="TDJ1" s="628"/>
      <c r="TDK1" s="52"/>
      <c r="TDL1" s="55"/>
      <c r="TDM1" s="628"/>
      <c r="TDN1" s="628"/>
      <c r="TDO1" s="628"/>
      <c r="TDP1" s="628"/>
      <c r="TDQ1" s="628"/>
      <c r="TDR1" s="52"/>
      <c r="TDS1" s="55"/>
      <c r="TDT1" s="628"/>
      <c r="TDU1" s="628"/>
      <c r="TDV1" s="628"/>
      <c r="TDW1" s="628"/>
      <c r="TDX1" s="628"/>
      <c r="TDY1" s="52"/>
      <c r="TDZ1" s="55"/>
      <c r="TEA1" s="628"/>
      <c r="TEB1" s="628"/>
      <c r="TEC1" s="628"/>
      <c r="TED1" s="628"/>
      <c r="TEE1" s="628"/>
      <c r="TEF1" s="52"/>
      <c r="TEG1" s="55"/>
      <c r="TEH1" s="628"/>
      <c r="TEI1" s="628"/>
      <c r="TEJ1" s="628"/>
      <c r="TEK1" s="628"/>
      <c r="TEL1" s="628"/>
      <c r="TEM1" s="52"/>
      <c r="TEN1" s="55"/>
      <c r="TEO1" s="628"/>
      <c r="TEP1" s="628"/>
      <c r="TEQ1" s="628"/>
      <c r="TER1" s="628"/>
      <c r="TES1" s="628"/>
      <c r="TET1" s="52"/>
      <c r="TEU1" s="55"/>
      <c r="TEV1" s="628"/>
      <c r="TEW1" s="628"/>
      <c r="TEX1" s="628"/>
      <c r="TEY1" s="628"/>
      <c r="TEZ1" s="628"/>
      <c r="TFA1" s="52"/>
      <c r="TFB1" s="55"/>
      <c r="TFC1" s="628"/>
      <c r="TFD1" s="628"/>
      <c r="TFE1" s="628"/>
      <c r="TFF1" s="628"/>
      <c r="TFG1" s="628"/>
      <c r="TFH1" s="52"/>
      <c r="TFI1" s="55"/>
      <c r="TFJ1" s="628"/>
      <c r="TFK1" s="628"/>
      <c r="TFL1" s="628"/>
      <c r="TFM1" s="628"/>
      <c r="TFN1" s="628"/>
      <c r="TFO1" s="52"/>
      <c r="TFP1" s="55"/>
      <c r="TFQ1" s="628"/>
      <c r="TFR1" s="628"/>
      <c r="TFS1" s="628"/>
      <c r="TFT1" s="628"/>
      <c r="TFU1" s="628"/>
      <c r="TFV1" s="52"/>
      <c r="TFW1" s="55"/>
      <c r="TFX1" s="628"/>
      <c r="TFY1" s="628"/>
      <c r="TFZ1" s="628"/>
      <c r="TGA1" s="628"/>
      <c r="TGB1" s="628"/>
      <c r="TGC1" s="52"/>
      <c r="TGD1" s="55"/>
      <c r="TGE1" s="628"/>
      <c r="TGF1" s="628"/>
      <c r="TGG1" s="628"/>
      <c r="TGH1" s="628"/>
      <c r="TGI1" s="628"/>
      <c r="TGJ1" s="52"/>
      <c r="TGK1" s="55"/>
      <c r="TGL1" s="628"/>
      <c r="TGM1" s="628"/>
      <c r="TGN1" s="628"/>
      <c r="TGO1" s="628"/>
      <c r="TGP1" s="628"/>
      <c r="TGQ1" s="52"/>
      <c r="TGR1" s="55"/>
      <c r="TGS1" s="628"/>
      <c r="TGT1" s="628"/>
      <c r="TGU1" s="628"/>
      <c r="TGV1" s="628"/>
      <c r="TGW1" s="628"/>
      <c r="TGX1" s="52"/>
      <c r="TGY1" s="55"/>
      <c r="TGZ1" s="628"/>
      <c r="THA1" s="628"/>
      <c r="THB1" s="628"/>
      <c r="THC1" s="628"/>
      <c r="THD1" s="628"/>
      <c r="THE1" s="52"/>
      <c r="THF1" s="55"/>
      <c r="THG1" s="628"/>
      <c r="THH1" s="628"/>
      <c r="THI1" s="628"/>
      <c r="THJ1" s="628"/>
      <c r="THK1" s="628"/>
      <c r="THL1" s="52"/>
      <c r="THM1" s="55"/>
      <c r="THN1" s="628"/>
      <c r="THO1" s="628"/>
      <c r="THP1" s="628"/>
      <c r="THQ1" s="628"/>
      <c r="THR1" s="628"/>
      <c r="THS1" s="52"/>
      <c r="THT1" s="55"/>
      <c r="THU1" s="628"/>
      <c r="THV1" s="628"/>
      <c r="THW1" s="628"/>
      <c r="THX1" s="628"/>
      <c r="THY1" s="628"/>
      <c r="THZ1" s="52"/>
      <c r="TIA1" s="55"/>
      <c r="TIB1" s="628"/>
      <c r="TIC1" s="628"/>
      <c r="TID1" s="628"/>
      <c r="TIE1" s="628"/>
      <c r="TIF1" s="628"/>
      <c r="TIG1" s="52"/>
      <c r="TIH1" s="55"/>
      <c r="TII1" s="628"/>
      <c r="TIJ1" s="628"/>
      <c r="TIK1" s="628"/>
      <c r="TIL1" s="628"/>
      <c r="TIM1" s="628"/>
      <c r="TIN1" s="52"/>
      <c r="TIO1" s="55"/>
      <c r="TIP1" s="628"/>
      <c r="TIQ1" s="628"/>
      <c r="TIR1" s="628"/>
      <c r="TIS1" s="628"/>
      <c r="TIT1" s="628"/>
      <c r="TIU1" s="52"/>
      <c r="TIV1" s="55"/>
      <c r="TIW1" s="628"/>
      <c r="TIX1" s="628"/>
      <c r="TIY1" s="628"/>
      <c r="TIZ1" s="628"/>
      <c r="TJA1" s="628"/>
      <c r="TJB1" s="52"/>
      <c r="TJC1" s="55"/>
      <c r="TJD1" s="628"/>
      <c r="TJE1" s="628"/>
      <c r="TJF1" s="628"/>
      <c r="TJG1" s="628"/>
      <c r="TJH1" s="628"/>
      <c r="TJI1" s="52"/>
      <c r="TJJ1" s="55"/>
      <c r="TJK1" s="628"/>
      <c r="TJL1" s="628"/>
      <c r="TJM1" s="628"/>
      <c r="TJN1" s="628"/>
      <c r="TJO1" s="628"/>
      <c r="TJP1" s="52"/>
      <c r="TJQ1" s="55"/>
      <c r="TJR1" s="628"/>
      <c r="TJS1" s="628"/>
      <c r="TJT1" s="628"/>
      <c r="TJU1" s="628"/>
      <c r="TJV1" s="628"/>
      <c r="TJW1" s="52"/>
      <c r="TJX1" s="55"/>
      <c r="TJY1" s="628"/>
      <c r="TJZ1" s="628"/>
      <c r="TKA1" s="628"/>
      <c r="TKB1" s="628"/>
      <c r="TKC1" s="628"/>
      <c r="TKD1" s="52"/>
      <c r="TKE1" s="55"/>
      <c r="TKF1" s="628"/>
      <c r="TKG1" s="628"/>
      <c r="TKH1" s="628"/>
      <c r="TKI1" s="628"/>
      <c r="TKJ1" s="628"/>
      <c r="TKK1" s="52"/>
      <c r="TKL1" s="55"/>
      <c r="TKM1" s="628"/>
      <c r="TKN1" s="628"/>
      <c r="TKO1" s="628"/>
      <c r="TKP1" s="628"/>
      <c r="TKQ1" s="628"/>
      <c r="TKR1" s="52"/>
      <c r="TKS1" s="55"/>
      <c r="TKT1" s="628"/>
      <c r="TKU1" s="628"/>
      <c r="TKV1" s="628"/>
      <c r="TKW1" s="628"/>
      <c r="TKX1" s="628"/>
      <c r="TKY1" s="52"/>
      <c r="TKZ1" s="55"/>
      <c r="TLA1" s="628"/>
      <c r="TLB1" s="628"/>
      <c r="TLC1" s="628"/>
      <c r="TLD1" s="628"/>
      <c r="TLE1" s="628"/>
      <c r="TLF1" s="52"/>
      <c r="TLG1" s="55"/>
      <c r="TLH1" s="628"/>
      <c r="TLI1" s="628"/>
      <c r="TLJ1" s="628"/>
      <c r="TLK1" s="628"/>
      <c r="TLL1" s="628"/>
      <c r="TLM1" s="52"/>
      <c r="TLN1" s="55"/>
      <c r="TLO1" s="628"/>
      <c r="TLP1" s="628"/>
      <c r="TLQ1" s="628"/>
      <c r="TLR1" s="628"/>
      <c r="TLS1" s="628"/>
      <c r="TLT1" s="52"/>
      <c r="TLU1" s="55"/>
      <c r="TLV1" s="628"/>
      <c r="TLW1" s="628"/>
      <c r="TLX1" s="628"/>
      <c r="TLY1" s="628"/>
      <c r="TLZ1" s="628"/>
      <c r="TMA1" s="52"/>
      <c r="TMB1" s="55"/>
      <c r="TMC1" s="628"/>
      <c r="TMD1" s="628"/>
      <c r="TME1" s="628"/>
      <c r="TMF1" s="628"/>
      <c r="TMG1" s="628"/>
      <c r="TMH1" s="52"/>
      <c r="TMI1" s="55"/>
      <c r="TMJ1" s="628"/>
      <c r="TMK1" s="628"/>
      <c r="TML1" s="628"/>
      <c r="TMM1" s="628"/>
      <c r="TMN1" s="628"/>
      <c r="TMO1" s="52"/>
      <c r="TMP1" s="55"/>
      <c r="TMQ1" s="628"/>
      <c r="TMR1" s="628"/>
      <c r="TMS1" s="628"/>
      <c r="TMT1" s="628"/>
      <c r="TMU1" s="628"/>
      <c r="TMV1" s="52"/>
      <c r="TMW1" s="55"/>
      <c r="TMX1" s="628"/>
      <c r="TMY1" s="628"/>
      <c r="TMZ1" s="628"/>
      <c r="TNA1" s="628"/>
      <c r="TNB1" s="628"/>
      <c r="TNC1" s="52"/>
      <c r="TND1" s="55"/>
      <c r="TNE1" s="628"/>
      <c r="TNF1" s="628"/>
      <c r="TNG1" s="628"/>
      <c r="TNH1" s="628"/>
      <c r="TNI1" s="628"/>
      <c r="TNJ1" s="52"/>
      <c r="TNK1" s="55"/>
      <c r="TNL1" s="628"/>
      <c r="TNM1" s="628"/>
      <c r="TNN1" s="628"/>
      <c r="TNO1" s="628"/>
      <c r="TNP1" s="628"/>
      <c r="TNQ1" s="52"/>
      <c r="TNR1" s="55"/>
      <c r="TNS1" s="628"/>
      <c r="TNT1" s="628"/>
      <c r="TNU1" s="628"/>
      <c r="TNV1" s="628"/>
      <c r="TNW1" s="628"/>
      <c r="TNX1" s="52"/>
      <c r="TNY1" s="55"/>
      <c r="TNZ1" s="628"/>
      <c r="TOA1" s="628"/>
      <c r="TOB1" s="628"/>
      <c r="TOC1" s="628"/>
      <c r="TOD1" s="628"/>
      <c r="TOE1" s="52"/>
      <c r="TOF1" s="55"/>
      <c r="TOG1" s="628"/>
      <c r="TOH1" s="628"/>
      <c r="TOI1" s="628"/>
      <c r="TOJ1" s="628"/>
      <c r="TOK1" s="628"/>
      <c r="TOL1" s="52"/>
      <c r="TOM1" s="55"/>
      <c r="TON1" s="628"/>
      <c r="TOO1" s="628"/>
      <c r="TOP1" s="628"/>
      <c r="TOQ1" s="628"/>
      <c r="TOR1" s="628"/>
      <c r="TOS1" s="52"/>
      <c r="TOT1" s="55"/>
      <c r="TOU1" s="628"/>
      <c r="TOV1" s="628"/>
      <c r="TOW1" s="628"/>
      <c r="TOX1" s="628"/>
      <c r="TOY1" s="628"/>
      <c r="TOZ1" s="52"/>
      <c r="TPA1" s="55"/>
      <c r="TPB1" s="628"/>
      <c r="TPC1" s="628"/>
      <c r="TPD1" s="628"/>
      <c r="TPE1" s="628"/>
      <c r="TPF1" s="628"/>
      <c r="TPG1" s="52"/>
      <c r="TPH1" s="55"/>
      <c r="TPI1" s="628"/>
      <c r="TPJ1" s="628"/>
      <c r="TPK1" s="628"/>
      <c r="TPL1" s="628"/>
      <c r="TPM1" s="628"/>
      <c r="TPN1" s="52"/>
      <c r="TPO1" s="55"/>
      <c r="TPP1" s="628"/>
      <c r="TPQ1" s="628"/>
      <c r="TPR1" s="628"/>
      <c r="TPS1" s="628"/>
      <c r="TPT1" s="628"/>
      <c r="TPU1" s="52"/>
      <c r="TPV1" s="55"/>
      <c r="TPW1" s="628"/>
      <c r="TPX1" s="628"/>
      <c r="TPY1" s="628"/>
      <c r="TPZ1" s="628"/>
      <c r="TQA1" s="628"/>
      <c r="TQB1" s="52"/>
      <c r="TQC1" s="55"/>
      <c r="TQD1" s="628"/>
      <c r="TQE1" s="628"/>
      <c r="TQF1" s="628"/>
      <c r="TQG1" s="628"/>
      <c r="TQH1" s="628"/>
      <c r="TQI1" s="52"/>
      <c r="TQJ1" s="55"/>
      <c r="TQK1" s="628"/>
      <c r="TQL1" s="628"/>
      <c r="TQM1" s="628"/>
      <c r="TQN1" s="628"/>
      <c r="TQO1" s="628"/>
      <c r="TQP1" s="52"/>
      <c r="TQQ1" s="55"/>
      <c r="TQR1" s="628"/>
      <c r="TQS1" s="628"/>
      <c r="TQT1" s="628"/>
      <c r="TQU1" s="628"/>
      <c r="TQV1" s="628"/>
      <c r="TQW1" s="52"/>
      <c r="TQX1" s="55"/>
      <c r="TQY1" s="628"/>
      <c r="TQZ1" s="628"/>
      <c r="TRA1" s="628"/>
      <c r="TRB1" s="628"/>
      <c r="TRC1" s="628"/>
      <c r="TRD1" s="52"/>
      <c r="TRE1" s="55"/>
      <c r="TRF1" s="628"/>
      <c r="TRG1" s="628"/>
      <c r="TRH1" s="628"/>
      <c r="TRI1" s="628"/>
      <c r="TRJ1" s="628"/>
      <c r="TRK1" s="52"/>
      <c r="TRL1" s="55"/>
      <c r="TRM1" s="628"/>
      <c r="TRN1" s="628"/>
      <c r="TRO1" s="628"/>
      <c r="TRP1" s="628"/>
      <c r="TRQ1" s="628"/>
      <c r="TRR1" s="52"/>
      <c r="TRS1" s="55"/>
      <c r="TRT1" s="628"/>
      <c r="TRU1" s="628"/>
      <c r="TRV1" s="628"/>
      <c r="TRW1" s="628"/>
      <c r="TRX1" s="628"/>
      <c r="TRY1" s="52"/>
      <c r="TRZ1" s="55"/>
      <c r="TSA1" s="628"/>
      <c r="TSB1" s="628"/>
      <c r="TSC1" s="628"/>
      <c r="TSD1" s="628"/>
      <c r="TSE1" s="628"/>
      <c r="TSF1" s="52"/>
      <c r="TSG1" s="55"/>
      <c r="TSH1" s="628"/>
      <c r="TSI1" s="628"/>
      <c r="TSJ1" s="628"/>
      <c r="TSK1" s="628"/>
      <c r="TSL1" s="628"/>
      <c r="TSM1" s="52"/>
      <c r="TSN1" s="55"/>
      <c r="TSO1" s="628"/>
      <c r="TSP1" s="628"/>
      <c r="TSQ1" s="628"/>
      <c r="TSR1" s="628"/>
      <c r="TSS1" s="628"/>
      <c r="TST1" s="52"/>
      <c r="TSU1" s="55"/>
      <c r="TSV1" s="628"/>
      <c r="TSW1" s="628"/>
      <c r="TSX1" s="628"/>
      <c r="TSY1" s="628"/>
      <c r="TSZ1" s="628"/>
      <c r="TTA1" s="52"/>
      <c r="TTB1" s="55"/>
      <c r="TTC1" s="628"/>
      <c r="TTD1" s="628"/>
      <c r="TTE1" s="628"/>
      <c r="TTF1" s="628"/>
      <c r="TTG1" s="628"/>
      <c r="TTH1" s="52"/>
      <c r="TTI1" s="55"/>
      <c r="TTJ1" s="628"/>
      <c r="TTK1" s="628"/>
      <c r="TTL1" s="628"/>
      <c r="TTM1" s="628"/>
      <c r="TTN1" s="628"/>
      <c r="TTO1" s="52"/>
      <c r="TTP1" s="55"/>
      <c r="TTQ1" s="628"/>
      <c r="TTR1" s="628"/>
      <c r="TTS1" s="628"/>
      <c r="TTT1" s="628"/>
      <c r="TTU1" s="628"/>
      <c r="TTV1" s="52"/>
      <c r="TTW1" s="55"/>
      <c r="TTX1" s="628"/>
      <c r="TTY1" s="628"/>
      <c r="TTZ1" s="628"/>
      <c r="TUA1" s="628"/>
      <c r="TUB1" s="628"/>
      <c r="TUC1" s="52"/>
      <c r="TUD1" s="55"/>
      <c r="TUE1" s="628"/>
      <c r="TUF1" s="628"/>
      <c r="TUG1" s="628"/>
      <c r="TUH1" s="628"/>
      <c r="TUI1" s="628"/>
      <c r="TUJ1" s="52"/>
      <c r="TUK1" s="55"/>
      <c r="TUL1" s="628"/>
      <c r="TUM1" s="628"/>
      <c r="TUN1" s="628"/>
      <c r="TUO1" s="628"/>
      <c r="TUP1" s="628"/>
      <c r="TUQ1" s="52"/>
      <c r="TUR1" s="55"/>
      <c r="TUS1" s="628"/>
      <c r="TUT1" s="628"/>
      <c r="TUU1" s="628"/>
      <c r="TUV1" s="628"/>
      <c r="TUW1" s="628"/>
      <c r="TUX1" s="52"/>
      <c r="TUY1" s="55"/>
      <c r="TUZ1" s="628"/>
      <c r="TVA1" s="628"/>
      <c r="TVB1" s="628"/>
      <c r="TVC1" s="628"/>
      <c r="TVD1" s="628"/>
      <c r="TVE1" s="52"/>
      <c r="TVF1" s="55"/>
      <c r="TVG1" s="628"/>
      <c r="TVH1" s="628"/>
      <c r="TVI1" s="628"/>
      <c r="TVJ1" s="628"/>
      <c r="TVK1" s="628"/>
      <c r="TVL1" s="52"/>
      <c r="TVM1" s="55"/>
      <c r="TVN1" s="628"/>
      <c r="TVO1" s="628"/>
      <c r="TVP1" s="628"/>
      <c r="TVQ1" s="628"/>
      <c r="TVR1" s="628"/>
      <c r="TVS1" s="52"/>
      <c r="TVT1" s="55"/>
      <c r="TVU1" s="628"/>
      <c r="TVV1" s="628"/>
      <c r="TVW1" s="628"/>
      <c r="TVX1" s="628"/>
      <c r="TVY1" s="628"/>
      <c r="TVZ1" s="52"/>
      <c r="TWA1" s="55"/>
      <c r="TWB1" s="628"/>
      <c r="TWC1" s="628"/>
      <c r="TWD1" s="628"/>
      <c r="TWE1" s="628"/>
      <c r="TWF1" s="628"/>
      <c r="TWG1" s="52"/>
      <c r="TWH1" s="55"/>
      <c r="TWI1" s="628"/>
      <c r="TWJ1" s="628"/>
      <c r="TWK1" s="628"/>
      <c r="TWL1" s="628"/>
      <c r="TWM1" s="628"/>
      <c r="TWN1" s="52"/>
      <c r="TWO1" s="55"/>
      <c r="TWP1" s="628"/>
      <c r="TWQ1" s="628"/>
      <c r="TWR1" s="628"/>
      <c r="TWS1" s="628"/>
      <c r="TWT1" s="628"/>
      <c r="TWU1" s="52"/>
      <c r="TWV1" s="55"/>
      <c r="TWW1" s="628"/>
      <c r="TWX1" s="628"/>
      <c r="TWY1" s="628"/>
      <c r="TWZ1" s="628"/>
      <c r="TXA1" s="628"/>
      <c r="TXB1" s="52"/>
      <c r="TXC1" s="55"/>
      <c r="TXD1" s="628"/>
      <c r="TXE1" s="628"/>
      <c r="TXF1" s="628"/>
      <c r="TXG1" s="628"/>
      <c r="TXH1" s="628"/>
      <c r="TXI1" s="52"/>
      <c r="TXJ1" s="55"/>
      <c r="TXK1" s="628"/>
      <c r="TXL1" s="628"/>
      <c r="TXM1" s="628"/>
      <c r="TXN1" s="628"/>
      <c r="TXO1" s="628"/>
      <c r="TXP1" s="52"/>
      <c r="TXQ1" s="55"/>
      <c r="TXR1" s="628"/>
      <c r="TXS1" s="628"/>
      <c r="TXT1" s="628"/>
      <c r="TXU1" s="628"/>
      <c r="TXV1" s="628"/>
      <c r="TXW1" s="52"/>
      <c r="TXX1" s="55"/>
      <c r="TXY1" s="628"/>
      <c r="TXZ1" s="628"/>
      <c r="TYA1" s="628"/>
      <c r="TYB1" s="628"/>
      <c r="TYC1" s="628"/>
      <c r="TYD1" s="52"/>
      <c r="TYE1" s="55"/>
      <c r="TYF1" s="628"/>
      <c r="TYG1" s="628"/>
      <c r="TYH1" s="628"/>
      <c r="TYI1" s="628"/>
      <c r="TYJ1" s="628"/>
      <c r="TYK1" s="52"/>
      <c r="TYL1" s="55"/>
      <c r="TYM1" s="628"/>
      <c r="TYN1" s="628"/>
      <c r="TYO1" s="628"/>
      <c r="TYP1" s="628"/>
      <c r="TYQ1" s="628"/>
      <c r="TYR1" s="52"/>
      <c r="TYS1" s="55"/>
      <c r="TYT1" s="628"/>
      <c r="TYU1" s="628"/>
      <c r="TYV1" s="628"/>
      <c r="TYW1" s="628"/>
      <c r="TYX1" s="628"/>
      <c r="TYY1" s="52"/>
      <c r="TYZ1" s="55"/>
      <c r="TZA1" s="628"/>
      <c r="TZB1" s="628"/>
      <c r="TZC1" s="628"/>
      <c r="TZD1" s="628"/>
      <c r="TZE1" s="628"/>
      <c r="TZF1" s="52"/>
      <c r="TZG1" s="55"/>
      <c r="TZH1" s="628"/>
      <c r="TZI1" s="628"/>
      <c r="TZJ1" s="628"/>
      <c r="TZK1" s="628"/>
      <c r="TZL1" s="628"/>
      <c r="TZM1" s="52"/>
      <c r="TZN1" s="55"/>
      <c r="TZO1" s="628"/>
      <c r="TZP1" s="628"/>
      <c r="TZQ1" s="628"/>
      <c r="TZR1" s="628"/>
      <c r="TZS1" s="628"/>
      <c r="TZT1" s="52"/>
      <c r="TZU1" s="55"/>
      <c r="TZV1" s="628"/>
      <c r="TZW1" s="628"/>
      <c r="TZX1" s="628"/>
      <c r="TZY1" s="628"/>
      <c r="TZZ1" s="628"/>
      <c r="UAA1" s="52"/>
      <c r="UAB1" s="55"/>
      <c r="UAC1" s="628"/>
      <c r="UAD1" s="628"/>
      <c r="UAE1" s="628"/>
      <c r="UAF1" s="628"/>
      <c r="UAG1" s="628"/>
      <c r="UAH1" s="52"/>
      <c r="UAI1" s="55"/>
      <c r="UAJ1" s="628"/>
      <c r="UAK1" s="628"/>
      <c r="UAL1" s="628"/>
      <c r="UAM1" s="628"/>
      <c r="UAN1" s="628"/>
      <c r="UAO1" s="52"/>
      <c r="UAP1" s="55"/>
      <c r="UAQ1" s="628"/>
      <c r="UAR1" s="628"/>
      <c r="UAS1" s="628"/>
      <c r="UAT1" s="628"/>
      <c r="UAU1" s="628"/>
      <c r="UAV1" s="52"/>
      <c r="UAW1" s="55"/>
      <c r="UAX1" s="628"/>
      <c r="UAY1" s="628"/>
      <c r="UAZ1" s="628"/>
      <c r="UBA1" s="628"/>
      <c r="UBB1" s="628"/>
      <c r="UBC1" s="52"/>
      <c r="UBD1" s="55"/>
      <c r="UBE1" s="628"/>
      <c r="UBF1" s="628"/>
      <c r="UBG1" s="628"/>
      <c r="UBH1" s="628"/>
      <c r="UBI1" s="628"/>
      <c r="UBJ1" s="52"/>
      <c r="UBK1" s="55"/>
      <c r="UBL1" s="628"/>
      <c r="UBM1" s="628"/>
      <c r="UBN1" s="628"/>
      <c r="UBO1" s="628"/>
      <c r="UBP1" s="628"/>
      <c r="UBQ1" s="52"/>
      <c r="UBR1" s="55"/>
      <c r="UBS1" s="628"/>
      <c r="UBT1" s="628"/>
      <c r="UBU1" s="628"/>
      <c r="UBV1" s="628"/>
      <c r="UBW1" s="628"/>
      <c r="UBX1" s="52"/>
      <c r="UBY1" s="55"/>
      <c r="UBZ1" s="628"/>
      <c r="UCA1" s="628"/>
      <c r="UCB1" s="628"/>
      <c r="UCC1" s="628"/>
      <c r="UCD1" s="628"/>
      <c r="UCE1" s="52"/>
      <c r="UCF1" s="55"/>
      <c r="UCG1" s="628"/>
      <c r="UCH1" s="628"/>
      <c r="UCI1" s="628"/>
      <c r="UCJ1" s="628"/>
      <c r="UCK1" s="628"/>
      <c r="UCL1" s="52"/>
      <c r="UCM1" s="55"/>
      <c r="UCN1" s="628"/>
      <c r="UCO1" s="628"/>
      <c r="UCP1" s="628"/>
      <c r="UCQ1" s="628"/>
      <c r="UCR1" s="628"/>
      <c r="UCS1" s="52"/>
      <c r="UCT1" s="55"/>
      <c r="UCU1" s="628"/>
      <c r="UCV1" s="628"/>
      <c r="UCW1" s="628"/>
      <c r="UCX1" s="628"/>
      <c r="UCY1" s="628"/>
      <c r="UCZ1" s="52"/>
      <c r="UDA1" s="55"/>
      <c r="UDB1" s="628"/>
      <c r="UDC1" s="628"/>
      <c r="UDD1" s="628"/>
      <c r="UDE1" s="628"/>
      <c r="UDF1" s="628"/>
      <c r="UDG1" s="52"/>
      <c r="UDH1" s="55"/>
      <c r="UDI1" s="628"/>
      <c r="UDJ1" s="628"/>
      <c r="UDK1" s="628"/>
      <c r="UDL1" s="628"/>
      <c r="UDM1" s="628"/>
      <c r="UDN1" s="52"/>
      <c r="UDO1" s="55"/>
      <c r="UDP1" s="628"/>
      <c r="UDQ1" s="628"/>
      <c r="UDR1" s="628"/>
      <c r="UDS1" s="628"/>
      <c r="UDT1" s="628"/>
      <c r="UDU1" s="52"/>
      <c r="UDV1" s="55"/>
      <c r="UDW1" s="628"/>
      <c r="UDX1" s="628"/>
      <c r="UDY1" s="628"/>
      <c r="UDZ1" s="628"/>
      <c r="UEA1" s="628"/>
      <c r="UEB1" s="52"/>
      <c r="UEC1" s="55"/>
      <c r="UED1" s="628"/>
      <c r="UEE1" s="628"/>
      <c r="UEF1" s="628"/>
      <c r="UEG1" s="628"/>
      <c r="UEH1" s="628"/>
      <c r="UEI1" s="52"/>
      <c r="UEJ1" s="55"/>
      <c r="UEK1" s="628"/>
      <c r="UEL1" s="628"/>
      <c r="UEM1" s="628"/>
      <c r="UEN1" s="628"/>
      <c r="UEO1" s="628"/>
      <c r="UEP1" s="52"/>
      <c r="UEQ1" s="55"/>
      <c r="UER1" s="628"/>
      <c r="UES1" s="628"/>
      <c r="UET1" s="628"/>
      <c r="UEU1" s="628"/>
      <c r="UEV1" s="628"/>
      <c r="UEW1" s="52"/>
      <c r="UEX1" s="55"/>
      <c r="UEY1" s="628"/>
      <c r="UEZ1" s="628"/>
      <c r="UFA1" s="628"/>
      <c r="UFB1" s="628"/>
      <c r="UFC1" s="628"/>
      <c r="UFD1" s="52"/>
      <c r="UFE1" s="55"/>
      <c r="UFF1" s="628"/>
      <c r="UFG1" s="628"/>
      <c r="UFH1" s="628"/>
      <c r="UFI1" s="628"/>
      <c r="UFJ1" s="628"/>
      <c r="UFK1" s="52"/>
      <c r="UFL1" s="55"/>
      <c r="UFM1" s="628"/>
      <c r="UFN1" s="628"/>
      <c r="UFO1" s="628"/>
      <c r="UFP1" s="628"/>
      <c r="UFQ1" s="628"/>
      <c r="UFR1" s="52"/>
      <c r="UFS1" s="55"/>
      <c r="UFT1" s="628"/>
      <c r="UFU1" s="628"/>
      <c r="UFV1" s="628"/>
      <c r="UFW1" s="628"/>
      <c r="UFX1" s="628"/>
      <c r="UFY1" s="52"/>
      <c r="UFZ1" s="55"/>
      <c r="UGA1" s="628"/>
      <c r="UGB1" s="628"/>
      <c r="UGC1" s="628"/>
      <c r="UGD1" s="628"/>
      <c r="UGE1" s="628"/>
      <c r="UGF1" s="52"/>
      <c r="UGG1" s="55"/>
      <c r="UGH1" s="628"/>
      <c r="UGI1" s="628"/>
      <c r="UGJ1" s="628"/>
      <c r="UGK1" s="628"/>
      <c r="UGL1" s="628"/>
      <c r="UGM1" s="52"/>
      <c r="UGN1" s="55"/>
      <c r="UGO1" s="628"/>
      <c r="UGP1" s="628"/>
      <c r="UGQ1" s="628"/>
      <c r="UGR1" s="628"/>
      <c r="UGS1" s="628"/>
      <c r="UGT1" s="52"/>
      <c r="UGU1" s="55"/>
      <c r="UGV1" s="628"/>
      <c r="UGW1" s="628"/>
      <c r="UGX1" s="628"/>
      <c r="UGY1" s="628"/>
      <c r="UGZ1" s="628"/>
      <c r="UHA1" s="52"/>
      <c r="UHB1" s="55"/>
      <c r="UHC1" s="628"/>
      <c r="UHD1" s="628"/>
      <c r="UHE1" s="628"/>
      <c r="UHF1" s="628"/>
      <c r="UHG1" s="628"/>
      <c r="UHH1" s="52"/>
      <c r="UHI1" s="55"/>
      <c r="UHJ1" s="628"/>
      <c r="UHK1" s="628"/>
      <c r="UHL1" s="628"/>
      <c r="UHM1" s="628"/>
      <c r="UHN1" s="628"/>
      <c r="UHO1" s="52"/>
      <c r="UHP1" s="55"/>
      <c r="UHQ1" s="628"/>
      <c r="UHR1" s="628"/>
      <c r="UHS1" s="628"/>
      <c r="UHT1" s="628"/>
      <c r="UHU1" s="628"/>
      <c r="UHV1" s="52"/>
      <c r="UHW1" s="55"/>
      <c r="UHX1" s="628"/>
      <c r="UHY1" s="628"/>
      <c r="UHZ1" s="628"/>
      <c r="UIA1" s="628"/>
      <c r="UIB1" s="628"/>
      <c r="UIC1" s="52"/>
      <c r="UID1" s="55"/>
      <c r="UIE1" s="628"/>
      <c r="UIF1" s="628"/>
      <c r="UIG1" s="628"/>
      <c r="UIH1" s="628"/>
      <c r="UII1" s="628"/>
      <c r="UIJ1" s="52"/>
      <c r="UIK1" s="55"/>
      <c r="UIL1" s="628"/>
      <c r="UIM1" s="628"/>
      <c r="UIN1" s="628"/>
      <c r="UIO1" s="628"/>
      <c r="UIP1" s="628"/>
      <c r="UIQ1" s="52"/>
      <c r="UIR1" s="55"/>
      <c r="UIS1" s="628"/>
      <c r="UIT1" s="628"/>
      <c r="UIU1" s="628"/>
      <c r="UIV1" s="628"/>
      <c r="UIW1" s="628"/>
      <c r="UIX1" s="52"/>
      <c r="UIY1" s="55"/>
      <c r="UIZ1" s="628"/>
      <c r="UJA1" s="628"/>
      <c r="UJB1" s="628"/>
      <c r="UJC1" s="628"/>
      <c r="UJD1" s="628"/>
      <c r="UJE1" s="52"/>
      <c r="UJF1" s="55"/>
      <c r="UJG1" s="628"/>
      <c r="UJH1" s="628"/>
      <c r="UJI1" s="628"/>
      <c r="UJJ1" s="628"/>
      <c r="UJK1" s="628"/>
      <c r="UJL1" s="52"/>
      <c r="UJM1" s="55"/>
      <c r="UJN1" s="628"/>
      <c r="UJO1" s="628"/>
      <c r="UJP1" s="628"/>
      <c r="UJQ1" s="628"/>
      <c r="UJR1" s="628"/>
      <c r="UJS1" s="52"/>
      <c r="UJT1" s="55"/>
      <c r="UJU1" s="628"/>
      <c r="UJV1" s="628"/>
      <c r="UJW1" s="628"/>
      <c r="UJX1" s="628"/>
      <c r="UJY1" s="628"/>
      <c r="UJZ1" s="52"/>
      <c r="UKA1" s="55"/>
      <c r="UKB1" s="628"/>
      <c r="UKC1" s="628"/>
      <c r="UKD1" s="628"/>
      <c r="UKE1" s="628"/>
      <c r="UKF1" s="628"/>
      <c r="UKG1" s="52"/>
      <c r="UKH1" s="55"/>
      <c r="UKI1" s="628"/>
      <c r="UKJ1" s="628"/>
      <c r="UKK1" s="628"/>
      <c r="UKL1" s="628"/>
      <c r="UKM1" s="628"/>
      <c r="UKN1" s="52"/>
      <c r="UKO1" s="55"/>
      <c r="UKP1" s="628"/>
      <c r="UKQ1" s="628"/>
      <c r="UKR1" s="628"/>
      <c r="UKS1" s="628"/>
      <c r="UKT1" s="628"/>
      <c r="UKU1" s="52"/>
      <c r="UKV1" s="55"/>
      <c r="UKW1" s="628"/>
      <c r="UKX1" s="628"/>
      <c r="UKY1" s="628"/>
      <c r="UKZ1" s="628"/>
      <c r="ULA1" s="628"/>
      <c r="ULB1" s="52"/>
      <c r="ULC1" s="55"/>
      <c r="ULD1" s="628"/>
      <c r="ULE1" s="628"/>
      <c r="ULF1" s="628"/>
      <c r="ULG1" s="628"/>
      <c r="ULH1" s="628"/>
      <c r="ULI1" s="52"/>
      <c r="ULJ1" s="55"/>
      <c r="ULK1" s="628"/>
      <c r="ULL1" s="628"/>
      <c r="ULM1" s="628"/>
      <c r="ULN1" s="628"/>
      <c r="ULO1" s="628"/>
      <c r="ULP1" s="52"/>
      <c r="ULQ1" s="55"/>
      <c r="ULR1" s="628"/>
      <c r="ULS1" s="628"/>
      <c r="ULT1" s="628"/>
      <c r="ULU1" s="628"/>
      <c r="ULV1" s="628"/>
      <c r="ULW1" s="52"/>
      <c r="ULX1" s="55"/>
      <c r="ULY1" s="628"/>
      <c r="ULZ1" s="628"/>
      <c r="UMA1" s="628"/>
      <c r="UMB1" s="628"/>
      <c r="UMC1" s="628"/>
      <c r="UMD1" s="52"/>
      <c r="UME1" s="55"/>
      <c r="UMF1" s="628"/>
      <c r="UMG1" s="628"/>
      <c r="UMH1" s="628"/>
      <c r="UMI1" s="628"/>
      <c r="UMJ1" s="628"/>
      <c r="UMK1" s="52"/>
      <c r="UML1" s="55"/>
      <c r="UMM1" s="628"/>
      <c r="UMN1" s="628"/>
      <c r="UMO1" s="628"/>
      <c r="UMP1" s="628"/>
      <c r="UMQ1" s="628"/>
      <c r="UMR1" s="52"/>
      <c r="UMS1" s="55"/>
      <c r="UMT1" s="628"/>
      <c r="UMU1" s="628"/>
      <c r="UMV1" s="628"/>
      <c r="UMW1" s="628"/>
      <c r="UMX1" s="628"/>
      <c r="UMY1" s="52"/>
      <c r="UMZ1" s="55"/>
      <c r="UNA1" s="628"/>
      <c r="UNB1" s="628"/>
      <c r="UNC1" s="628"/>
      <c r="UND1" s="628"/>
      <c r="UNE1" s="628"/>
      <c r="UNF1" s="52"/>
      <c r="UNG1" s="55"/>
      <c r="UNH1" s="628"/>
      <c r="UNI1" s="628"/>
      <c r="UNJ1" s="628"/>
      <c r="UNK1" s="628"/>
      <c r="UNL1" s="628"/>
      <c r="UNM1" s="52"/>
      <c r="UNN1" s="55"/>
      <c r="UNO1" s="628"/>
      <c r="UNP1" s="628"/>
      <c r="UNQ1" s="628"/>
      <c r="UNR1" s="628"/>
      <c r="UNS1" s="628"/>
      <c r="UNT1" s="52"/>
      <c r="UNU1" s="55"/>
      <c r="UNV1" s="628"/>
      <c r="UNW1" s="628"/>
      <c r="UNX1" s="628"/>
      <c r="UNY1" s="628"/>
      <c r="UNZ1" s="628"/>
      <c r="UOA1" s="52"/>
      <c r="UOB1" s="55"/>
      <c r="UOC1" s="628"/>
      <c r="UOD1" s="628"/>
      <c r="UOE1" s="628"/>
      <c r="UOF1" s="628"/>
      <c r="UOG1" s="628"/>
      <c r="UOH1" s="52"/>
      <c r="UOI1" s="55"/>
      <c r="UOJ1" s="628"/>
      <c r="UOK1" s="628"/>
      <c r="UOL1" s="628"/>
      <c r="UOM1" s="628"/>
      <c r="UON1" s="628"/>
      <c r="UOO1" s="52"/>
      <c r="UOP1" s="55"/>
      <c r="UOQ1" s="628"/>
      <c r="UOR1" s="628"/>
      <c r="UOS1" s="628"/>
      <c r="UOT1" s="628"/>
      <c r="UOU1" s="628"/>
      <c r="UOV1" s="52"/>
      <c r="UOW1" s="55"/>
      <c r="UOX1" s="628"/>
      <c r="UOY1" s="628"/>
      <c r="UOZ1" s="628"/>
      <c r="UPA1" s="628"/>
      <c r="UPB1" s="628"/>
      <c r="UPC1" s="52"/>
      <c r="UPD1" s="55"/>
      <c r="UPE1" s="628"/>
      <c r="UPF1" s="628"/>
      <c r="UPG1" s="628"/>
      <c r="UPH1" s="628"/>
      <c r="UPI1" s="628"/>
      <c r="UPJ1" s="52"/>
      <c r="UPK1" s="55"/>
      <c r="UPL1" s="628"/>
      <c r="UPM1" s="628"/>
      <c r="UPN1" s="628"/>
      <c r="UPO1" s="628"/>
      <c r="UPP1" s="628"/>
      <c r="UPQ1" s="52"/>
      <c r="UPR1" s="55"/>
      <c r="UPS1" s="628"/>
      <c r="UPT1" s="628"/>
      <c r="UPU1" s="628"/>
      <c r="UPV1" s="628"/>
      <c r="UPW1" s="628"/>
      <c r="UPX1" s="52"/>
      <c r="UPY1" s="55"/>
      <c r="UPZ1" s="628"/>
      <c r="UQA1" s="628"/>
      <c r="UQB1" s="628"/>
      <c r="UQC1" s="628"/>
      <c r="UQD1" s="628"/>
      <c r="UQE1" s="52"/>
      <c r="UQF1" s="55"/>
      <c r="UQG1" s="628"/>
      <c r="UQH1" s="628"/>
      <c r="UQI1" s="628"/>
      <c r="UQJ1" s="628"/>
      <c r="UQK1" s="628"/>
      <c r="UQL1" s="52"/>
      <c r="UQM1" s="55"/>
      <c r="UQN1" s="628"/>
      <c r="UQO1" s="628"/>
      <c r="UQP1" s="628"/>
      <c r="UQQ1" s="628"/>
      <c r="UQR1" s="628"/>
      <c r="UQS1" s="52"/>
      <c r="UQT1" s="55"/>
      <c r="UQU1" s="628"/>
      <c r="UQV1" s="628"/>
      <c r="UQW1" s="628"/>
      <c r="UQX1" s="628"/>
      <c r="UQY1" s="628"/>
      <c r="UQZ1" s="52"/>
      <c r="URA1" s="55"/>
      <c r="URB1" s="628"/>
      <c r="URC1" s="628"/>
      <c r="URD1" s="628"/>
      <c r="URE1" s="628"/>
      <c r="URF1" s="628"/>
      <c r="URG1" s="52"/>
      <c r="URH1" s="55"/>
      <c r="URI1" s="628"/>
      <c r="URJ1" s="628"/>
      <c r="URK1" s="628"/>
      <c r="URL1" s="628"/>
      <c r="URM1" s="628"/>
      <c r="URN1" s="52"/>
      <c r="URO1" s="55"/>
      <c r="URP1" s="628"/>
      <c r="URQ1" s="628"/>
      <c r="URR1" s="628"/>
      <c r="URS1" s="628"/>
      <c r="URT1" s="628"/>
      <c r="URU1" s="52"/>
      <c r="URV1" s="55"/>
      <c r="URW1" s="628"/>
      <c r="URX1" s="628"/>
      <c r="URY1" s="628"/>
      <c r="URZ1" s="628"/>
      <c r="USA1" s="628"/>
      <c r="USB1" s="52"/>
      <c r="USC1" s="55"/>
      <c r="USD1" s="628"/>
      <c r="USE1" s="628"/>
      <c r="USF1" s="628"/>
      <c r="USG1" s="628"/>
      <c r="USH1" s="628"/>
      <c r="USI1" s="52"/>
      <c r="USJ1" s="55"/>
      <c r="USK1" s="628"/>
      <c r="USL1" s="628"/>
      <c r="USM1" s="628"/>
      <c r="USN1" s="628"/>
      <c r="USO1" s="628"/>
      <c r="USP1" s="52"/>
      <c r="USQ1" s="55"/>
      <c r="USR1" s="628"/>
      <c r="USS1" s="628"/>
      <c r="UST1" s="628"/>
      <c r="USU1" s="628"/>
      <c r="USV1" s="628"/>
      <c r="USW1" s="52"/>
      <c r="USX1" s="55"/>
      <c r="USY1" s="628"/>
      <c r="USZ1" s="628"/>
      <c r="UTA1" s="628"/>
      <c r="UTB1" s="628"/>
      <c r="UTC1" s="628"/>
      <c r="UTD1" s="52"/>
      <c r="UTE1" s="55"/>
      <c r="UTF1" s="628"/>
      <c r="UTG1" s="628"/>
      <c r="UTH1" s="628"/>
      <c r="UTI1" s="628"/>
      <c r="UTJ1" s="628"/>
      <c r="UTK1" s="52"/>
      <c r="UTL1" s="55"/>
      <c r="UTM1" s="628"/>
      <c r="UTN1" s="628"/>
      <c r="UTO1" s="628"/>
      <c r="UTP1" s="628"/>
      <c r="UTQ1" s="628"/>
      <c r="UTR1" s="52"/>
      <c r="UTS1" s="55"/>
      <c r="UTT1" s="628"/>
      <c r="UTU1" s="628"/>
      <c r="UTV1" s="628"/>
      <c r="UTW1" s="628"/>
      <c r="UTX1" s="628"/>
      <c r="UTY1" s="52"/>
      <c r="UTZ1" s="55"/>
      <c r="UUA1" s="628"/>
      <c r="UUB1" s="628"/>
      <c r="UUC1" s="628"/>
      <c r="UUD1" s="628"/>
      <c r="UUE1" s="628"/>
      <c r="UUF1" s="52"/>
      <c r="UUG1" s="55"/>
      <c r="UUH1" s="628"/>
      <c r="UUI1" s="628"/>
      <c r="UUJ1" s="628"/>
      <c r="UUK1" s="628"/>
      <c r="UUL1" s="628"/>
      <c r="UUM1" s="52"/>
      <c r="UUN1" s="55"/>
      <c r="UUO1" s="628"/>
      <c r="UUP1" s="628"/>
      <c r="UUQ1" s="628"/>
      <c r="UUR1" s="628"/>
      <c r="UUS1" s="628"/>
      <c r="UUT1" s="52"/>
      <c r="UUU1" s="55"/>
      <c r="UUV1" s="628"/>
      <c r="UUW1" s="628"/>
      <c r="UUX1" s="628"/>
      <c r="UUY1" s="628"/>
      <c r="UUZ1" s="628"/>
      <c r="UVA1" s="52"/>
      <c r="UVB1" s="55"/>
      <c r="UVC1" s="628"/>
      <c r="UVD1" s="628"/>
      <c r="UVE1" s="628"/>
      <c r="UVF1" s="628"/>
      <c r="UVG1" s="628"/>
      <c r="UVH1" s="52"/>
      <c r="UVI1" s="55"/>
      <c r="UVJ1" s="628"/>
      <c r="UVK1" s="628"/>
      <c r="UVL1" s="628"/>
      <c r="UVM1" s="628"/>
      <c r="UVN1" s="628"/>
      <c r="UVO1" s="52"/>
      <c r="UVP1" s="55"/>
      <c r="UVQ1" s="628"/>
      <c r="UVR1" s="628"/>
      <c r="UVS1" s="628"/>
      <c r="UVT1" s="628"/>
      <c r="UVU1" s="628"/>
      <c r="UVV1" s="52"/>
      <c r="UVW1" s="55"/>
      <c r="UVX1" s="628"/>
      <c r="UVY1" s="628"/>
      <c r="UVZ1" s="628"/>
      <c r="UWA1" s="628"/>
      <c r="UWB1" s="628"/>
      <c r="UWC1" s="52"/>
      <c r="UWD1" s="55"/>
      <c r="UWE1" s="628"/>
      <c r="UWF1" s="628"/>
      <c r="UWG1" s="628"/>
      <c r="UWH1" s="628"/>
      <c r="UWI1" s="628"/>
      <c r="UWJ1" s="52"/>
      <c r="UWK1" s="55"/>
      <c r="UWL1" s="628"/>
      <c r="UWM1" s="628"/>
      <c r="UWN1" s="628"/>
      <c r="UWO1" s="628"/>
      <c r="UWP1" s="628"/>
      <c r="UWQ1" s="52"/>
      <c r="UWR1" s="55"/>
      <c r="UWS1" s="628"/>
      <c r="UWT1" s="628"/>
      <c r="UWU1" s="628"/>
      <c r="UWV1" s="628"/>
      <c r="UWW1" s="628"/>
      <c r="UWX1" s="52"/>
      <c r="UWY1" s="55"/>
      <c r="UWZ1" s="628"/>
      <c r="UXA1" s="628"/>
      <c r="UXB1" s="628"/>
      <c r="UXC1" s="628"/>
      <c r="UXD1" s="628"/>
      <c r="UXE1" s="52"/>
      <c r="UXF1" s="55"/>
      <c r="UXG1" s="628"/>
      <c r="UXH1" s="628"/>
      <c r="UXI1" s="628"/>
      <c r="UXJ1" s="628"/>
      <c r="UXK1" s="628"/>
      <c r="UXL1" s="52"/>
      <c r="UXM1" s="55"/>
      <c r="UXN1" s="628"/>
      <c r="UXO1" s="628"/>
      <c r="UXP1" s="628"/>
      <c r="UXQ1" s="628"/>
      <c r="UXR1" s="628"/>
      <c r="UXS1" s="52"/>
      <c r="UXT1" s="55"/>
      <c r="UXU1" s="628"/>
      <c r="UXV1" s="628"/>
      <c r="UXW1" s="628"/>
      <c r="UXX1" s="628"/>
      <c r="UXY1" s="628"/>
      <c r="UXZ1" s="52"/>
      <c r="UYA1" s="55"/>
      <c r="UYB1" s="628"/>
      <c r="UYC1" s="628"/>
      <c r="UYD1" s="628"/>
      <c r="UYE1" s="628"/>
      <c r="UYF1" s="628"/>
      <c r="UYG1" s="52"/>
      <c r="UYH1" s="55"/>
      <c r="UYI1" s="628"/>
      <c r="UYJ1" s="628"/>
      <c r="UYK1" s="628"/>
      <c r="UYL1" s="628"/>
      <c r="UYM1" s="628"/>
      <c r="UYN1" s="52"/>
      <c r="UYO1" s="55"/>
      <c r="UYP1" s="628"/>
      <c r="UYQ1" s="628"/>
      <c r="UYR1" s="628"/>
      <c r="UYS1" s="628"/>
      <c r="UYT1" s="628"/>
      <c r="UYU1" s="52"/>
      <c r="UYV1" s="55"/>
      <c r="UYW1" s="628"/>
      <c r="UYX1" s="628"/>
      <c r="UYY1" s="628"/>
      <c r="UYZ1" s="628"/>
      <c r="UZA1" s="628"/>
      <c r="UZB1" s="52"/>
      <c r="UZC1" s="55"/>
      <c r="UZD1" s="628"/>
      <c r="UZE1" s="628"/>
      <c r="UZF1" s="628"/>
      <c r="UZG1" s="628"/>
      <c r="UZH1" s="628"/>
      <c r="UZI1" s="52"/>
      <c r="UZJ1" s="55"/>
      <c r="UZK1" s="628"/>
      <c r="UZL1" s="628"/>
      <c r="UZM1" s="628"/>
      <c r="UZN1" s="628"/>
      <c r="UZO1" s="628"/>
      <c r="UZP1" s="52"/>
      <c r="UZQ1" s="55"/>
      <c r="UZR1" s="628"/>
      <c r="UZS1" s="628"/>
      <c r="UZT1" s="628"/>
      <c r="UZU1" s="628"/>
      <c r="UZV1" s="628"/>
      <c r="UZW1" s="52"/>
      <c r="UZX1" s="55"/>
      <c r="UZY1" s="628"/>
      <c r="UZZ1" s="628"/>
      <c r="VAA1" s="628"/>
      <c r="VAB1" s="628"/>
      <c r="VAC1" s="628"/>
      <c r="VAD1" s="52"/>
      <c r="VAE1" s="55"/>
      <c r="VAF1" s="628"/>
      <c r="VAG1" s="628"/>
      <c r="VAH1" s="628"/>
      <c r="VAI1" s="628"/>
      <c r="VAJ1" s="628"/>
      <c r="VAK1" s="52"/>
      <c r="VAL1" s="55"/>
      <c r="VAM1" s="628"/>
      <c r="VAN1" s="628"/>
      <c r="VAO1" s="628"/>
      <c r="VAP1" s="628"/>
      <c r="VAQ1" s="628"/>
      <c r="VAR1" s="52"/>
      <c r="VAS1" s="55"/>
      <c r="VAT1" s="628"/>
      <c r="VAU1" s="628"/>
      <c r="VAV1" s="628"/>
      <c r="VAW1" s="628"/>
      <c r="VAX1" s="628"/>
      <c r="VAY1" s="52"/>
      <c r="VAZ1" s="55"/>
      <c r="VBA1" s="628"/>
      <c r="VBB1" s="628"/>
      <c r="VBC1" s="628"/>
      <c r="VBD1" s="628"/>
      <c r="VBE1" s="628"/>
      <c r="VBF1" s="52"/>
      <c r="VBG1" s="55"/>
      <c r="VBH1" s="628"/>
      <c r="VBI1" s="628"/>
      <c r="VBJ1" s="628"/>
      <c r="VBK1" s="628"/>
      <c r="VBL1" s="628"/>
      <c r="VBM1" s="52"/>
      <c r="VBN1" s="55"/>
      <c r="VBO1" s="628"/>
      <c r="VBP1" s="628"/>
      <c r="VBQ1" s="628"/>
      <c r="VBR1" s="628"/>
      <c r="VBS1" s="628"/>
      <c r="VBT1" s="52"/>
      <c r="VBU1" s="55"/>
      <c r="VBV1" s="628"/>
      <c r="VBW1" s="628"/>
      <c r="VBX1" s="628"/>
      <c r="VBY1" s="628"/>
      <c r="VBZ1" s="628"/>
      <c r="VCA1" s="52"/>
      <c r="VCB1" s="55"/>
      <c r="VCC1" s="628"/>
      <c r="VCD1" s="628"/>
      <c r="VCE1" s="628"/>
      <c r="VCF1" s="628"/>
      <c r="VCG1" s="628"/>
      <c r="VCH1" s="52"/>
      <c r="VCI1" s="55"/>
      <c r="VCJ1" s="628"/>
      <c r="VCK1" s="628"/>
      <c r="VCL1" s="628"/>
      <c r="VCM1" s="628"/>
      <c r="VCN1" s="628"/>
      <c r="VCO1" s="52"/>
      <c r="VCP1" s="55"/>
      <c r="VCQ1" s="628"/>
      <c r="VCR1" s="628"/>
      <c r="VCS1" s="628"/>
      <c r="VCT1" s="628"/>
      <c r="VCU1" s="628"/>
      <c r="VCV1" s="52"/>
      <c r="VCW1" s="55"/>
      <c r="VCX1" s="628"/>
      <c r="VCY1" s="628"/>
      <c r="VCZ1" s="628"/>
      <c r="VDA1" s="628"/>
      <c r="VDB1" s="628"/>
      <c r="VDC1" s="52"/>
      <c r="VDD1" s="55"/>
      <c r="VDE1" s="628"/>
      <c r="VDF1" s="628"/>
      <c r="VDG1" s="628"/>
      <c r="VDH1" s="628"/>
      <c r="VDI1" s="628"/>
      <c r="VDJ1" s="52"/>
      <c r="VDK1" s="55"/>
      <c r="VDL1" s="628"/>
      <c r="VDM1" s="628"/>
      <c r="VDN1" s="628"/>
      <c r="VDO1" s="628"/>
      <c r="VDP1" s="628"/>
      <c r="VDQ1" s="52"/>
      <c r="VDR1" s="55"/>
      <c r="VDS1" s="628"/>
      <c r="VDT1" s="628"/>
      <c r="VDU1" s="628"/>
      <c r="VDV1" s="628"/>
      <c r="VDW1" s="628"/>
      <c r="VDX1" s="52"/>
      <c r="VDY1" s="55"/>
      <c r="VDZ1" s="628"/>
      <c r="VEA1" s="628"/>
      <c r="VEB1" s="628"/>
      <c r="VEC1" s="628"/>
      <c r="VED1" s="628"/>
      <c r="VEE1" s="52"/>
      <c r="VEF1" s="55"/>
      <c r="VEG1" s="628"/>
      <c r="VEH1" s="628"/>
      <c r="VEI1" s="628"/>
      <c r="VEJ1" s="628"/>
      <c r="VEK1" s="628"/>
      <c r="VEL1" s="52"/>
      <c r="VEM1" s="55"/>
      <c r="VEN1" s="628"/>
      <c r="VEO1" s="628"/>
      <c r="VEP1" s="628"/>
      <c r="VEQ1" s="628"/>
      <c r="VER1" s="628"/>
      <c r="VES1" s="52"/>
      <c r="VET1" s="55"/>
      <c r="VEU1" s="628"/>
      <c r="VEV1" s="628"/>
      <c r="VEW1" s="628"/>
      <c r="VEX1" s="628"/>
      <c r="VEY1" s="628"/>
      <c r="VEZ1" s="52"/>
      <c r="VFA1" s="55"/>
      <c r="VFB1" s="628"/>
      <c r="VFC1" s="628"/>
      <c r="VFD1" s="628"/>
      <c r="VFE1" s="628"/>
      <c r="VFF1" s="628"/>
      <c r="VFG1" s="52"/>
      <c r="VFH1" s="55"/>
      <c r="VFI1" s="628"/>
      <c r="VFJ1" s="628"/>
      <c r="VFK1" s="628"/>
      <c r="VFL1" s="628"/>
      <c r="VFM1" s="628"/>
      <c r="VFN1" s="52"/>
      <c r="VFO1" s="55"/>
      <c r="VFP1" s="628"/>
      <c r="VFQ1" s="628"/>
      <c r="VFR1" s="628"/>
      <c r="VFS1" s="628"/>
      <c r="VFT1" s="628"/>
      <c r="VFU1" s="52"/>
      <c r="VFV1" s="55"/>
      <c r="VFW1" s="628"/>
      <c r="VFX1" s="628"/>
      <c r="VFY1" s="628"/>
      <c r="VFZ1" s="628"/>
      <c r="VGA1" s="628"/>
      <c r="VGB1" s="52"/>
      <c r="VGC1" s="55"/>
      <c r="VGD1" s="628"/>
      <c r="VGE1" s="628"/>
      <c r="VGF1" s="628"/>
      <c r="VGG1" s="628"/>
      <c r="VGH1" s="628"/>
      <c r="VGI1" s="52"/>
      <c r="VGJ1" s="55"/>
      <c r="VGK1" s="628"/>
      <c r="VGL1" s="628"/>
      <c r="VGM1" s="628"/>
      <c r="VGN1" s="628"/>
      <c r="VGO1" s="628"/>
      <c r="VGP1" s="52"/>
      <c r="VGQ1" s="55"/>
      <c r="VGR1" s="628"/>
      <c r="VGS1" s="628"/>
      <c r="VGT1" s="628"/>
      <c r="VGU1" s="628"/>
      <c r="VGV1" s="628"/>
      <c r="VGW1" s="52"/>
      <c r="VGX1" s="55"/>
      <c r="VGY1" s="628"/>
      <c r="VGZ1" s="628"/>
      <c r="VHA1" s="628"/>
      <c r="VHB1" s="628"/>
      <c r="VHC1" s="628"/>
      <c r="VHD1" s="52"/>
      <c r="VHE1" s="55"/>
      <c r="VHF1" s="628"/>
      <c r="VHG1" s="628"/>
      <c r="VHH1" s="628"/>
      <c r="VHI1" s="628"/>
      <c r="VHJ1" s="628"/>
      <c r="VHK1" s="52"/>
      <c r="VHL1" s="55"/>
      <c r="VHM1" s="628"/>
      <c r="VHN1" s="628"/>
      <c r="VHO1" s="628"/>
      <c r="VHP1" s="628"/>
      <c r="VHQ1" s="628"/>
      <c r="VHR1" s="52"/>
      <c r="VHS1" s="55"/>
      <c r="VHT1" s="628"/>
      <c r="VHU1" s="628"/>
      <c r="VHV1" s="628"/>
      <c r="VHW1" s="628"/>
      <c r="VHX1" s="628"/>
      <c r="VHY1" s="52"/>
      <c r="VHZ1" s="55"/>
      <c r="VIA1" s="628"/>
      <c r="VIB1" s="628"/>
      <c r="VIC1" s="628"/>
      <c r="VID1" s="628"/>
      <c r="VIE1" s="628"/>
      <c r="VIF1" s="52"/>
      <c r="VIG1" s="55"/>
      <c r="VIH1" s="628"/>
      <c r="VII1" s="628"/>
      <c r="VIJ1" s="628"/>
      <c r="VIK1" s="628"/>
      <c r="VIL1" s="628"/>
      <c r="VIM1" s="52"/>
      <c r="VIN1" s="55"/>
      <c r="VIO1" s="628"/>
      <c r="VIP1" s="628"/>
      <c r="VIQ1" s="628"/>
      <c r="VIR1" s="628"/>
      <c r="VIS1" s="628"/>
      <c r="VIT1" s="52"/>
      <c r="VIU1" s="55"/>
      <c r="VIV1" s="628"/>
      <c r="VIW1" s="628"/>
      <c r="VIX1" s="628"/>
      <c r="VIY1" s="628"/>
      <c r="VIZ1" s="628"/>
      <c r="VJA1" s="52"/>
      <c r="VJB1" s="55"/>
      <c r="VJC1" s="628"/>
      <c r="VJD1" s="628"/>
      <c r="VJE1" s="628"/>
      <c r="VJF1" s="628"/>
      <c r="VJG1" s="628"/>
      <c r="VJH1" s="52"/>
      <c r="VJI1" s="55"/>
      <c r="VJJ1" s="628"/>
      <c r="VJK1" s="628"/>
      <c r="VJL1" s="628"/>
      <c r="VJM1" s="628"/>
      <c r="VJN1" s="628"/>
      <c r="VJO1" s="52"/>
      <c r="VJP1" s="55"/>
      <c r="VJQ1" s="628"/>
      <c r="VJR1" s="628"/>
      <c r="VJS1" s="628"/>
      <c r="VJT1" s="628"/>
      <c r="VJU1" s="628"/>
      <c r="VJV1" s="52"/>
      <c r="VJW1" s="55"/>
      <c r="VJX1" s="628"/>
      <c r="VJY1" s="628"/>
      <c r="VJZ1" s="628"/>
      <c r="VKA1" s="628"/>
      <c r="VKB1" s="628"/>
      <c r="VKC1" s="52"/>
      <c r="VKD1" s="55"/>
      <c r="VKE1" s="628"/>
      <c r="VKF1" s="628"/>
      <c r="VKG1" s="628"/>
      <c r="VKH1" s="628"/>
      <c r="VKI1" s="628"/>
      <c r="VKJ1" s="52"/>
      <c r="VKK1" s="55"/>
      <c r="VKL1" s="628"/>
      <c r="VKM1" s="628"/>
      <c r="VKN1" s="628"/>
      <c r="VKO1" s="628"/>
      <c r="VKP1" s="628"/>
      <c r="VKQ1" s="52"/>
      <c r="VKR1" s="55"/>
      <c r="VKS1" s="628"/>
      <c r="VKT1" s="628"/>
      <c r="VKU1" s="628"/>
      <c r="VKV1" s="628"/>
      <c r="VKW1" s="628"/>
      <c r="VKX1" s="52"/>
      <c r="VKY1" s="55"/>
      <c r="VKZ1" s="628"/>
      <c r="VLA1" s="628"/>
      <c r="VLB1" s="628"/>
      <c r="VLC1" s="628"/>
      <c r="VLD1" s="628"/>
      <c r="VLE1" s="52"/>
      <c r="VLF1" s="55"/>
      <c r="VLG1" s="628"/>
      <c r="VLH1" s="628"/>
      <c r="VLI1" s="628"/>
      <c r="VLJ1" s="628"/>
      <c r="VLK1" s="628"/>
      <c r="VLL1" s="52"/>
      <c r="VLM1" s="55"/>
      <c r="VLN1" s="628"/>
      <c r="VLO1" s="628"/>
      <c r="VLP1" s="628"/>
      <c r="VLQ1" s="628"/>
      <c r="VLR1" s="628"/>
      <c r="VLS1" s="52"/>
      <c r="VLT1" s="55"/>
      <c r="VLU1" s="628"/>
      <c r="VLV1" s="628"/>
      <c r="VLW1" s="628"/>
      <c r="VLX1" s="628"/>
      <c r="VLY1" s="628"/>
      <c r="VLZ1" s="52"/>
      <c r="VMA1" s="55"/>
      <c r="VMB1" s="628"/>
      <c r="VMC1" s="628"/>
      <c r="VMD1" s="628"/>
      <c r="VME1" s="628"/>
      <c r="VMF1" s="628"/>
      <c r="VMG1" s="52"/>
      <c r="VMH1" s="55"/>
      <c r="VMI1" s="628"/>
      <c r="VMJ1" s="628"/>
      <c r="VMK1" s="628"/>
      <c r="VML1" s="628"/>
      <c r="VMM1" s="628"/>
      <c r="VMN1" s="52"/>
      <c r="VMO1" s="55"/>
      <c r="VMP1" s="628"/>
      <c r="VMQ1" s="628"/>
      <c r="VMR1" s="628"/>
      <c r="VMS1" s="628"/>
      <c r="VMT1" s="628"/>
      <c r="VMU1" s="52"/>
      <c r="VMV1" s="55"/>
      <c r="VMW1" s="628"/>
      <c r="VMX1" s="628"/>
      <c r="VMY1" s="628"/>
      <c r="VMZ1" s="628"/>
      <c r="VNA1" s="628"/>
      <c r="VNB1" s="52"/>
      <c r="VNC1" s="55"/>
      <c r="VND1" s="628"/>
      <c r="VNE1" s="628"/>
      <c r="VNF1" s="628"/>
      <c r="VNG1" s="628"/>
      <c r="VNH1" s="628"/>
      <c r="VNI1" s="52"/>
      <c r="VNJ1" s="55"/>
      <c r="VNK1" s="628"/>
      <c r="VNL1" s="628"/>
      <c r="VNM1" s="628"/>
      <c r="VNN1" s="628"/>
      <c r="VNO1" s="628"/>
      <c r="VNP1" s="52"/>
      <c r="VNQ1" s="55"/>
      <c r="VNR1" s="628"/>
      <c r="VNS1" s="628"/>
      <c r="VNT1" s="628"/>
      <c r="VNU1" s="628"/>
      <c r="VNV1" s="628"/>
      <c r="VNW1" s="52"/>
      <c r="VNX1" s="55"/>
      <c r="VNY1" s="628"/>
      <c r="VNZ1" s="628"/>
      <c r="VOA1" s="628"/>
      <c r="VOB1" s="628"/>
      <c r="VOC1" s="628"/>
      <c r="VOD1" s="52"/>
      <c r="VOE1" s="55"/>
      <c r="VOF1" s="628"/>
      <c r="VOG1" s="628"/>
      <c r="VOH1" s="628"/>
      <c r="VOI1" s="628"/>
      <c r="VOJ1" s="628"/>
      <c r="VOK1" s="52"/>
      <c r="VOL1" s="55"/>
      <c r="VOM1" s="628"/>
      <c r="VON1" s="628"/>
      <c r="VOO1" s="628"/>
      <c r="VOP1" s="628"/>
      <c r="VOQ1" s="628"/>
      <c r="VOR1" s="52"/>
      <c r="VOS1" s="55"/>
      <c r="VOT1" s="628"/>
      <c r="VOU1" s="628"/>
      <c r="VOV1" s="628"/>
      <c r="VOW1" s="628"/>
      <c r="VOX1" s="628"/>
      <c r="VOY1" s="52"/>
      <c r="VOZ1" s="55"/>
      <c r="VPA1" s="628"/>
      <c r="VPB1" s="628"/>
      <c r="VPC1" s="628"/>
      <c r="VPD1" s="628"/>
      <c r="VPE1" s="628"/>
      <c r="VPF1" s="52"/>
      <c r="VPG1" s="55"/>
      <c r="VPH1" s="628"/>
      <c r="VPI1" s="628"/>
      <c r="VPJ1" s="628"/>
      <c r="VPK1" s="628"/>
      <c r="VPL1" s="628"/>
      <c r="VPM1" s="52"/>
      <c r="VPN1" s="55"/>
      <c r="VPO1" s="628"/>
      <c r="VPP1" s="628"/>
      <c r="VPQ1" s="628"/>
      <c r="VPR1" s="628"/>
      <c r="VPS1" s="628"/>
      <c r="VPT1" s="52"/>
      <c r="VPU1" s="55"/>
      <c r="VPV1" s="628"/>
      <c r="VPW1" s="628"/>
      <c r="VPX1" s="628"/>
      <c r="VPY1" s="628"/>
      <c r="VPZ1" s="628"/>
      <c r="VQA1" s="52"/>
      <c r="VQB1" s="55"/>
      <c r="VQC1" s="628"/>
      <c r="VQD1" s="628"/>
      <c r="VQE1" s="628"/>
      <c r="VQF1" s="628"/>
      <c r="VQG1" s="628"/>
      <c r="VQH1" s="52"/>
      <c r="VQI1" s="55"/>
      <c r="VQJ1" s="628"/>
      <c r="VQK1" s="628"/>
      <c r="VQL1" s="628"/>
      <c r="VQM1" s="628"/>
      <c r="VQN1" s="628"/>
      <c r="VQO1" s="52"/>
      <c r="VQP1" s="55"/>
      <c r="VQQ1" s="628"/>
      <c r="VQR1" s="628"/>
      <c r="VQS1" s="628"/>
      <c r="VQT1" s="628"/>
      <c r="VQU1" s="628"/>
      <c r="VQV1" s="52"/>
      <c r="VQW1" s="55"/>
      <c r="VQX1" s="628"/>
      <c r="VQY1" s="628"/>
      <c r="VQZ1" s="628"/>
      <c r="VRA1" s="628"/>
      <c r="VRB1" s="628"/>
      <c r="VRC1" s="52"/>
      <c r="VRD1" s="55"/>
      <c r="VRE1" s="628"/>
      <c r="VRF1" s="628"/>
      <c r="VRG1" s="628"/>
      <c r="VRH1" s="628"/>
      <c r="VRI1" s="628"/>
      <c r="VRJ1" s="52"/>
      <c r="VRK1" s="55"/>
      <c r="VRL1" s="628"/>
      <c r="VRM1" s="628"/>
      <c r="VRN1" s="628"/>
      <c r="VRO1" s="628"/>
      <c r="VRP1" s="628"/>
      <c r="VRQ1" s="52"/>
      <c r="VRR1" s="55"/>
      <c r="VRS1" s="628"/>
      <c r="VRT1" s="628"/>
      <c r="VRU1" s="628"/>
      <c r="VRV1" s="628"/>
      <c r="VRW1" s="628"/>
      <c r="VRX1" s="52"/>
      <c r="VRY1" s="55"/>
      <c r="VRZ1" s="628"/>
      <c r="VSA1" s="628"/>
      <c r="VSB1" s="628"/>
      <c r="VSC1" s="628"/>
      <c r="VSD1" s="628"/>
      <c r="VSE1" s="52"/>
      <c r="VSF1" s="55"/>
      <c r="VSG1" s="628"/>
      <c r="VSH1" s="628"/>
      <c r="VSI1" s="628"/>
      <c r="VSJ1" s="628"/>
      <c r="VSK1" s="628"/>
      <c r="VSL1" s="52"/>
      <c r="VSM1" s="55"/>
      <c r="VSN1" s="628"/>
      <c r="VSO1" s="628"/>
      <c r="VSP1" s="628"/>
      <c r="VSQ1" s="628"/>
      <c r="VSR1" s="628"/>
      <c r="VSS1" s="52"/>
      <c r="VST1" s="55"/>
      <c r="VSU1" s="628"/>
      <c r="VSV1" s="628"/>
      <c r="VSW1" s="628"/>
      <c r="VSX1" s="628"/>
      <c r="VSY1" s="628"/>
      <c r="VSZ1" s="52"/>
      <c r="VTA1" s="55"/>
      <c r="VTB1" s="628"/>
      <c r="VTC1" s="628"/>
      <c r="VTD1" s="628"/>
      <c r="VTE1" s="628"/>
      <c r="VTF1" s="628"/>
      <c r="VTG1" s="52"/>
      <c r="VTH1" s="55"/>
      <c r="VTI1" s="628"/>
      <c r="VTJ1" s="628"/>
      <c r="VTK1" s="628"/>
      <c r="VTL1" s="628"/>
      <c r="VTM1" s="628"/>
      <c r="VTN1" s="52"/>
      <c r="VTO1" s="55"/>
      <c r="VTP1" s="628"/>
      <c r="VTQ1" s="628"/>
      <c r="VTR1" s="628"/>
      <c r="VTS1" s="628"/>
      <c r="VTT1" s="628"/>
      <c r="VTU1" s="52"/>
      <c r="VTV1" s="55"/>
      <c r="VTW1" s="628"/>
      <c r="VTX1" s="628"/>
      <c r="VTY1" s="628"/>
      <c r="VTZ1" s="628"/>
      <c r="VUA1" s="628"/>
      <c r="VUB1" s="52"/>
      <c r="VUC1" s="55"/>
      <c r="VUD1" s="628"/>
      <c r="VUE1" s="628"/>
      <c r="VUF1" s="628"/>
      <c r="VUG1" s="628"/>
      <c r="VUH1" s="628"/>
      <c r="VUI1" s="52"/>
      <c r="VUJ1" s="55"/>
      <c r="VUK1" s="628"/>
      <c r="VUL1" s="628"/>
      <c r="VUM1" s="628"/>
      <c r="VUN1" s="628"/>
      <c r="VUO1" s="628"/>
      <c r="VUP1" s="52"/>
      <c r="VUQ1" s="55"/>
      <c r="VUR1" s="628"/>
      <c r="VUS1" s="628"/>
      <c r="VUT1" s="628"/>
      <c r="VUU1" s="628"/>
      <c r="VUV1" s="628"/>
      <c r="VUW1" s="52"/>
      <c r="VUX1" s="55"/>
      <c r="VUY1" s="628"/>
      <c r="VUZ1" s="628"/>
      <c r="VVA1" s="628"/>
      <c r="VVB1" s="628"/>
      <c r="VVC1" s="628"/>
      <c r="VVD1" s="52"/>
      <c r="VVE1" s="55"/>
      <c r="VVF1" s="628"/>
      <c r="VVG1" s="628"/>
      <c r="VVH1" s="628"/>
      <c r="VVI1" s="628"/>
      <c r="VVJ1" s="628"/>
      <c r="VVK1" s="52"/>
      <c r="VVL1" s="55"/>
      <c r="VVM1" s="628"/>
      <c r="VVN1" s="628"/>
      <c r="VVO1" s="628"/>
      <c r="VVP1" s="628"/>
      <c r="VVQ1" s="628"/>
      <c r="VVR1" s="52"/>
      <c r="VVS1" s="55"/>
      <c r="VVT1" s="628"/>
      <c r="VVU1" s="628"/>
      <c r="VVV1" s="628"/>
      <c r="VVW1" s="628"/>
      <c r="VVX1" s="628"/>
      <c r="VVY1" s="52"/>
      <c r="VVZ1" s="55"/>
      <c r="VWA1" s="628"/>
      <c r="VWB1" s="628"/>
      <c r="VWC1" s="628"/>
      <c r="VWD1" s="628"/>
      <c r="VWE1" s="628"/>
      <c r="VWF1" s="52"/>
      <c r="VWG1" s="55"/>
      <c r="VWH1" s="628"/>
      <c r="VWI1" s="628"/>
      <c r="VWJ1" s="628"/>
      <c r="VWK1" s="628"/>
      <c r="VWL1" s="628"/>
      <c r="VWM1" s="52"/>
      <c r="VWN1" s="55"/>
      <c r="VWO1" s="628"/>
      <c r="VWP1" s="628"/>
      <c r="VWQ1" s="628"/>
      <c r="VWR1" s="628"/>
      <c r="VWS1" s="628"/>
      <c r="VWT1" s="52"/>
      <c r="VWU1" s="55"/>
      <c r="VWV1" s="628"/>
      <c r="VWW1" s="628"/>
      <c r="VWX1" s="628"/>
      <c r="VWY1" s="628"/>
      <c r="VWZ1" s="628"/>
      <c r="VXA1" s="52"/>
      <c r="VXB1" s="55"/>
      <c r="VXC1" s="628"/>
      <c r="VXD1" s="628"/>
      <c r="VXE1" s="628"/>
      <c r="VXF1" s="628"/>
      <c r="VXG1" s="628"/>
      <c r="VXH1" s="52"/>
      <c r="VXI1" s="55"/>
      <c r="VXJ1" s="628"/>
      <c r="VXK1" s="628"/>
      <c r="VXL1" s="628"/>
      <c r="VXM1" s="628"/>
      <c r="VXN1" s="628"/>
      <c r="VXO1" s="52"/>
      <c r="VXP1" s="55"/>
      <c r="VXQ1" s="628"/>
      <c r="VXR1" s="628"/>
      <c r="VXS1" s="628"/>
      <c r="VXT1" s="628"/>
      <c r="VXU1" s="628"/>
      <c r="VXV1" s="52"/>
      <c r="VXW1" s="55"/>
      <c r="VXX1" s="628"/>
      <c r="VXY1" s="628"/>
      <c r="VXZ1" s="628"/>
      <c r="VYA1" s="628"/>
      <c r="VYB1" s="628"/>
      <c r="VYC1" s="52"/>
      <c r="VYD1" s="55"/>
      <c r="VYE1" s="628"/>
      <c r="VYF1" s="628"/>
      <c r="VYG1" s="628"/>
      <c r="VYH1" s="628"/>
      <c r="VYI1" s="628"/>
      <c r="VYJ1" s="52"/>
      <c r="VYK1" s="55"/>
      <c r="VYL1" s="628"/>
      <c r="VYM1" s="628"/>
      <c r="VYN1" s="628"/>
      <c r="VYO1" s="628"/>
      <c r="VYP1" s="628"/>
      <c r="VYQ1" s="52"/>
      <c r="VYR1" s="55"/>
      <c r="VYS1" s="628"/>
      <c r="VYT1" s="628"/>
      <c r="VYU1" s="628"/>
      <c r="VYV1" s="628"/>
      <c r="VYW1" s="628"/>
      <c r="VYX1" s="52"/>
      <c r="VYY1" s="55"/>
      <c r="VYZ1" s="628"/>
      <c r="VZA1" s="628"/>
      <c r="VZB1" s="628"/>
      <c r="VZC1" s="628"/>
      <c r="VZD1" s="628"/>
      <c r="VZE1" s="52"/>
      <c r="VZF1" s="55"/>
      <c r="VZG1" s="628"/>
      <c r="VZH1" s="628"/>
      <c r="VZI1" s="628"/>
      <c r="VZJ1" s="628"/>
      <c r="VZK1" s="628"/>
      <c r="VZL1" s="52"/>
      <c r="VZM1" s="55"/>
      <c r="VZN1" s="628"/>
      <c r="VZO1" s="628"/>
      <c r="VZP1" s="628"/>
      <c r="VZQ1" s="628"/>
      <c r="VZR1" s="628"/>
      <c r="VZS1" s="52"/>
      <c r="VZT1" s="55"/>
      <c r="VZU1" s="628"/>
      <c r="VZV1" s="628"/>
      <c r="VZW1" s="628"/>
      <c r="VZX1" s="628"/>
      <c r="VZY1" s="628"/>
      <c r="VZZ1" s="52"/>
      <c r="WAA1" s="55"/>
      <c r="WAB1" s="628"/>
      <c r="WAC1" s="628"/>
      <c r="WAD1" s="628"/>
      <c r="WAE1" s="628"/>
      <c r="WAF1" s="628"/>
      <c r="WAG1" s="52"/>
      <c r="WAH1" s="55"/>
      <c r="WAI1" s="628"/>
      <c r="WAJ1" s="628"/>
      <c r="WAK1" s="628"/>
      <c r="WAL1" s="628"/>
      <c r="WAM1" s="628"/>
      <c r="WAN1" s="52"/>
      <c r="WAO1" s="55"/>
      <c r="WAP1" s="628"/>
      <c r="WAQ1" s="628"/>
      <c r="WAR1" s="628"/>
      <c r="WAS1" s="628"/>
      <c r="WAT1" s="628"/>
      <c r="WAU1" s="52"/>
      <c r="WAV1" s="55"/>
      <c r="WAW1" s="628"/>
      <c r="WAX1" s="628"/>
      <c r="WAY1" s="628"/>
      <c r="WAZ1" s="628"/>
      <c r="WBA1" s="628"/>
      <c r="WBB1" s="52"/>
      <c r="WBC1" s="55"/>
      <c r="WBD1" s="628"/>
      <c r="WBE1" s="628"/>
      <c r="WBF1" s="628"/>
      <c r="WBG1" s="628"/>
      <c r="WBH1" s="628"/>
      <c r="WBI1" s="52"/>
      <c r="WBJ1" s="55"/>
      <c r="WBK1" s="628"/>
      <c r="WBL1" s="628"/>
      <c r="WBM1" s="628"/>
      <c r="WBN1" s="628"/>
      <c r="WBO1" s="628"/>
      <c r="WBP1" s="52"/>
      <c r="WBQ1" s="55"/>
      <c r="WBR1" s="628"/>
      <c r="WBS1" s="628"/>
      <c r="WBT1" s="628"/>
      <c r="WBU1" s="628"/>
      <c r="WBV1" s="628"/>
      <c r="WBW1" s="52"/>
      <c r="WBX1" s="55"/>
      <c r="WBY1" s="628"/>
      <c r="WBZ1" s="628"/>
      <c r="WCA1" s="628"/>
      <c r="WCB1" s="628"/>
      <c r="WCC1" s="628"/>
      <c r="WCD1" s="52"/>
      <c r="WCE1" s="55"/>
      <c r="WCF1" s="628"/>
      <c r="WCG1" s="628"/>
      <c r="WCH1" s="628"/>
      <c r="WCI1" s="628"/>
      <c r="WCJ1" s="628"/>
      <c r="WCK1" s="52"/>
      <c r="WCL1" s="55"/>
      <c r="WCM1" s="628"/>
      <c r="WCN1" s="628"/>
      <c r="WCO1" s="628"/>
      <c r="WCP1" s="628"/>
      <c r="WCQ1" s="628"/>
      <c r="WCR1" s="52"/>
      <c r="WCS1" s="55"/>
      <c r="WCT1" s="628"/>
      <c r="WCU1" s="628"/>
      <c r="WCV1" s="628"/>
      <c r="WCW1" s="628"/>
      <c r="WCX1" s="628"/>
      <c r="WCY1" s="52"/>
      <c r="WCZ1" s="55"/>
      <c r="WDA1" s="628"/>
      <c r="WDB1" s="628"/>
      <c r="WDC1" s="628"/>
      <c r="WDD1" s="628"/>
      <c r="WDE1" s="628"/>
      <c r="WDF1" s="52"/>
      <c r="WDG1" s="55"/>
      <c r="WDH1" s="628"/>
      <c r="WDI1" s="628"/>
      <c r="WDJ1" s="628"/>
      <c r="WDK1" s="628"/>
      <c r="WDL1" s="628"/>
      <c r="WDM1" s="52"/>
      <c r="WDN1" s="55"/>
      <c r="WDO1" s="628"/>
      <c r="WDP1" s="628"/>
      <c r="WDQ1" s="628"/>
      <c r="WDR1" s="628"/>
      <c r="WDS1" s="628"/>
      <c r="WDT1" s="52"/>
      <c r="WDU1" s="55"/>
      <c r="WDV1" s="628"/>
      <c r="WDW1" s="628"/>
      <c r="WDX1" s="628"/>
      <c r="WDY1" s="628"/>
      <c r="WDZ1" s="628"/>
      <c r="WEA1" s="52"/>
      <c r="WEB1" s="55"/>
      <c r="WEC1" s="628"/>
      <c r="WED1" s="628"/>
      <c r="WEE1" s="628"/>
      <c r="WEF1" s="628"/>
      <c r="WEG1" s="628"/>
      <c r="WEH1" s="52"/>
      <c r="WEI1" s="55"/>
      <c r="WEJ1" s="628"/>
      <c r="WEK1" s="628"/>
      <c r="WEL1" s="628"/>
      <c r="WEM1" s="628"/>
      <c r="WEN1" s="628"/>
      <c r="WEO1" s="52"/>
      <c r="WEP1" s="55"/>
      <c r="WEQ1" s="628"/>
      <c r="WER1" s="628"/>
      <c r="WES1" s="628"/>
      <c r="WET1" s="628"/>
      <c r="WEU1" s="628"/>
      <c r="WEV1" s="52"/>
      <c r="WEW1" s="55"/>
      <c r="WEX1" s="628"/>
      <c r="WEY1" s="628"/>
      <c r="WEZ1" s="628"/>
      <c r="WFA1" s="628"/>
      <c r="WFB1" s="628"/>
      <c r="WFC1" s="52"/>
      <c r="WFD1" s="55"/>
      <c r="WFE1" s="628"/>
      <c r="WFF1" s="628"/>
      <c r="WFG1" s="628"/>
      <c r="WFH1" s="628"/>
      <c r="WFI1" s="628"/>
      <c r="WFJ1" s="52"/>
      <c r="WFK1" s="55"/>
      <c r="WFL1" s="628"/>
      <c r="WFM1" s="628"/>
      <c r="WFN1" s="628"/>
      <c r="WFO1" s="628"/>
      <c r="WFP1" s="628"/>
      <c r="WFQ1" s="52"/>
      <c r="WFR1" s="55"/>
      <c r="WFS1" s="628"/>
      <c r="WFT1" s="628"/>
      <c r="WFU1" s="628"/>
      <c r="WFV1" s="628"/>
      <c r="WFW1" s="628"/>
      <c r="WFX1" s="52"/>
      <c r="WFY1" s="55"/>
      <c r="WFZ1" s="628"/>
      <c r="WGA1" s="628"/>
      <c r="WGB1" s="628"/>
      <c r="WGC1" s="628"/>
      <c r="WGD1" s="628"/>
      <c r="WGE1" s="52"/>
      <c r="WGF1" s="55"/>
      <c r="WGG1" s="628"/>
      <c r="WGH1" s="628"/>
      <c r="WGI1" s="628"/>
      <c r="WGJ1" s="628"/>
      <c r="WGK1" s="628"/>
      <c r="WGL1" s="52"/>
      <c r="WGM1" s="55"/>
      <c r="WGN1" s="628"/>
      <c r="WGO1" s="628"/>
      <c r="WGP1" s="628"/>
      <c r="WGQ1" s="628"/>
      <c r="WGR1" s="628"/>
      <c r="WGS1" s="52"/>
      <c r="WGT1" s="55"/>
      <c r="WGU1" s="628"/>
      <c r="WGV1" s="628"/>
      <c r="WGW1" s="628"/>
      <c r="WGX1" s="628"/>
      <c r="WGY1" s="628"/>
      <c r="WGZ1" s="52"/>
      <c r="WHA1" s="55"/>
      <c r="WHB1" s="628"/>
      <c r="WHC1" s="628"/>
      <c r="WHD1" s="628"/>
      <c r="WHE1" s="628"/>
      <c r="WHF1" s="628"/>
      <c r="WHG1" s="52"/>
      <c r="WHH1" s="55"/>
      <c r="WHI1" s="628"/>
      <c r="WHJ1" s="628"/>
      <c r="WHK1" s="628"/>
      <c r="WHL1" s="628"/>
      <c r="WHM1" s="628"/>
      <c r="WHN1" s="52"/>
      <c r="WHO1" s="55"/>
      <c r="WHP1" s="628"/>
      <c r="WHQ1" s="628"/>
      <c r="WHR1" s="628"/>
      <c r="WHS1" s="628"/>
      <c r="WHT1" s="628"/>
      <c r="WHU1" s="52"/>
      <c r="WHV1" s="55"/>
      <c r="WHW1" s="628"/>
      <c r="WHX1" s="628"/>
      <c r="WHY1" s="628"/>
      <c r="WHZ1" s="628"/>
      <c r="WIA1" s="628"/>
      <c r="WIB1" s="52"/>
      <c r="WIC1" s="55"/>
      <c r="WID1" s="628"/>
      <c r="WIE1" s="628"/>
      <c r="WIF1" s="628"/>
      <c r="WIG1" s="628"/>
      <c r="WIH1" s="628"/>
      <c r="WII1" s="52"/>
      <c r="WIJ1" s="55"/>
      <c r="WIK1" s="628"/>
      <c r="WIL1" s="628"/>
      <c r="WIM1" s="628"/>
      <c r="WIN1" s="628"/>
      <c r="WIO1" s="628"/>
      <c r="WIP1" s="52"/>
      <c r="WIQ1" s="55"/>
      <c r="WIR1" s="628"/>
      <c r="WIS1" s="628"/>
      <c r="WIT1" s="628"/>
      <c r="WIU1" s="628"/>
      <c r="WIV1" s="628"/>
      <c r="WIW1" s="52"/>
      <c r="WIX1" s="55"/>
      <c r="WIY1" s="628"/>
      <c r="WIZ1" s="628"/>
      <c r="WJA1" s="628"/>
      <c r="WJB1" s="628"/>
      <c r="WJC1" s="628"/>
      <c r="WJD1" s="52"/>
      <c r="WJE1" s="55"/>
      <c r="WJF1" s="628"/>
      <c r="WJG1" s="628"/>
      <c r="WJH1" s="628"/>
      <c r="WJI1" s="628"/>
      <c r="WJJ1" s="628"/>
      <c r="WJK1" s="52"/>
      <c r="WJL1" s="55"/>
      <c r="WJM1" s="628"/>
      <c r="WJN1" s="628"/>
      <c r="WJO1" s="628"/>
      <c r="WJP1" s="628"/>
      <c r="WJQ1" s="628"/>
      <c r="WJR1" s="52"/>
      <c r="WJS1" s="55"/>
      <c r="WJT1" s="628"/>
      <c r="WJU1" s="628"/>
      <c r="WJV1" s="628"/>
      <c r="WJW1" s="628"/>
      <c r="WJX1" s="628"/>
      <c r="WJY1" s="52"/>
      <c r="WJZ1" s="55"/>
      <c r="WKA1" s="628"/>
      <c r="WKB1" s="628"/>
      <c r="WKC1" s="628"/>
      <c r="WKD1" s="628"/>
      <c r="WKE1" s="628"/>
      <c r="WKF1" s="52"/>
      <c r="WKG1" s="55"/>
      <c r="WKH1" s="628"/>
      <c r="WKI1" s="628"/>
      <c r="WKJ1" s="628"/>
      <c r="WKK1" s="628"/>
      <c r="WKL1" s="628"/>
      <c r="WKM1" s="52"/>
      <c r="WKN1" s="55"/>
      <c r="WKO1" s="628"/>
      <c r="WKP1" s="628"/>
      <c r="WKQ1" s="628"/>
      <c r="WKR1" s="628"/>
      <c r="WKS1" s="628"/>
      <c r="WKT1" s="52"/>
      <c r="WKU1" s="55"/>
      <c r="WKV1" s="628"/>
      <c r="WKW1" s="628"/>
      <c r="WKX1" s="628"/>
      <c r="WKY1" s="628"/>
      <c r="WKZ1" s="628"/>
      <c r="WLA1" s="52"/>
      <c r="WLB1" s="55"/>
      <c r="WLC1" s="628"/>
      <c r="WLD1" s="628"/>
      <c r="WLE1" s="628"/>
      <c r="WLF1" s="628"/>
      <c r="WLG1" s="628"/>
      <c r="WLH1" s="52"/>
      <c r="WLI1" s="55"/>
      <c r="WLJ1" s="628"/>
      <c r="WLK1" s="628"/>
      <c r="WLL1" s="628"/>
      <c r="WLM1" s="628"/>
      <c r="WLN1" s="628"/>
      <c r="WLO1" s="52"/>
      <c r="WLP1" s="55"/>
      <c r="WLQ1" s="628"/>
      <c r="WLR1" s="628"/>
      <c r="WLS1" s="628"/>
      <c r="WLT1" s="628"/>
      <c r="WLU1" s="628"/>
      <c r="WLV1" s="52"/>
      <c r="WLW1" s="55"/>
      <c r="WLX1" s="628"/>
      <c r="WLY1" s="628"/>
      <c r="WLZ1" s="628"/>
      <c r="WMA1" s="628"/>
      <c r="WMB1" s="628"/>
      <c r="WMC1" s="52"/>
      <c r="WMD1" s="55"/>
      <c r="WME1" s="628"/>
      <c r="WMF1" s="628"/>
      <c r="WMG1" s="628"/>
      <c r="WMH1" s="628"/>
      <c r="WMI1" s="628"/>
      <c r="WMJ1" s="52"/>
      <c r="WMK1" s="55"/>
      <c r="WML1" s="628"/>
      <c r="WMM1" s="628"/>
      <c r="WMN1" s="628"/>
      <c r="WMO1" s="628"/>
      <c r="WMP1" s="628"/>
      <c r="WMQ1" s="52"/>
      <c r="WMR1" s="55"/>
      <c r="WMS1" s="628"/>
      <c r="WMT1" s="628"/>
      <c r="WMU1" s="628"/>
      <c r="WMV1" s="628"/>
      <c r="WMW1" s="628"/>
      <c r="WMX1" s="52"/>
      <c r="WMY1" s="55"/>
      <c r="WMZ1" s="628"/>
      <c r="WNA1" s="628"/>
      <c r="WNB1" s="628"/>
      <c r="WNC1" s="628"/>
      <c r="WND1" s="628"/>
      <c r="WNE1" s="52"/>
      <c r="WNF1" s="55"/>
      <c r="WNG1" s="628"/>
      <c r="WNH1" s="628"/>
      <c r="WNI1" s="628"/>
      <c r="WNJ1" s="628"/>
      <c r="WNK1" s="628"/>
      <c r="WNL1" s="52"/>
      <c r="WNM1" s="55"/>
      <c r="WNN1" s="628"/>
      <c r="WNO1" s="628"/>
      <c r="WNP1" s="628"/>
      <c r="WNQ1" s="628"/>
      <c r="WNR1" s="628"/>
      <c r="WNS1" s="52"/>
      <c r="WNT1" s="55"/>
      <c r="WNU1" s="628"/>
      <c r="WNV1" s="628"/>
      <c r="WNW1" s="628"/>
      <c r="WNX1" s="628"/>
      <c r="WNY1" s="628"/>
      <c r="WNZ1" s="52"/>
      <c r="WOA1" s="55"/>
      <c r="WOB1" s="628"/>
      <c r="WOC1" s="628"/>
      <c r="WOD1" s="628"/>
      <c r="WOE1" s="628"/>
      <c r="WOF1" s="628"/>
      <c r="WOG1" s="52"/>
      <c r="WOH1" s="55"/>
      <c r="WOI1" s="628"/>
      <c r="WOJ1" s="628"/>
      <c r="WOK1" s="628"/>
      <c r="WOL1" s="628"/>
      <c r="WOM1" s="628"/>
      <c r="WON1" s="52"/>
      <c r="WOO1" s="55"/>
      <c r="WOP1" s="628"/>
      <c r="WOQ1" s="628"/>
      <c r="WOR1" s="628"/>
      <c r="WOS1" s="628"/>
      <c r="WOT1" s="628"/>
      <c r="WOU1" s="52"/>
      <c r="WOV1" s="55"/>
      <c r="WOW1" s="628"/>
      <c r="WOX1" s="628"/>
      <c r="WOY1" s="628"/>
      <c r="WOZ1" s="628"/>
      <c r="WPA1" s="628"/>
      <c r="WPB1" s="52"/>
      <c r="WPC1" s="55"/>
      <c r="WPD1" s="628"/>
      <c r="WPE1" s="628"/>
      <c r="WPF1" s="628"/>
      <c r="WPG1" s="628"/>
      <c r="WPH1" s="628"/>
      <c r="WPI1" s="52"/>
      <c r="WPJ1" s="55"/>
      <c r="WPK1" s="628"/>
      <c r="WPL1" s="628"/>
      <c r="WPM1" s="628"/>
      <c r="WPN1" s="628"/>
      <c r="WPO1" s="628"/>
      <c r="WPP1" s="52"/>
      <c r="WPQ1" s="55"/>
      <c r="WPR1" s="628"/>
      <c r="WPS1" s="628"/>
      <c r="WPT1" s="628"/>
      <c r="WPU1" s="628"/>
      <c r="WPV1" s="628"/>
      <c r="WPW1" s="52"/>
      <c r="WPX1" s="55"/>
      <c r="WPY1" s="628"/>
      <c r="WPZ1" s="628"/>
      <c r="WQA1" s="628"/>
      <c r="WQB1" s="628"/>
      <c r="WQC1" s="628"/>
      <c r="WQD1" s="52"/>
      <c r="WQE1" s="55"/>
      <c r="WQF1" s="628"/>
      <c r="WQG1" s="628"/>
      <c r="WQH1" s="628"/>
      <c r="WQI1" s="628"/>
      <c r="WQJ1" s="628"/>
      <c r="WQK1" s="52"/>
      <c r="WQL1" s="55"/>
      <c r="WQM1" s="628"/>
      <c r="WQN1" s="628"/>
      <c r="WQO1" s="628"/>
      <c r="WQP1" s="628"/>
      <c r="WQQ1" s="628"/>
      <c r="WQR1" s="52"/>
      <c r="WQS1" s="55"/>
      <c r="WQT1" s="628"/>
      <c r="WQU1" s="628"/>
      <c r="WQV1" s="628"/>
      <c r="WQW1" s="628"/>
      <c r="WQX1" s="628"/>
      <c r="WQY1" s="52"/>
      <c r="WQZ1" s="55"/>
      <c r="WRA1" s="628"/>
      <c r="WRB1" s="628"/>
      <c r="WRC1" s="628"/>
      <c r="WRD1" s="628"/>
      <c r="WRE1" s="628"/>
      <c r="WRF1" s="52"/>
      <c r="WRG1" s="55"/>
      <c r="WRH1" s="628"/>
      <c r="WRI1" s="628"/>
      <c r="WRJ1" s="628"/>
      <c r="WRK1" s="628"/>
      <c r="WRL1" s="628"/>
      <c r="WRM1" s="52"/>
      <c r="WRN1" s="55"/>
      <c r="WRO1" s="628"/>
      <c r="WRP1" s="628"/>
      <c r="WRQ1" s="628"/>
      <c r="WRR1" s="628"/>
      <c r="WRS1" s="628"/>
      <c r="WRT1" s="52"/>
      <c r="WRU1" s="55"/>
      <c r="WRV1" s="628"/>
      <c r="WRW1" s="628"/>
      <c r="WRX1" s="628"/>
      <c r="WRY1" s="628"/>
      <c r="WRZ1" s="628"/>
      <c r="WSA1" s="52"/>
      <c r="WSB1" s="55"/>
      <c r="WSC1" s="628"/>
      <c r="WSD1" s="628"/>
      <c r="WSE1" s="628"/>
      <c r="WSF1" s="628"/>
      <c r="WSG1" s="628"/>
      <c r="WSH1" s="52"/>
      <c r="WSI1" s="55"/>
      <c r="WSJ1" s="628"/>
      <c r="WSK1" s="628"/>
      <c r="WSL1" s="628"/>
      <c r="WSM1" s="628"/>
      <c r="WSN1" s="628"/>
      <c r="WSO1" s="52"/>
      <c r="WSP1" s="55"/>
      <c r="WSQ1" s="628"/>
      <c r="WSR1" s="628"/>
      <c r="WSS1" s="628"/>
      <c r="WST1" s="628"/>
      <c r="WSU1" s="628"/>
      <c r="WSV1" s="52"/>
      <c r="WSW1" s="55"/>
      <c r="WSX1" s="628"/>
      <c r="WSY1" s="628"/>
      <c r="WSZ1" s="628"/>
      <c r="WTA1" s="628"/>
      <c r="WTB1" s="628"/>
      <c r="WTC1" s="52"/>
      <c r="WTD1" s="55"/>
      <c r="WTE1" s="628"/>
      <c r="WTF1" s="628"/>
      <c r="WTG1" s="628"/>
      <c r="WTH1" s="628"/>
      <c r="WTI1" s="628"/>
      <c r="WTJ1" s="52"/>
      <c r="WTK1" s="55"/>
      <c r="WTL1" s="628"/>
      <c r="WTM1" s="628"/>
      <c r="WTN1" s="628"/>
      <c r="WTO1" s="628"/>
      <c r="WTP1" s="628"/>
      <c r="WTQ1" s="52"/>
      <c r="WTR1" s="55"/>
      <c r="WTS1" s="628"/>
      <c r="WTT1" s="628"/>
      <c r="WTU1" s="628"/>
      <c r="WTV1" s="628"/>
      <c r="WTW1" s="628"/>
      <c r="WTX1" s="52"/>
      <c r="WTY1" s="55"/>
      <c r="WTZ1" s="628"/>
      <c r="WUA1" s="628"/>
      <c r="WUB1" s="628"/>
      <c r="WUC1" s="628"/>
      <c r="WUD1" s="628"/>
      <c r="WUE1" s="52"/>
      <c r="WUF1" s="55"/>
      <c r="WUG1" s="628"/>
      <c r="WUH1" s="628"/>
      <c r="WUI1" s="628"/>
      <c r="WUJ1" s="628"/>
      <c r="WUK1" s="628"/>
      <c r="WUL1" s="52"/>
      <c r="WUM1" s="55"/>
      <c r="WUN1" s="628"/>
      <c r="WUO1" s="628"/>
      <c r="WUP1" s="628"/>
      <c r="WUQ1" s="628"/>
      <c r="WUR1" s="628"/>
      <c r="WUS1" s="52"/>
      <c r="WUT1" s="55"/>
      <c r="WUU1" s="628"/>
      <c r="WUV1" s="628"/>
      <c r="WUW1" s="628"/>
      <c r="WUX1" s="628"/>
      <c r="WUY1" s="628"/>
      <c r="WUZ1" s="52"/>
      <c r="WVA1" s="55"/>
      <c r="WVB1" s="628"/>
      <c r="WVC1" s="628"/>
      <c r="WVD1" s="628"/>
      <c r="WVE1" s="628"/>
      <c r="WVF1" s="628"/>
      <c r="WVG1" s="52"/>
      <c r="WVH1" s="55"/>
      <c r="WVI1" s="628"/>
      <c r="WVJ1" s="628"/>
      <c r="WVK1" s="628"/>
      <c r="WVL1" s="628"/>
      <c r="WVM1" s="628"/>
      <c r="WVN1" s="52"/>
      <c r="WVO1" s="55"/>
      <c r="WVP1" s="628"/>
      <c r="WVQ1" s="628"/>
      <c r="WVR1" s="628"/>
      <c r="WVS1" s="628"/>
      <c r="WVT1" s="628"/>
      <c r="WVU1" s="52"/>
      <c r="WVV1" s="55"/>
      <c r="WVW1" s="628"/>
      <c r="WVX1" s="628"/>
      <c r="WVY1" s="628"/>
      <c r="WVZ1" s="628"/>
      <c r="WWA1" s="628"/>
      <c r="WWB1" s="52"/>
      <c r="WWC1" s="55"/>
      <c r="WWD1" s="628"/>
      <c r="WWE1" s="628"/>
      <c r="WWF1" s="628"/>
      <c r="WWG1" s="628"/>
      <c r="WWH1" s="628"/>
      <c r="WWI1" s="52"/>
      <c r="WWJ1" s="55"/>
      <c r="WWK1" s="628"/>
      <c r="WWL1" s="628"/>
      <c r="WWM1" s="628"/>
      <c r="WWN1" s="628"/>
      <c r="WWO1" s="628"/>
      <c r="WWP1" s="52"/>
      <c r="WWQ1" s="55"/>
      <c r="WWR1" s="628"/>
      <c r="WWS1" s="628"/>
      <c r="WWT1" s="628"/>
      <c r="WWU1" s="628"/>
      <c r="WWV1" s="628"/>
      <c r="WWW1" s="52"/>
      <c r="WWX1" s="55"/>
      <c r="WWY1" s="628"/>
      <c r="WWZ1" s="628"/>
      <c r="WXA1" s="628"/>
      <c r="WXB1" s="628"/>
      <c r="WXC1" s="628"/>
      <c r="WXD1" s="52"/>
      <c r="WXE1" s="55"/>
      <c r="WXF1" s="628"/>
      <c r="WXG1" s="628"/>
      <c r="WXH1" s="628"/>
      <c r="WXI1" s="628"/>
      <c r="WXJ1" s="628"/>
      <c r="WXK1" s="52"/>
      <c r="WXL1" s="55"/>
      <c r="WXM1" s="628"/>
      <c r="WXN1" s="628"/>
      <c r="WXO1" s="628"/>
      <c r="WXP1" s="628"/>
      <c r="WXQ1" s="628"/>
      <c r="WXR1" s="52"/>
      <c r="WXS1" s="55"/>
      <c r="WXT1" s="628"/>
      <c r="WXU1" s="628"/>
      <c r="WXV1" s="628"/>
      <c r="WXW1" s="628"/>
      <c r="WXX1" s="628"/>
      <c r="WXY1" s="52"/>
      <c r="WXZ1" s="55"/>
      <c r="WYA1" s="628"/>
      <c r="WYB1" s="628"/>
      <c r="WYC1" s="628"/>
      <c r="WYD1" s="628"/>
      <c r="WYE1" s="628"/>
      <c r="WYF1" s="52"/>
      <c r="WYG1" s="55"/>
      <c r="WYH1" s="628"/>
      <c r="WYI1" s="628"/>
      <c r="WYJ1" s="628"/>
      <c r="WYK1" s="628"/>
      <c r="WYL1" s="628"/>
      <c r="WYM1" s="52"/>
      <c r="WYN1" s="55"/>
      <c r="WYO1" s="628"/>
      <c r="WYP1" s="628"/>
      <c r="WYQ1" s="628"/>
      <c r="WYR1" s="628"/>
      <c r="WYS1" s="628"/>
      <c r="WYT1" s="52"/>
      <c r="WYU1" s="55"/>
      <c r="WYV1" s="628"/>
      <c r="WYW1" s="628"/>
      <c r="WYX1" s="628"/>
      <c r="WYY1" s="628"/>
      <c r="WYZ1" s="628"/>
      <c r="WZA1" s="52"/>
      <c r="WZB1" s="55"/>
      <c r="WZC1" s="628"/>
      <c r="WZD1" s="628"/>
      <c r="WZE1" s="628"/>
      <c r="WZF1" s="628"/>
      <c r="WZG1" s="628"/>
      <c r="WZH1" s="52"/>
      <c r="WZI1" s="55"/>
      <c r="WZJ1" s="628"/>
      <c r="WZK1" s="628"/>
      <c r="WZL1" s="628"/>
      <c r="WZM1" s="628"/>
      <c r="WZN1" s="628"/>
      <c r="WZO1" s="52"/>
      <c r="WZP1" s="55"/>
      <c r="WZQ1" s="628"/>
      <c r="WZR1" s="628"/>
      <c r="WZS1" s="628"/>
      <c r="WZT1" s="628"/>
      <c r="WZU1" s="628"/>
      <c r="WZV1" s="52"/>
      <c r="WZW1" s="55"/>
      <c r="WZX1" s="628"/>
      <c r="WZY1" s="628"/>
      <c r="WZZ1" s="628"/>
      <c r="XAA1" s="628"/>
      <c r="XAB1" s="628"/>
      <c r="XAC1" s="52"/>
      <c r="XAD1" s="55"/>
      <c r="XAE1" s="628"/>
      <c r="XAF1" s="628"/>
      <c r="XAG1" s="628"/>
      <c r="XAH1" s="628"/>
      <c r="XAI1" s="628"/>
      <c r="XAJ1" s="52"/>
      <c r="XAK1" s="55"/>
      <c r="XAL1" s="628"/>
      <c r="XAM1" s="628"/>
      <c r="XAN1" s="628"/>
      <c r="XAO1" s="628"/>
      <c r="XAP1" s="628"/>
      <c r="XAQ1" s="52"/>
      <c r="XAR1" s="55"/>
      <c r="XAS1" s="628"/>
      <c r="XAT1" s="628"/>
      <c r="XAU1" s="628"/>
      <c r="XAV1" s="628"/>
      <c r="XAW1" s="628"/>
      <c r="XAX1" s="52"/>
      <c r="XAY1" s="55"/>
      <c r="XAZ1" s="628"/>
      <c r="XBA1" s="628"/>
      <c r="XBB1" s="628"/>
      <c r="XBC1" s="628"/>
      <c r="XBD1" s="628"/>
      <c r="XBE1" s="52"/>
      <c r="XBF1" s="55"/>
      <c r="XBG1" s="628"/>
      <c r="XBH1" s="628"/>
      <c r="XBI1" s="628"/>
      <c r="XBJ1" s="628"/>
      <c r="XBK1" s="628"/>
      <c r="XBL1" s="52"/>
      <c r="XBM1" s="55"/>
      <c r="XBN1" s="628"/>
      <c r="XBO1" s="628"/>
      <c r="XBP1" s="628"/>
      <c r="XBQ1" s="628"/>
      <c r="XBR1" s="628"/>
      <c r="XBS1" s="52"/>
      <c r="XBT1" s="55"/>
      <c r="XBU1" s="628"/>
      <c r="XBV1" s="628"/>
      <c r="XBW1" s="628"/>
      <c r="XBX1" s="628"/>
      <c r="XBY1" s="628"/>
      <c r="XBZ1" s="52"/>
      <c r="XCA1" s="55"/>
      <c r="XCB1" s="628"/>
      <c r="XCC1" s="628"/>
      <c r="XCD1" s="628"/>
      <c r="XCE1" s="628"/>
      <c r="XCF1" s="628"/>
      <c r="XCG1" s="52"/>
      <c r="XCH1" s="55"/>
      <c r="XCI1" s="628"/>
      <c r="XCJ1" s="628"/>
      <c r="XCK1" s="628"/>
      <c r="XCL1" s="628"/>
      <c r="XCM1" s="628"/>
      <c r="XCN1" s="52"/>
      <c r="XCO1" s="55"/>
      <c r="XCP1" s="628"/>
      <c r="XCQ1" s="628"/>
      <c r="XCR1" s="628"/>
      <c r="XCS1" s="628"/>
      <c r="XCT1" s="628"/>
      <c r="XCU1" s="52"/>
      <c r="XCV1" s="55"/>
      <c r="XCW1" s="628"/>
      <c r="XCX1" s="628"/>
      <c r="XCY1" s="628"/>
      <c r="XCZ1" s="628"/>
      <c r="XDA1" s="628"/>
      <c r="XDB1" s="52"/>
      <c r="XDC1" s="55"/>
      <c r="XDD1" s="628"/>
      <c r="XDE1" s="628"/>
      <c r="XDF1" s="628"/>
      <c r="XDG1" s="628"/>
      <c r="XDH1" s="628"/>
      <c r="XDI1" s="52"/>
      <c r="XDJ1" s="55"/>
      <c r="XDK1" s="628"/>
      <c r="XDL1" s="628"/>
      <c r="XDM1" s="628"/>
      <c r="XDN1" s="628"/>
      <c r="XDO1" s="628"/>
      <c r="XDP1" s="52"/>
      <c r="XDQ1" s="55"/>
      <c r="XDR1" s="628"/>
      <c r="XDS1" s="628"/>
      <c r="XDT1" s="628"/>
      <c r="XDU1" s="628"/>
      <c r="XDV1" s="628"/>
      <c r="XDW1" s="52"/>
      <c r="XDX1" s="55"/>
      <c r="XDY1" s="628"/>
      <c r="XDZ1" s="628"/>
      <c r="XEA1" s="628"/>
      <c r="XEB1" s="628"/>
      <c r="XEC1" s="628"/>
      <c r="XED1" s="52"/>
      <c r="XEE1" s="55"/>
      <c r="XEF1" s="628"/>
      <c r="XEG1" s="628"/>
      <c r="XEH1" s="628"/>
      <c r="XEI1" s="628"/>
      <c r="XEJ1" s="628"/>
      <c r="XEK1" s="52"/>
      <c r="XEL1" s="55"/>
      <c r="XEM1" s="628"/>
      <c r="XEN1" s="628"/>
      <c r="XEO1" s="628"/>
      <c r="XEP1" s="628"/>
      <c r="XEQ1" s="628"/>
      <c r="XER1" s="52"/>
      <c r="XES1" s="55"/>
      <c r="XET1" s="628"/>
      <c r="XEU1" s="628"/>
      <c r="XEV1" s="628"/>
      <c r="XEW1" s="628"/>
      <c r="XEX1" s="628"/>
      <c r="XEY1" s="52"/>
      <c r="XEZ1" s="55"/>
      <c r="XFA1" s="628"/>
      <c r="XFB1" s="628"/>
      <c r="XFC1" s="628"/>
      <c r="XFD1" s="628"/>
    </row>
    <row r="2" spans="1:16384" ht="15" customHeight="1">
      <c r="B2" s="195" t="s">
        <v>116</v>
      </c>
      <c r="C2" s="379" t="str">
        <f>'Submittal Checklist'!$C$2</f>
        <v xml:space="preserve">Green Building </v>
      </c>
      <c r="D2" s="48"/>
      <c r="E2" s="193" t="s">
        <v>5</v>
      </c>
      <c r="F2" s="196" t="str">
        <f>'Submittal Checklist'!G2</f>
        <v>XX/XX/XXXX</v>
      </c>
      <c r="H2" s="1"/>
    </row>
    <row r="3" spans="1:16384" ht="15" customHeight="1">
      <c r="B3" s="59" t="s">
        <v>115</v>
      </c>
      <c r="C3" s="379" t="str">
        <f>'Submittal Checklist'!$C$3</f>
        <v>1100 4th st</v>
      </c>
      <c r="D3" s="48"/>
      <c r="E3" s="194" t="s">
        <v>114</v>
      </c>
      <c r="F3" s="197" t="str">
        <f>'Submittal Checklist'!G3</f>
        <v>B14XXXXXX</v>
      </c>
      <c r="H3" s="1"/>
    </row>
    <row r="4" spans="1:16384" ht="15" customHeight="1">
      <c r="B4" s="59"/>
      <c r="D4" s="60"/>
      <c r="H4" s="1"/>
      <c r="M4" s="13"/>
      <c r="N4" s="13"/>
      <c r="O4" s="13"/>
      <c r="P4" s="13"/>
      <c r="Q4" s="13"/>
      <c r="R4" s="13"/>
      <c r="S4" s="13"/>
      <c r="T4" s="13"/>
      <c r="U4" s="13"/>
      <c r="V4" s="13"/>
    </row>
    <row r="5" spans="1:16384" ht="17.25" customHeight="1" thickBot="1">
      <c r="A5" s="629" t="s">
        <v>139</v>
      </c>
      <c r="B5" s="629"/>
      <c r="C5" s="629"/>
      <c r="D5" s="629"/>
      <c r="E5" s="629"/>
      <c r="F5" s="83"/>
      <c r="G5" s="83"/>
      <c r="H5" s="1"/>
      <c r="M5" s="13"/>
      <c r="N5" s="13"/>
      <c r="O5" s="13"/>
      <c r="P5" s="13"/>
      <c r="Q5" s="13"/>
      <c r="R5" s="13"/>
      <c r="S5" s="13"/>
      <c r="T5" s="13"/>
      <c r="U5" s="13"/>
      <c r="V5" s="13"/>
    </row>
    <row r="6" spans="1:16384" ht="31.5" customHeight="1">
      <c r="A6" s="666" t="s">
        <v>143</v>
      </c>
      <c r="B6" s="666"/>
      <c r="C6" s="666"/>
      <c r="D6" s="666"/>
      <c r="E6" s="666"/>
      <c r="F6" s="666"/>
      <c r="G6" s="666"/>
      <c r="H6" s="1"/>
      <c r="M6" s="13"/>
      <c r="N6" s="17"/>
      <c r="O6" s="17"/>
      <c r="P6" s="17"/>
      <c r="Q6" s="17"/>
      <c r="R6" s="17"/>
      <c r="S6" s="324"/>
      <c r="T6" s="324"/>
      <c r="U6" s="324"/>
      <c r="V6" s="13"/>
    </row>
    <row r="7" spans="1:16384" ht="15" customHeight="1">
      <c r="A7" s="90">
        <v>1</v>
      </c>
      <c r="B7" s="731" t="s">
        <v>142</v>
      </c>
      <c r="C7" s="731"/>
      <c r="D7" s="731"/>
      <c r="E7" s="731"/>
      <c r="F7" s="731"/>
      <c r="G7" s="731"/>
      <c r="H7" s="1"/>
      <c r="M7" s="13"/>
      <c r="N7" s="76"/>
      <c r="O7" s="76"/>
      <c r="P7" s="76"/>
      <c r="Q7" s="76"/>
      <c r="R7" s="76"/>
      <c r="S7" s="76"/>
      <c r="T7" s="76"/>
      <c r="U7" s="76"/>
      <c r="V7" s="13"/>
    </row>
    <row r="8" spans="1:16384" s="53" customFormat="1" ht="27" customHeight="1">
      <c r="A8" s="90">
        <v>2</v>
      </c>
      <c r="B8" s="734" t="s">
        <v>2</v>
      </c>
      <c r="C8" s="734"/>
      <c r="D8" s="734"/>
      <c r="E8" s="734"/>
      <c r="F8" s="734"/>
      <c r="G8" s="734"/>
      <c r="H8" s="8"/>
    </row>
    <row r="9" spans="1:16384" ht="12.95" customHeight="1">
      <c r="A9" s="31"/>
      <c r="B9" s="85"/>
      <c r="C9" s="85"/>
      <c r="D9" s="85"/>
      <c r="E9" s="85"/>
      <c r="F9" s="85"/>
      <c r="G9" s="85"/>
      <c r="H9" s="1"/>
    </row>
    <row r="10" spans="1:16384" ht="44.25" customHeight="1">
      <c r="A10" s="724" t="s">
        <v>140</v>
      </c>
      <c r="B10" s="724"/>
      <c r="C10" s="724"/>
      <c r="D10" s="105" t="s">
        <v>4</v>
      </c>
      <c r="E10" s="106" t="s">
        <v>108</v>
      </c>
      <c r="F10" s="106" t="s">
        <v>107</v>
      </c>
      <c r="G10" s="106" t="s">
        <v>119</v>
      </c>
      <c r="H10" s="1"/>
    </row>
    <row r="11" spans="1:16384" ht="15" customHeight="1">
      <c r="A11" s="722"/>
      <c r="B11" s="722"/>
      <c r="C11" s="722"/>
      <c r="D11" s="93"/>
      <c r="E11" s="94"/>
      <c r="F11" s="94"/>
      <c r="G11" s="95" t="str">
        <f>IF(F11&gt;0,F11/SUM(E11:F11), " ")</f>
        <v xml:space="preserve"> </v>
      </c>
      <c r="H11" s="1"/>
    </row>
    <row r="12" spans="1:16384" ht="15" customHeight="1">
      <c r="A12" s="718"/>
      <c r="B12" s="718"/>
      <c r="C12" s="718"/>
      <c r="D12" s="96"/>
      <c r="E12" s="97"/>
      <c r="F12" s="97"/>
      <c r="G12" s="98" t="str">
        <f t="shared" ref="G12" si="0">IF(F12&gt;0, F12/SUM(E12:F12), " ")</f>
        <v xml:space="preserve"> </v>
      </c>
      <c r="H12" s="1"/>
    </row>
    <row r="13" spans="1:16384" ht="15" customHeight="1">
      <c r="A13" s="719"/>
      <c r="B13" s="719"/>
      <c r="C13" s="719"/>
      <c r="D13" s="99"/>
      <c r="E13" s="100"/>
      <c r="F13" s="100"/>
      <c r="G13" s="101" t="str">
        <f>IF(F13&gt;0,F13/SUM(E13:F13), " ")</f>
        <v xml:space="preserve"> </v>
      </c>
      <c r="H13" s="1"/>
    </row>
    <row r="14" spans="1:16384" ht="15" customHeight="1">
      <c r="A14" s="718"/>
      <c r="B14" s="718"/>
      <c r="C14" s="718"/>
      <c r="D14" s="96"/>
      <c r="E14" s="97"/>
      <c r="F14" s="97"/>
      <c r="G14" s="98" t="str">
        <f t="shared" ref="G14" si="1">IF(F14&gt;0, F14/SUM(E14:F14), " ")</f>
        <v xml:space="preserve"> </v>
      </c>
      <c r="H14" s="1"/>
    </row>
    <row r="15" spans="1:16384" ht="15" customHeight="1">
      <c r="A15" s="719"/>
      <c r="B15" s="719"/>
      <c r="C15" s="719"/>
      <c r="D15" s="99"/>
      <c r="E15" s="100"/>
      <c r="F15" s="100"/>
      <c r="G15" s="101" t="str">
        <f>IF(F15&gt;0,F15/SUM(E15:F15), " ")</f>
        <v xml:space="preserve"> </v>
      </c>
      <c r="H15" s="1"/>
    </row>
    <row r="16" spans="1:16384" ht="15" customHeight="1">
      <c r="A16" s="718"/>
      <c r="B16" s="718"/>
      <c r="C16" s="718"/>
      <c r="D16" s="96"/>
      <c r="E16" s="97"/>
      <c r="F16" s="97"/>
      <c r="G16" s="98" t="str">
        <f>IF(F16&gt;0, F16/SUM(E16:F16), " ")</f>
        <v xml:space="preserve"> </v>
      </c>
      <c r="M16" s="13"/>
      <c r="N16" s="13"/>
      <c r="O16" s="13"/>
      <c r="P16" s="13"/>
      <c r="Q16" s="13"/>
      <c r="R16" s="13"/>
      <c r="S16" s="13"/>
      <c r="T16" s="13"/>
      <c r="U16" s="13"/>
      <c r="V16" s="13"/>
    </row>
    <row r="17" spans="1:22" s="53" customFormat="1" ht="15" customHeight="1">
      <c r="A17" s="719"/>
      <c r="B17" s="719"/>
      <c r="C17" s="719"/>
      <c r="D17" s="99"/>
      <c r="E17" s="100"/>
      <c r="F17" s="100"/>
      <c r="G17" s="101" t="str">
        <f>IF(F17&gt;0,F17/SUM(E17:F17), " ")</f>
        <v xml:space="preserve"> </v>
      </c>
      <c r="M17" s="31"/>
      <c r="N17" s="18"/>
      <c r="O17" s="18"/>
      <c r="P17" s="18"/>
      <c r="Q17" s="18"/>
      <c r="R17" s="18"/>
      <c r="S17" s="18"/>
      <c r="T17" s="18"/>
      <c r="U17" s="18"/>
      <c r="V17" s="31"/>
    </row>
    <row r="18" spans="1:22" s="53" customFormat="1" ht="15" customHeight="1">
      <c r="A18" s="718"/>
      <c r="B18" s="718"/>
      <c r="C18" s="718"/>
      <c r="D18" s="96"/>
      <c r="E18" s="97"/>
      <c r="F18" s="97"/>
      <c r="G18" s="98" t="str">
        <f t="shared" ref="G18" si="2">IF(F18&gt;0, F18/SUM(E18:F18), " ")</f>
        <v xml:space="preserve"> </v>
      </c>
      <c r="M18" s="31"/>
      <c r="N18" s="18"/>
      <c r="O18" s="18"/>
      <c r="P18" s="18"/>
      <c r="Q18" s="18"/>
      <c r="R18" s="18"/>
      <c r="S18" s="18"/>
      <c r="T18" s="18"/>
      <c r="U18" s="18"/>
      <c r="V18" s="31"/>
    </row>
    <row r="19" spans="1:22" s="53" customFormat="1" ht="15" customHeight="1">
      <c r="A19" s="719"/>
      <c r="B19" s="719"/>
      <c r="C19" s="719"/>
      <c r="D19" s="99"/>
      <c r="E19" s="100"/>
      <c r="F19" s="100"/>
      <c r="G19" s="101" t="str">
        <f>IF(F19&gt;0,F19/SUM(E19:F19), " ")</f>
        <v xml:space="preserve"> </v>
      </c>
      <c r="M19" s="31"/>
      <c r="N19" s="18"/>
      <c r="O19" s="18"/>
      <c r="P19" s="18"/>
      <c r="Q19" s="18"/>
      <c r="R19" s="18"/>
      <c r="S19" s="18"/>
      <c r="T19" s="18"/>
      <c r="U19" s="18"/>
      <c r="V19" s="31"/>
    </row>
    <row r="20" spans="1:22" ht="15" customHeight="1">
      <c r="A20" s="718"/>
      <c r="B20" s="718"/>
      <c r="C20" s="718"/>
      <c r="D20" s="96"/>
      <c r="E20" s="97"/>
      <c r="F20" s="97"/>
      <c r="G20" s="98" t="str">
        <f t="shared" ref="G20" si="3">IF(F20&gt;0, F20/SUM(E20:F20), " ")</f>
        <v xml:space="preserve"> </v>
      </c>
      <c r="M20" s="13"/>
      <c r="N20" s="18"/>
      <c r="O20" s="18"/>
      <c r="P20" s="18"/>
      <c r="Q20" s="18"/>
      <c r="R20" s="18"/>
      <c r="S20" s="18"/>
      <c r="T20" s="18"/>
      <c r="U20" s="18"/>
      <c r="V20" s="13"/>
    </row>
    <row r="21" spans="1:22" ht="15" customHeight="1">
      <c r="A21" s="719"/>
      <c r="B21" s="719"/>
      <c r="C21" s="719"/>
      <c r="D21" s="99"/>
      <c r="E21" s="100"/>
      <c r="F21" s="100"/>
      <c r="G21" s="101" t="str">
        <f>IF(F21&gt;0,F21/SUM(E21:F21), " ")</f>
        <v xml:space="preserve"> </v>
      </c>
      <c r="M21" s="13"/>
      <c r="N21" s="13"/>
      <c r="O21" s="13"/>
      <c r="P21" s="13"/>
      <c r="Q21" s="13"/>
      <c r="R21" s="13"/>
      <c r="S21" s="13"/>
      <c r="T21" s="13"/>
      <c r="U21" s="13"/>
      <c r="V21" s="13"/>
    </row>
    <row r="22" spans="1:22" ht="15" customHeight="1">
      <c r="A22" s="718"/>
      <c r="B22" s="718"/>
      <c r="C22" s="718"/>
      <c r="D22" s="96"/>
      <c r="E22" s="97"/>
      <c r="F22" s="97"/>
      <c r="G22" s="98" t="str">
        <f t="shared" ref="G22" si="4">IF(F22&gt;0, F22/SUM(E22:F22), " ")</f>
        <v xml:space="preserve"> </v>
      </c>
      <c r="M22" s="13"/>
      <c r="N22" s="18"/>
      <c r="O22" s="18"/>
      <c r="P22" s="18"/>
      <c r="Q22" s="18"/>
      <c r="R22" s="18"/>
      <c r="S22" s="18"/>
      <c r="T22" s="18"/>
      <c r="U22" s="18"/>
      <c r="V22" s="13"/>
    </row>
    <row r="23" spans="1:22" ht="15" customHeight="1">
      <c r="A23" s="719"/>
      <c r="B23" s="719"/>
      <c r="C23" s="719"/>
      <c r="D23" s="99"/>
      <c r="E23" s="100"/>
      <c r="F23" s="100"/>
      <c r="G23" s="101" t="str">
        <f>IF(F23&gt;0,F23/SUM(E23:F23), " ")</f>
        <v xml:space="preserve"> </v>
      </c>
      <c r="M23" s="13"/>
      <c r="N23" s="13"/>
      <c r="O23" s="13"/>
      <c r="P23" s="13"/>
      <c r="Q23" s="13"/>
      <c r="R23" s="13"/>
      <c r="S23" s="13"/>
      <c r="T23" s="13"/>
      <c r="U23" s="13"/>
      <c r="V23" s="13"/>
    </row>
    <row r="24" spans="1:22" ht="15" customHeight="1">
      <c r="A24" s="718"/>
      <c r="B24" s="718"/>
      <c r="C24" s="718"/>
      <c r="D24" s="96"/>
      <c r="E24" s="97"/>
      <c r="F24" s="97"/>
      <c r="G24" s="98" t="str">
        <f t="shared" ref="G24" si="5">IF(F24&gt;0, F24/SUM(E24:F24), " ")</f>
        <v xml:space="preserve"> </v>
      </c>
      <c r="M24" s="13"/>
      <c r="N24" s="18"/>
      <c r="O24" s="18"/>
      <c r="P24" s="18"/>
      <c r="Q24" s="18"/>
      <c r="R24" s="18"/>
      <c r="S24" s="18"/>
      <c r="T24" s="18"/>
      <c r="U24" s="18"/>
      <c r="V24" s="13"/>
    </row>
    <row r="25" spans="1:22" ht="15" customHeight="1">
      <c r="A25" s="719"/>
      <c r="B25" s="719"/>
      <c r="C25" s="719"/>
      <c r="D25" s="99"/>
      <c r="E25" s="100"/>
      <c r="F25" s="100"/>
      <c r="G25" s="101" t="str">
        <f>IF(F25&gt;0,F25/SUM(E25:F25), " ")</f>
        <v xml:space="preserve"> </v>
      </c>
      <c r="M25" s="13"/>
      <c r="N25" s="13"/>
      <c r="O25" s="13"/>
      <c r="P25" s="13"/>
      <c r="Q25" s="13"/>
      <c r="R25" s="13"/>
      <c r="S25" s="13"/>
      <c r="T25" s="13"/>
      <c r="U25" s="13"/>
      <c r="V25" s="13"/>
    </row>
    <row r="26" spans="1:22" ht="15" customHeight="1">
      <c r="A26" s="718"/>
      <c r="B26" s="718"/>
      <c r="C26" s="718"/>
      <c r="D26" s="96"/>
      <c r="E26" s="97"/>
      <c r="F26" s="97"/>
      <c r="G26" s="98" t="str">
        <f t="shared" ref="G26" si="6">IF(F26&gt;0, F26/SUM(E26:F26), " ")</f>
        <v xml:space="preserve"> </v>
      </c>
      <c r="M26" s="13"/>
      <c r="N26" s="18"/>
      <c r="O26" s="18"/>
      <c r="P26" s="18"/>
      <c r="Q26" s="18"/>
      <c r="R26" s="18"/>
      <c r="S26" s="18"/>
      <c r="T26" s="18"/>
      <c r="U26" s="18"/>
      <c r="V26" s="13"/>
    </row>
    <row r="27" spans="1:22" ht="15" customHeight="1">
      <c r="A27" s="719"/>
      <c r="B27" s="719"/>
      <c r="C27" s="719"/>
      <c r="D27" s="99"/>
      <c r="E27" s="100"/>
      <c r="F27" s="100"/>
      <c r="G27" s="101" t="str">
        <f>IF(F27&gt;0,F27/SUM(E27:F27), " ")</f>
        <v xml:space="preserve"> </v>
      </c>
      <c r="M27" s="13"/>
      <c r="N27" s="13"/>
      <c r="O27" s="13"/>
      <c r="P27" s="13"/>
      <c r="Q27" s="13"/>
      <c r="R27" s="13"/>
      <c r="S27" s="13"/>
      <c r="T27" s="13"/>
      <c r="U27" s="13"/>
      <c r="V27" s="13"/>
    </row>
    <row r="28" spans="1:22" ht="15" customHeight="1">
      <c r="A28" s="718"/>
      <c r="B28" s="718"/>
      <c r="C28" s="718"/>
      <c r="D28" s="96"/>
      <c r="E28" s="97"/>
      <c r="F28" s="97"/>
      <c r="G28" s="98" t="str">
        <f t="shared" ref="G28" si="7">IF(F28&gt;0, F28/SUM(E28:F28), " ")</f>
        <v xml:space="preserve"> </v>
      </c>
      <c r="M28" s="13"/>
      <c r="N28" s="18"/>
      <c r="O28" s="18"/>
      <c r="P28" s="18"/>
      <c r="Q28" s="18"/>
      <c r="R28" s="18"/>
      <c r="S28" s="18"/>
      <c r="T28" s="18"/>
      <c r="U28" s="18"/>
      <c r="V28" s="13"/>
    </row>
    <row r="29" spans="1:22" ht="15" customHeight="1">
      <c r="A29" s="719"/>
      <c r="B29" s="719"/>
      <c r="C29" s="719"/>
      <c r="D29" s="99"/>
      <c r="E29" s="100"/>
      <c r="F29" s="100"/>
      <c r="G29" s="101" t="str">
        <f>IF(F29&gt;0,F29/SUM(E29:F29), " ")</f>
        <v xml:space="preserve"> </v>
      </c>
      <c r="M29" s="13"/>
      <c r="N29" s="13"/>
      <c r="O29" s="13"/>
      <c r="P29" s="13"/>
      <c r="Q29" s="13"/>
      <c r="R29" s="13"/>
      <c r="S29" s="13"/>
      <c r="T29" s="13"/>
      <c r="U29" s="13"/>
      <c r="V29" s="13"/>
    </row>
    <row r="30" spans="1:22" ht="15" customHeight="1">
      <c r="A30" s="718"/>
      <c r="B30" s="718"/>
      <c r="C30" s="718"/>
      <c r="D30" s="96"/>
      <c r="E30" s="97"/>
      <c r="F30" s="97"/>
      <c r="G30" s="98" t="str">
        <f t="shared" ref="G30" si="8">IF(F30&gt;0, F30/SUM(E30:F30), " ")</f>
        <v xml:space="preserve"> </v>
      </c>
      <c r="M30" s="13"/>
      <c r="N30" s="18"/>
      <c r="O30" s="18"/>
      <c r="P30" s="18"/>
      <c r="Q30" s="18"/>
      <c r="R30" s="18"/>
      <c r="S30" s="18"/>
      <c r="T30" s="18"/>
      <c r="U30" s="18"/>
      <c r="V30" s="13"/>
    </row>
    <row r="31" spans="1:22" ht="15" customHeight="1">
      <c r="A31" s="719"/>
      <c r="B31" s="719"/>
      <c r="C31" s="719"/>
      <c r="D31" s="99"/>
      <c r="E31" s="100"/>
      <c r="F31" s="100"/>
      <c r="G31" s="101" t="str">
        <f>IF(F31&gt;0,F31/SUM(E31:F31), " ")</f>
        <v xml:space="preserve"> </v>
      </c>
      <c r="M31" s="13"/>
      <c r="N31" s="13"/>
      <c r="O31" s="13"/>
      <c r="P31" s="13"/>
      <c r="Q31" s="13"/>
      <c r="R31" s="13"/>
      <c r="S31" s="13"/>
      <c r="T31" s="13"/>
      <c r="U31" s="13"/>
      <c r="V31" s="13"/>
    </row>
    <row r="32" spans="1:22" ht="15" customHeight="1">
      <c r="A32" s="718"/>
      <c r="B32" s="718"/>
      <c r="C32" s="718"/>
      <c r="D32" s="96"/>
      <c r="E32" s="97"/>
      <c r="F32" s="97"/>
      <c r="G32" s="98" t="str">
        <f t="shared" ref="G32" si="9">IF(F32&gt;0, F32/SUM(E32:F32), " ")</f>
        <v xml:space="preserve"> </v>
      </c>
      <c r="M32" s="13"/>
      <c r="N32" s="18"/>
      <c r="O32" s="18"/>
      <c r="P32" s="18"/>
      <c r="Q32" s="18"/>
      <c r="R32" s="18"/>
      <c r="S32" s="18"/>
      <c r="T32" s="18"/>
      <c r="U32" s="18"/>
      <c r="V32" s="13"/>
    </row>
    <row r="33" spans="1:22" ht="15" customHeight="1">
      <c r="A33" s="719"/>
      <c r="B33" s="719"/>
      <c r="C33" s="719"/>
      <c r="D33" s="99"/>
      <c r="E33" s="100"/>
      <c r="F33" s="100"/>
      <c r="G33" s="101" t="str">
        <f>IF(F33&gt;0,F33/SUM(E33:F33), " ")</f>
        <v xml:space="preserve"> </v>
      </c>
      <c r="M33" s="13"/>
      <c r="N33" s="13"/>
      <c r="O33" s="13"/>
      <c r="P33" s="13"/>
      <c r="Q33" s="13"/>
      <c r="R33" s="13"/>
      <c r="S33" s="13"/>
      <c r="T33" s="13"/>
      <c r="U33" s="13"/>
      <c r="V33" s="13"/>
    </row>
    <row r="34" spans="1:22" ht="15" customHeight="1">
      <c r="A34" s="718"/>
      <c r="B34" s="718"/>
      <c r="C34" s="718"/>
      <c r="D34" s="96"/>
      <c r="E34" s="97"/>
      <c r="F34" s="97"/>
      <c r="G34" s="98" t="str">
        <f t="shared" ref="G34" si="10">IF(F34&gt;0, F34/SUM(E34:F34), " ")</f>
        <v xml:space="preserve"> </v>
      </c>
      <c r="M34" s="13"/>
      <c r="N34" s="18"/>
      <c r="O34" s="18"/>
      <c r="P34" s="18"/>
      <c r="Q34" s="18"/>
      <c r="R34" s="18"/>
      <c r="S34" s="18"/>
      <c r="T34" s="18"/>
      <c r="U34" s="18"/>
      <c r="V34" s="13"/>
    </row>
    <row r="35" spans="1:22" ht="15" customHeight="1">
      <c r="A35" s="719"/>
      <c r="B35" s="719"/>
      <c r="C35" s="719"/>
      <c r="D35" s="99"/>
      <c r="E35" s="100"/>
      <c r="F35" s="100"/>
      <c r="G35" s="101" t="str">
        <f>IF(F35&gt;0,F35/SUM(E35:F35), " ")</f>
        <v xml:space="preserve"> </v>
      </c>
      <c r="M35" s="13"/>
      <c r="N35" s="13"/>
      <c r="O35" s="13"/>
      <c r="P35" s="13"/>
      <c r="Q35" s="13"/>
      <c r="R35" s="13"/>
      <c r="S35" s="13"/>
      <c r="T35" s="13"/>
      <c r="U35" s="13"/>
      <c r="V35" s="13"/>
    </row>
    <row r="36" spans="1:22" ht="15" customHeight="1">
      <c r="A36" s="718"/>
      <c r="B36" s="718"/>
      <c r="C36" s="718"/>
      <c r="D36" s="96"/>
      <c r="E36" s="97"/>
      <c r="F36" s="97"/>
      <c r="G36" s="98" t="str">
        <f t="shared" ref="G36" si="11">IF(F36&gt;0, F36/SUM(E36:F36), " ")</f>
        <v xml:space="preserve"> </v>
      </c>
      <c r="M36" s="13"/>
      <c r="N36" s="18"/>
      <c r="O36" s="18"/>
      <c r="P36" s="18"/>
      <c r="Q36" s="18"/>
      <c r="R36" s="18"/>
      <c r="S36" s="18"/>
      <c r="T36" s="18"/>
      <c r="U36" s="18"/>
      <c r="V36" s="13"/>
    </row>
    <row r="37" spans="1:22" ht="15" customHeight="1">
      <c r="A37" s="719"/>
      <c r="B37" s="719"/>
      <c r="C37" s="719"/>
      <c r="D37" s="485"/>
      <c r="E37" s="100"/>
      <c r="F37" s="100"/>
      <c r="G37" s="101" t="str">
        <f>IF(F37&gt;0,F37/SUM(E37:F37), " ")</f>
        <v xml:space="preserve"> </v>
      </c>
      <c r="M37" s="13"/>
      <c r="N37" s="13"/>
      <c r="O37" s="13"/>
      <c r="P37" s="13"/>
      <c r="Q37" s="13"/>
      <c r="R37" s="13"/>
      <c r="S37" s="13"/>
      <c r="T37" s="13"/>
      <c r="U37" s="13"/>
      <c r="V37" s="13"/>
    </row>
    <row r="38" spans="1:22" ht="15" customHeight="1">
      <c r="A38" s="718"/>
      <c r="B38" s="718"/>
      <c r="C38" s="718"/>
      <c r="D38" s="484"/>
      <c r="E38" s="97"/>
      <c r="F38" s="97"/>
      <c r="G38" s="98" t="str">
        <f t="shared" ref="G38" si="12">IF(F38&gt;0, F38/SUM(E38:F38), " ")</f>
        <v xml:space="preserve"> </v>
      </c>
      <c r="M38" s="13"/>
      <c r="N38" s="18"/>
      <c r="O38" s="18"/>
      <c r="P38" s="18"/>
      <c r="Q38" s="18"/>
      <c r="R38" s="18"/>
      <c r="S38" s="18"/>
      <c r="T38" s="18"/>
      <c r="U38" s="18"/>
      <c r="V38" s="13"/>
    </row>
    <row r="39" spans="1:22" ht="15" customHeight="1">
      <c r="A39" s="719"/>
      <c r="B39" s="719"/>
      <c r="C39" s="719"/>
      <c r="D39" s="485"/>
      <c r="E39" s="100"/>
      <c r="F39" s="100"/>
      <c r="G39" s="101" t="str">
        <f>IF(F39&gt;0,F39/SUM(E39:F39), " ")</f>
        <v xml:space="preserve"> </v>
      </c>
      <c r="M39" s="13"/>
      <c r="N39" s="13"/>
      <c r="O39" s="13"/>
      <c r="P39" s="13"/>
      <c r="Q39" s="13"/>
      <c r="R39" s="13"/>
      <c r="S39" s="13"/>
      <c r="T39" s="13"/>
      <c r="U39" s="13"/>
      <c r="V39" s="13"/>
    </row>
    <row r="40" spans="1:22" ht="15" customHeight="1">
      <c r="A40" s="718"/>
      <c r="B40" s="718"/>
      <c r="C40" s="718"/>
      <c r="D40" s="484"/>
      <c r="E40" s="97"/>
      <c r="F40" s="97"/>
      <c r="G40" s="98" t="str">
        <f t="shared" ref="G40" si="13">IF(F40&gt;0, F40/SUM(E40:F40), " ")</f>
        <v xml:space="preserve"> </v>
      </c>
      <c r="M40" s="13"/>
      <c r="N40" s="18"/>
      <c r="O40" s="18"/>
      <c r="P40" s="18"/>
      <c r="Q40" s="18"/>
      <c r="R40" s="18"/>
      <c r="S40" s="18"/>
      <c r="T40" s="18"/>
      <c r="U40" s="18"/>
      <c r="V40" s="13"/>
    </row>
    <row r="41" spans="1:22" s="13" customFormat="1" ht="15" customHeight="1" thickBot="1">
      <c r="A41" s="553"/>
      <c r="B41" s="553"/>
      <c r="C41" s="553"/>
      <c r="D41" s="107"/>
      <c r="E41" s="120"/>
      <c r="F41" s="120"/>
      <c r="G41" s="121"/>
    </row>
    <row r="42" spans="1:22" s="13" customFormat="1" ht="15" customHeight="1" thickTop="1" thickBot="1">
      <c r="A42" s="553"/>
      <c r="B42" s="553"/>
      <c r="C42" s="553"/>
      <c r="D42" s="107"/>
      <c r="E42" s="732" t="s">
        <v>141</v>
      </c>
      <c r="F42" s="733"/>
      <c r="G42" s="122" t="str">
        <f>IF(SUM(E11:F43)&gt;0, (SUM(F11:F43))/(SUM(E11:F43)), " ")</f>
        <v xml:space="preserve"> </v>
      </c>
      <c r="N42" s="18"/>
      <c r="O42" s="18"/>
      <c r="P42" s="18"/>
      <c r="Q42" s="18"/>
      <c r="R42" s="18"/>
      <c r="S42" s="18"/>
      <c r="T42" s="18"/>
      <c r="U42" s="18"/>
    </row>
    <row r="43" spans="1:22" s="13" customFormat="1" ht="15" customHeight="1" thickTop="1">
      <c r="A43" s="553"/>
      <c r="B43" s="553"/>
      <c r="C43" s="553"/>
      <c r="D43" s="107"/>
      <c r="E43" s="120"/>
      <c r="F43" s="120"/>
      <c r="G43" s="121"/>
    </row>
    <row r="44" spans="1:22" ht="44.25" customHeight="1">
      <c r="A44" s="724" t="s">
        <v>140</v>
      </c>
      <c r="B44" s="724"/>
      <c r="C44" s="724"/>
      <c r="D44" s="442" t="s">
        <v>4</v>
      </c>
      <c r="E44" s="106" t="s">
        <v>108</v>
      </c>
      <c r="F44" s="106" t="s">
        <v>107</v>
      </c>
      <c r="G44" s="106" t="s">
        <v>119</v>
      </c>
      <c r="H44" s="1"/>
      <c r="M44" s="13"/>
      <c r="N44" s="13"/>
      <c r="O44" s="13"/>
      <c r="P44" s="13"/>
      <c r="Q44" s="13"/>
      <c r="R44" s="13"/>
      <c r="S44" s="13"/>
      <c r="T44" s="13"/>
      <c r="U44" s="13"/>
      <c r="V44" s="13"/>
    </row>
    <row r="45" spans="1:22" s="112" customFormat="1" ht="15" customHeight="1">
      <c r="A45" s="722"/>
      <c r="B45" s="722"/>
      <c r="C45" s="722"/>
      <c r="D45" s="441"/>
      <c r="E45" s="94"/>
      <c r="F45" s="94"/>
      <c r="G45" s="95" t="str">
        <f>IF(F45&gt;0,F45/SUM(E45:F45), " ")</f>
        <v xml:space="preserve"> </v>
      </c>
    </row>
    <row r="46" spans="1:22" s="53" customFormat="1" ht="15" customHeight="1">
      <c r="A46" s="718"/>
      <c r="B46" s="718"/>
      <c r="C46" s="718"/>
      <c r="D46" s="440"/>
      <c r="E46" s="97"/>
      <c r="F46" s="97"/>
      <c r="G46" s="98" t="str">
        <f t="shared" ref="G46" si="14">IF(F46&gt;0, F46/SUM(E46:F46), " ")</f>
        <v xml:space="preserve"> </v>
      </c>
    </row>
    <row r="47" spans="1:22" ht="15" customHeight="1">
      <c r="A47" s="719"/>
      <c r="B47" s="719"/>
      <c r="C47" s="719"/>
      <c r="D47" s="439"/>
      <c r="E47" s="100"/>
      <c r="F47" s="100"/>
      <c r="G47" s="101" t="str">
        <f>IF(F47&gt;0,F47/SUM(E47:F47), " ")</f>
        <v xml:space="preserve"> </v>
      </c>
      <c r="I47" s="52" t="s">
        <v>148</v>
      </c>
    </row>
    <row r="48" spans="1:22" ht="15" customHeight="1">
      <c r="A48" s="718"/>
      <c r="B48" s="718"/>
      <c r="C48" s="718"/>
      <c r="D48" s="440"/>
      <c r="E48" s="97"/>
      <c r="F48" s="97"/>
      <c r="G48" s="98" t="str">
        <f t="shared" ref="G48" si="15">IF(F48&gt;0, F48/SUM(E48:F48), " ")</f>
        <v xml:space="preserve"> </v>
      </c>
      <c r="I48" s="52" t="s">
        <v>313</v>
      </c>
    </row>
    <row r="49" spans="1:7" ht="15" customHeight="1">
      <c r="A49" s="719"/>
      <c r="B49" s="719"/>
      <c r="C49" s="719"/>
      <c r="D49" s="439"/>
      <c r="E49" s="100"/>
      <c r="F49" s="100"/>
      <c r="G49" s="101" t="str">
        <f>IF(F49&gt;0,F49/SUM(E49:F49), " ")</f>
        <v xml:space="preserve"> </v>
      </c>
    </row>
    <row r="50" spans="1:7" ht="15" customHeight="1">
      <c r="A50" s="718"/>
      <c r="B50" s="718"/>
      <c r="C50" s="718"/>
      <c r="D50" s="440"/>
      <c r="E50" s="97"/>
      <c r="F50" s="97"/>
      <c r="G50" s="98" t="str">
        <f>IF(F50&gt;0, F50/SUM(E50:F50), " ")</f>
        <v xml:space="preserve"> </v>
      </c>
    </row>
    <row r="51" spans="1:7" ht="15" customHeight="1">
      <c r="A51" s="719"/>
      <c r="B51" s="719"/>
      <c r="C51" s="719"/>
      <c r="D51" s="439"/>
      <c r="E51" s="100"/>
      <c r="F51" s="100"/>
      <c r="G51" s="101" t="str">
        <f>IF(F51&gt;0,F51/SUM(E51:F51), " ")</f>
        <v xml:space="preserve"> </v>
      </c>
    </row>
    <row r="52" spans="1:7" ht="15" customHeight="1">
      <c r="A52" s="718"/>
      <c r="B52" s="718"/>
      <c r="C52" s="718"/>
      <c r="D52" s="440"/>
      <c r="E52" s="97"/>
      <c r="F52" s="97"/>
      <c r="G52" s="98" t="str">
        <f t="shared" ref="G52" si="16">IF(F52&gt;0, F52/SUM(E52:F52), " ")</f>
        <v xml:space="preserve"> </v>
      </c>
    </row>
    <row r="53" spans="1:7" ht="15" customHeight="1">
      <c r="A53" s="719"/>
      <c r="B53" s="719"/>
      <c r="C53" s="719"/>
      <c r="D53" s="439"/>
      <c r="E53" s="100"/>
      <c r="F53" s="100"/>
      <c r="G53" s="101" t="str">
        <f>IF(F53&gt;0,F53/SUM(E53:F53), " ")</f>
        <v xml:space="preserve"> </v>
      </c>
    </row>
    <row r="54" spans="1:7" ht="15" customHeight="1">
      <c r="A54" s="718"/>
      <c r="B54" s="718"/>
      <c r="C54" s="718"/>
      <c r="D54" s="440"/>
      <c r="E54" s="97"/>
      <c r="F54" s="97"/>
      <c r="G54" s="98" t="str">
        <f t="shared" ref="G54" si="17">IF(F54&gt;0, F54/SUM(E54:F54), " ")</f>
        <v xml:space="preserve"> </v>
      </c>
    </row>
    <row r="55" spans="1:7" ht="15" customHeight="1">
      <c r="A55" s="719"/>
      <c r="B55" s="719"/>
      <c r="C55" s="719"/>
      <c r="D55" s="439"/>
      <c r="E55" s="100"/>
      <c r="F55" s="100"/>
      <c r="G55" s="101" t="str">
        <f>IF(F55&gt;0,F55/SUM(E55:F55), " ")</f>
        <v xml:space="preserve"> </v>
      </c>
    </row>
    <row r="56" spans="1:7" ht="15" customHeight="1">
      <c r="A56" s="718"/>
      <c r="B56" s="718"/>
      <c r="C56" s="718"/>
      <c r="D56" s="440"/>
      <c r="E56" s="97"/>
      <c r="F56" s="97"/>
      <c r="G56" s="98" t="str">
        <f t="shared" ref="G56" si="18">IF(F56&gt;0, F56/SUM(E56:F56), " ")</f>
        <v xml:space="preserve"> </v>
      </c>
    </row>
    <row r="57" spans="1:7" ht="15" customHeight="1">
      <c r="A57" s="719"/>
      <c r="B57" s="719"/>
      <c r="C57" s="719"/>
      <c r="D57" s="439"/>
      <c r="E57" s="100"/>
      <c r="F57" s="100"/>
      <c r="G57" s="101" t="str">
        <f>IF(F57&gt;0,F57/SUM(E57:F57), " ")</f>
        <v xml:space="preserve"> </v>
      </c>
    </row>
    <row r="58" spans="1:7" ht="15" customHeight="1">
      <c r="A58" s="718"/>
      <c r="B58" s="718"/>
      <c r="C58" s="718"/>
      <c r="D58" s="440"/>
      <c r="E58" s="97"/>
      <c r="F58" s="97"/>
      <c r="G58" s="98" t="str">
        <f t="shared" ref="G58" si="19">IF(F58&gt;0, F58/SUM(E58:F58), " ")</f>
        <v xml:space="preserve"> </v>
      </c>
    </row>
    <row r="59" spans="1:7" ht="15" customHeight="1">
      <c r="A59" s="719"/>
      <c r="B59" s="719"/>
      <c r="C59" s="719"/>
      <c r="D59" s="439"/>
      <c r="E59" s="100"/>
      <c r="F59" s="100"/>
      <c r="G59" s="101" t="str">
        <f>IF(F59&gt;0,F59/SUM(E59:F59), " ")</f>
        <v xml:space="preserve"> </v>
      </c>
    </row>
    <row r="60" spans="1:7" ht="15" customHeight="1">
      <c r="A60" s="718"/>
      <c r="B60" s="718"/>
      <c r="C60" s="718"/>
      <c r="D60" s="440"/>
      <c r="E60" s="97"/>
      <c r="F60" s="97"/>
      <c r="G60" s="98" t="str">
        <f t="shared" ref="G60" si="20">IF(F60&gt;0, F60/SUM(E60:F60), " ")</f>
        <v xml:space="preserve"> </v>
      </c>
    </row>
    <row r="61" spans="1:7" ht="15" customHeight="1">
      <c r="A61" s="719"/>
      <c r="B61" s="719"/>
      <c r="C61" s="719"/>
      <c r="D61" s="439"/>
      <c r="E61" s="100"/>
      <c r="F61" s="100"/>
      <c r="G61" s="101" t="str">
        <f>IF(F61&gt;0,F61/SUM(E61:F61), " ")</f>
        <v xml:space="preserve"> </v>
      </c>
    </row>
    <row r="62" spans="1:7" ht="15" customHeight="1">
      <c r="A62" s="718"/>
      <c r="B62" s="718"/>
      <c r="C62" s="718"/>
      <c r="D62" s="440"/>
      <c r="E62" s="97"/>
      <c r="F62" s="97"/>
      <c r="G62" s="98" t="str">
        <f t="shared" ref="G62" si="21">IF(F62&gt;0, F62/SUM(E62:F62), " ")</f>
        <v xml:space="preserve"> </v>
      </c>
    </row>
    <row r="63" spans="1:7" ht="15" customHeight="1">
      <c r="A63" s="719"/>
      <c r="B63" s="719"/>
      <c r="C63" s="719"/>
      <c r="D63" s="439"/>
      <c r="E63" s="100"/>
      <c r="F63" s="100"/>
      <c r="G63" s="101" t="str">
        <f>IF(F63&gt;0,F63/SUM(E63:F63), " ")</f>
        <v xml:space="preserve"> </v>
      </c>
    </row>
    <row r="64" spans="1:7" ht="15" customHeight="1">
      <c r="A64" s="718"/>
      <c r="B64" s="718"/>
      <c r="C64" s="718"/>
      <c r="D64" s="440"/>
      <c r="E64" s="97"/>
      <c r="F64" s="97"/>
      <c r="G64" s="98" t="str">
        <f t="shared" ref="G64" si="22">IF(F64&gt;0, F64/SUM(E64:F64), " ")</f>
        <v xml:space="preserve"> </v>
      </c>
    </row>
    <row r="65" spans="1:7" ht="15" customHeight="1">
      <c r="A65" s="719"/>
      <c r="B65" s="719"/>
      <c r="C65" s="719"/>
      <c r="D65" s="439"/>
      <c r="E65" s="100"/>
      <c r="F65" s="100"/>
      <c r="G65" s="101" t="str">
        <f>IF(F65&gt;0,F65/SUM(E65:F65), " ")</f>
        <v xml:space="preserve"> </v>
      </c>
    </row>
    <row r="66" spans="1:7" ht="15" customHeight="1">
      <c r="A66" s="718"/>
      <c r="B66" s="718"/>
      <c r="C66" s="718"/>
      <c r="D66" s="440"/>
      <c r="E66" s="97"/>
      <c r="F66" s="97"/>
      <c r="G66" s="98" t="str">
        <f t="shared" ref="G66" si="23">IF(F66&gt;0, F66/SUM(E66:F66), " ")</f>
        <v xml:space="preserve"> </v>
      </c>
    </row>
    <row r="67" spans="1:7" ht="15" customHeight="1">
      <c r="A67" s="719"/>
      <c r="B67" s="719"/>
      <c r="C67" s="719"/>
      <c r="D67" s="439"/>
      <c r="E67" s="100"/>
      <c r="F67" s="100"/>
      <c r="G67" s="101" t="str">
        <f>IF(F67&gt;0,F67/SUM(E67:F67), " ")</f>
        <v xml:space="preserve"> </v>
      </c>
    </row>
    <row r="68" spans="1:7" ht="15" customHeight="1">
      <c r="A68" s="718"/>
      <c r="B68" s="718"/>
      <c r="C68" s="718"/>
      <c r="D68" s="440"/>
      <c r="E68" s="97"/>
      <c r="F68" s="97"/>
      <c r="G68" s="98" t="str">
        <f t="shared" ref="G68" si="24">IF(F68&gt;0, F68/SUM(E68:F68), " ")</f>
        <v xml:space="preserve"> </v>
      </c>
    </row>
    <row r="69" spans="1:7" ht="15" customHeight="1">
      <c r="A69" s="719"/>
      <c r="B69" s="719"/>
      <c r="C69" s="719"/>
      <c r="D69" s="439"/>
      <c r="E69" s="100"/>
      <c r="F69" s="100"/>
      <c r="G69" s="101" t="str">
        <f>IF(F69&gt;0,F69/SUM(E69:F69), " ")</f>
        <v xml:space="preserve"> </v>
      </c>
    </row>
    <row r="70" spans="1:7" ht="15" customHeight="1">
      <c r="A70" s="718"/>
      <c r="B70" s="718"/>
      <c r="C70" s="718"/>
      <c r="D70" s="440"/>
      <c r="E70" s="97"/>
      <c r="F70" s="97"/>
      <c r="G70" s="98" t="str">
        <f t="shared" ref="G70" si="25">IF(F70&gt;0, F70/SUM(E70:F70), " ")</f>
        <v xml:space="preserve"> </v>
      </c>
    </row>
    <row r="71" spans="1:7" ht="15" customHeight="1">
      <c r="A71" s="719"/>
      <c r="B71" s="719"/>
      <c r="C71" s="719"/>
      <c r="D71" s="485"/>
      <c r="E71" s="100"/>
      <c r="F71" s="100"/>
      <c r="G71" s="101" t="str">
        <f>IF(F71&gt;0,F71/SUM(E71:F71), " ")</f>
        <v xml:space="preserve"> </v>
      </c>
    </row>
    <row r="72" spans="1:7" ht="15" customHeight="1">
      <c r="A72" s="718"/>
      <c r="B72" s="718"/>
      <c r="C72" s="718"/>
      <c r="D72" s="484"/>
      <c r="E72" s="97"/>
      <c r="F72" s="97"/>
      <c r="G72" s="98" t="str">
        <f t="shared" ref="G72" si="26">IF(F72&gt;0, F72/SUM(E72:F72), " ")</f>
        <v xml:space="preserve"> </v>
      </c>
    </row>
    <row r="73" spans="1:7" ht="15" customHeight="1">
      <c r="A73" s="719"/>
      <c r="B73" s="719"/>
      <c r="C73" s="719"/>
      <c r="D73" s="485"/>
      <c r="E73" s="100"/>
      <c r="F73" s="100"/>
      <c r="G73" s="101" t="str">
        <f>IF(F73&gt;0,F73/SUM(E73:F73), " ")</f>
        <v xml:space="preserve"> </v>
      </c>
    </row>
    <row r="74" spans="1:7" ht="15" customHeight="1">
      <c r="A74" s="718"/>
      <c r="B74" s="718"/>
      <c r="C74" s="718"/>
      <c r="D74" s="484"/>
      <c r="E74" s="97"/>
      <c r="F74" s="97"/>
      <c r="G74" s="98" t="str">
        <f t="shared" ref="G74" si="27">IF(F74&gt;0, F74/SUM(E74:F74), " ")</f>
        <v xml:space="preserve"> </v>
      </c>
    </row>
    <row r="75" spans="1:7" ht="15" customHeight="1">
      <c r="A75" s="719"/>
      <c r="B75" s="719"/>
      <c r="C75" s="719"/>
      <c r="D75" s="485"/>
      <c r="E75" s="100"/>
      <c r="F75" s="100"/>
      <c r="G75" s="101" t="str">
        <f>IF(F75&gt;0,F75/SUM(E75:F75), " ")</f>
        <v xml:space="preserve"> </v>
      </c>
    </row>
    <row r="76" spans="1:7" ht="15" customHeight="1">
      <c r="A76" s="718"/>
      <c r="B76" s="718"/>
      <c r="C76" s="718"/>
      <c r="D76" s="484"/>
      <c r="E76" s="97"/>
      <c r="F76" s="97"/>
      <c r="G76" s="98" t="str">
        <f t="shared" ref="G76" si="28">IF(F76&gt;0, F76/SUM(E76:F76), " ")</f>
        <v xml:space="preserve"> </v>
      </c>
    </row>
    <row r="77" spans="1:7" ht="15" customHeight="1">
      <c r="A77" s="719"/>
      <c r="B77" s="719"/>
      <c r="C77" s="719"/>
      <c r="D77" s="485"/>
      <c r="E77" s="100"/>
      <c r="F77" s="100"/>
      <c r="G77" s="101" t="str">
        <f>IF(F77&gt;0,F77/SUM(E77:F77), " ")</f>
        <v xml:space="preserve"> </v>
      </c>
    </row>
    <row r="78" spans="1:7" ht="15" customHeight="1">
      <c r="A78" s="718"/>
      <c r="B78" s="718"/>
      <c r="C78" s="718"/>
      <c r="D78" s="484"/>
      <c r="E78" s="97"/>
      <c r="F78" s="97"/>
      <c r="G78" s="98" t="str">
        <f t="shared" ref="G78" si="29">IF(F78&gt;0, F78/SUM(E78:F78), " ")</f>
        <v xml:space="preserve"> </v>
      </c>
    </row>
    <row r="79" spans="1:7" ht="15" customHeight="1" thickBot="1">
      <c r="A79" s="553"/>
      <c r="B79" s="553"/>
      <c r="C79" s="553"/>
      <c r="D79" s="438"/>
      <c r="E79" s="120"/>
      <c r="F79" s="120"/>
      <c r="G79" s="121"/>
    </row>
    <row r="80" spans="1:7" ht="15" customHeight="1" thickTop="1" thickBot="1">
      <c r="A80" s="553"/>
      <c r="B80" s="553"/>
      <c r="C80" s="553"/>
      <c r="D80" s="438"/>
      <c r="E80" s="732" t="s">
        <v>141</v>
      </c>
      <c r="F80" s="733"/>
      <c r="G80" s="122" t="str">
        <f>IF(SUM(E45:F81)&gt;0, (SUM(F45:F81))/(SUM(E45:F81)), " ")</f>
        <v xml:space="preserve"> </v>
      </c>
    </row>
    <row r="81" spans="1:10" ht="15" customHeight="1" thickTop="1">
      <c r="A81" s="553"/>
      <c r="B81" s="553"/>
      <c r="C81" s="553"/>
      <c r="D81" s="438"/>
      <c r="E81" s="120"/>
      <c r="F81" s="120"/>
      <c r="G81" s="121"/>
    </row>
    <row r="82" spans="1:10" ht="15" thickBot="1">
      <c r="A82" s="629" t="s">
        <v>3</v>
      </c>
      <c r="B82" s="629"/>
      <c r="C82" s="629"/>
      <c r="D82" s="629"/>
      <c r="E82" s="629"/>
      <c r="F82" s="83"/>
      <c r="G82" s="83"/>
    </row>
    <row r="83" spans="1:10" ht="81" customHeight="1">
      <c r="A83" s="639" t="str">
        <f>IF(A1="9 | Atmosphere, Materials and Resources", J83, J84)</f>
        <v>The following documentation is recommended to show compliance with the requirements of Section 503.1:</v>
      </c>
      <c r="B83" s="639"/>
      <c r="C83" s="639"/>
      <c r="D83" s="639"/>
      <c r="E83" s="639"/>
      <c r="F83" s="114" t="s">
        <v>117</v>
      </c>
      <c r="G83" s="114" t="s">
        <v>118</v>
      </c>
      <c r="J83" s="13" t="s">
        <v>305</v>
      </c>
    </row>
    <row r="84" spans="1:10" ht="15" customHeight="1">
      <c r="A84" s="347">
        <v>1</v>
      </c>
      <c r="B84" s="735" t="s">
        <v>145</v>
      </c>
      <c r="C84" s="735"/>
      <c r="D84" s="735"/>
      <c r="E84" s="736"/>
      <c r="F84" s="507" t="s">
        <v>281</v>
      </c>
      <c r="G84" s="508" t="s">
        <v>281</v>
      </c>
      <c r="J84" s="13" t="s">
        <v>144</v>
      </c>
    </row>
    <row r="85" spans="1:10" ht="15" customHeight="1">
      <c r="A85" s="109"/>
      <c r="B85" s="118"/>
      <c r="C85" s="118"/>
      <c r="D85" s="118"/>
      <c r="E85" s="118"/>
      <c r="F85" s="110"/>
      <c r="G85" s="110"/>
    </row>
    <row r="86" spans="1:10" ht="56.25" customHeight="1">
      <c r="A86" s="109"/>
      <c r="B86" s="119" t="s">
        <v>147</v>
      </c>
      <c r="C86" s="545" t="str">
        <f>IF(A1="9 | Atmosphere, Materials and Resources", I48, I47)</f>
        <v xml:space="preserve">I, _______________________________________, on this date _____/_____/_____ certify that the project as defined above has met the requirements of the DC Green Construction Code, Section 503.1. </v>
      </c>
      <c r="D86" s="545"/>
      <c r="E86" s="545"/>
      <c r="F86" s="545"/>
      <c r="G86" s="545"/>
    </row>
    <row r="87" spans="1:10" ht="15" customHeight="1"/>
  </sheetData>
  <sheetProtection password="D232" sheet="1" objects="1" scenarios="1"/>
  <protectedRanges>
    <protectedRange password="CA8B" sqref="A11:G40 A45:G78" name="Range1"/>
  </protectedRanges>
  <mergeCells count="2422">
    <mergeCell ref="A81:C81"/>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9:C79"/>
    <mergeCell ref="A80:C80"/>
    <mergeCell ref="A71:C71"/>
    <mergeCell ref="A72:C72"/>
    <mergeCell ref="A73:C73"/>
    <mergeCell ref="A74:C74"/>
    <mergeCell ref="A75:C75"/>
    <mergeCell ref="A76:C76"/>
    <mergeCell ref="A77:C77"/>
    <mergeCell ref="A78:C78"/>
    <mergeCell ref="E80:F80"/>
    <mergeCell ref="B84:E84"/>
    <mergeCell ref="C86:G86"/>
    <mergeCell ref="A82:E82"/>
    <mergeCell ref="A83:E83"/>
    <mergeCell ref="A42:C42"/>
    <mergeCell ref="E42:F42"/>
    <mergeCell ref="A43:C43"/>
    <mergeCell ref="A32:C32"/>
    <mergeCell ref="A33:C33"/>
    <mergeCell ref="A34:C34"/>
    <mergeCell ref="A35:C35"/>
    <mergeCell ref="A36:C36"/>
    <mergeCell ref="A41:C41"/>
    <mergeCell ref="A26:C26"/>
    <mergeCell ref="A27:C27"/>
    <mergeCell ref="A28:C28"/>
    <mergeCell ref="A29:C29"/>
    <mergeCell ref="A30:C30"/>
    <mergeCell ref="A31:C31"/>
    <mergeCell ref="A44:C44"/>
    <mergeCell ref="A45:C45"/>
    <mergeCell ref="A46:C46"/>
    <mergeCell ref="A47:C47"/>
    <mergeCell ref="A48:C48"/>
    <mergeCell ref="A49:C49"/>
    <mergeCell ref="A50:C50"/>
    <mergeCell ref="A51:C51"/>
    <mergeCell ref="A52:C52"/>
    <mergeCell ref="A53:C53"/>
    <mergeCell ref="A54:C54"/>
    <mergeCell ref="A55:C55"/>
    <mergeCell ref="A56:C56"/>
    <mergeCell ref="A20:C20"/>
    <mergeCell ref="A21:C21"/>
    <mergeCell ref="A22:C22"/>
    <mergeCell ref="A23:C23"/>
    <mergeCell ref="A24:C24"/>
    <mergeCell ref="A25:C25"/>
    <mergeCell ref="A14:C14"/>
    <mergeCell ref="A15:C15"/>
    <mergeCell ref="A16:C16"/>
    <mergeCell ref="A17:C17"/>
    <mergeCell ref="A18:C18"/>
    <mergeCell ref="A19:C19"/>
    <mergeCell ref="B7:G7"/>
    <mergeCell ref="B8:G8"/>
    <mergeCell ref="A10:C10"/>
    <mergeCell ref="A11:C11"/>
    <mergeCell ref="A12:C12"/>
    <mergeCell ref="A13:C13"/>
    <mergeCell ref="A37:C37"/>
    <mergeCell ref="A38:C38"/>
    <mergeCell ref="A39:C39"/>
    <mergeCell ref="A40:C40"/>
    <mergeCell ref="XFA1:XFD1"/>
    <mergeCell ref="A5:E5"/>
    <mergeCell ref="A6:G6"/>
    <mergeCell ref="XDK1:XDO1"/>
    <mergeCell ref="XDR1:XDV1"/>
    <mergeCell ref="XDY1:XEC1"/>
    <mergeCell ref="XEF1:XEJ1"/>
    <mergeCell ref="XEM1:XEQ1"/>
    <mergeCell ref="XET1:XEX1"/>
    <mergeCell ref="XBU1:XBY1"/>
    <mergeCell ref="XCB1:XCF1"/>
    <mergeCell ref="XCI1:XCM1"/>
    <mergeCell ref="XCP1:XCT1"/>
    <mergeCell ref="XCW1:XDA1"/>
    <mergeCell ref="XDD1:XDH1"/>
    <mergeCell ref="XAE1:XAI1"/>
    <mergeCell ref="XAL1:XAP1"/>
    <mergeCell ref="XAS1:XAW1"/>
    <mergeCell ref="XAZ1:XBD1"/>
    <mergeCell ref="XBG1:XBK1"/>
    <mergeCell ref="XBN1:XBR1"/>
    <mergeCell ref="WYO1:WYS1"/>
    <mergeCell ref="WYV1:WYZ1"/>
    <mergeCell ref="WZC1:WZG1"/>
    <mergeCell ref="WZJ1:WZN1"/>
    <mergeCell ref="WZQ1:WZU1"/>
    <mergeCell ref="WZX1:XAB1"/>
    <mergeCell ref="WWY1:WXC1"/>
    <mergeCell ref="WXF1:WXJ1"/>
    <mergeCell ref="WXM1:WXQ1"/>
    <mergeCell ref="WXT1:WXX1"/>
    <mergeCell ref="WYA1:WYE1"/>
    <mergeCell ref="WYH1:WYL1"/>
    <mergeCell ref="WVI1:WVM1"/>
    <mergeCell ref="WVP1:WVT1"/>
    <mergeCell ref="WVW1:WWA1"/>
    <mergeCell ref="WWD1:WWH1"/>
    <mergeCell ref="WWK1:WWO1"/>
    <mergeCell ref="WWR1:WWV1"/>
    <mergeCell ref="WTS1:WTW1"/>
    <mergeCell ref="WTZ1:WUD1"/>
    <mergeCell ref="WUG1:WUK1"/>
    <mergeCell ref="WUN1:WUR1"/>
    <mergeCell ref="WUU1:WUY1"/>
    <mergeCell ref="WVB1:WVF1"/>
    <mergeCell ref="WSC1:WSG1"/>
    <mergeCell ref="WSJ1:WSN1"/>
    <mergeCell ref="WSQ1:WSU1"/>
    <mergeCell ref="WSX1:WTB1"/>
    <mergeCell ref="WTE1:WTI1"/>
    <mergeCell ref="WTL1:WTP1"/>
    <mergeCell ref="WQM1:WQQ1"/>
    <mergeCell ref="WQT1:WQX1"/>
    <mergeCell ref="WRA1:WRE1"/>
    <mergeCell ref="WRH1:WRL1"/>
    <mergeCell ref="WRO1:WRS1"/>
    <mergeCell ref="WRV1:WRZ1"/>
    <mergeCell ref="WOW1:WPA1"/>
    <mergeCell ref="WPD1:WPH1"/>
    <mergeCell ref="WPK1:WPO1"/>
    <mergeCell ref="WPR1:WPV1"/>
    <mergeCell ref="WPY1:WQC1"/>
    <mergeCell ref="WQF1:WQJ1"/>
    <mergeCell ref="WNG1:WNK1"/>
    <mergeCell ref="WNN1:WNR1"/>
    <mergeCell ref="WNU1:WNY1"/>
    <mergeCell ref="WOB1:WOF1"/>
    <mergeCell ref="WOI1:WOM1"/>
    <mergeCell ref="WOP1:WOT1"/>
    <mergeCell ref="WLQ1:WLU1"/>
    <mergeCell ref="WLX1:WMB1"/>
    <mergeCell ref="WME1:WMI1"/>
    <mergeCell ref="WML1:WMP1"/>
    <mergeCell ref="WMS1:WMW1"/>
    <mergeCell ref="WMZ1:WND1"/>
    <mergeCell ref="WKA1:WKE1"/>
    <mergeCell ref="WKH1:WKL1"/>
    <mergeCell ref="WKO1:WKS1"/>
    <mergeCell ref="WKV1:WKZ1"/>
    <mergeCell ref="WLC1:WLG1"/>
    <mergeCell ref="WLJ1:WLN1"/>
    <mergeCell ref="WIK1:WIO1"/>
    <mergeCell ref="WIR1:WIV1"/>
    <mergeCell ref="WIY1:WJC1"/>
    <mergeCell ref="WJF1:WJJ1"/>
    <mergeCell ref="WJM1:WJQ1"/>
    <mergeCell ref="WJT1:WJX1"/>
    <mergeCell ref="WGU1:WGY1"/>
    <mergeCell ref="WHB1:WHF1"/>
    <mergeCell ref="WHI1:WHM1"/>
    <mergeCell ref="WHP1:WHT1"/>
    <mergeCell ref="WHW1:WIA1"/>
    <mergeCell ref="WID1:WIH1"/>
    <mergeCell ref="WFE1:WFI1"/>
    <mergeCell ref="WFL1:WFP1"/>
    <mergeCell ref="WFS1:WFW1"/>
    <mergeCell ref="WFZ1:WGD1"/>
    <mergeCell ref="WGG1:WGK1"/>
    <mergeCell ref="WGN1:WGR1"/>
    <mergeCell ref="WDO1:WDS1"/>
    <mergeCell ref="WDV1:WDZ1"/>
    <mergeCell ref="WEC1:WEG1"/>
    <mergeCell ref="WEJ1:WEN1"/>
    <mergeCell ref="WEQ1:WEU1"/>
    <mergeCell ref="WEX1:WFB1"/>
    <mergeCell ref="WBY1:WCC1"/>
    <mergeCell ref="WCF1:WCJ1"/>
    <mergeCell ref="WCM1:WCQ1"/>
    <mergeCell ref="WCT1:WCX1"/>
    <mergeCell ref="WDA1:WDE1"/>
    <mergeCell ref="WDH1:WDL1"/>
    <mergeCell ref="WAI1:WAM1"/>
    <mergeCell ref="WAP1:WAT1"/>
    <mergeCell ref="WAW1:WBA1"/>
    <mergeCell ref="WBD1:WBH1"/>
    <mergeCell ref="WBK1:WBO1"/>
    <mergeCell ref="WBR1:WBV1"/>
    <mergeCell ref="VYS1:VYW1"/>
    <mergeCell ref="VYZ1:VZD1"/>
    <mergeCell ref="VZG1:VZK1"/>
    <mergeCell ref="VZN1:VZR1"/>
    <mergeCell ref="VZU1:VZY1"/>
    <mergeCell ref="WAB1:WAF1"/>
    <mergeCell ref="VXC1:VXG1"/>
    <mergeCell ref="VXJ1:VXN1"/>
    <mergeCell ref="VXQ1:VXU1"/>
    <mergeCell ref="VXX1:VYB1"/>
    <mergeCell ref="VYE1:VYI1"/>
    <mergeCell ref="VYL1:VYP1"/>
    <mergeCell ref="VVM1:VVQ1"/>
    <mergeCell ref="VVT1:VVX1"/>
    <mergeCell ref="VWA1:VWE1"/>
    <mergeCell ref="VWH1:VWL1"/>
    <mergeCell ref="VWO1:VWS1"/>
    <mergeCell ref="VWV1:VWZ1"/>
    <mergeCell ref="VTW1:VUA1"/>
    <mergeCell ref="VUD1:VUH1"/>
    <mergeCell ref="VUK1:VUO1"/>
    <mergeCell ref="VUR1:VUV1"/>
    <mergeCell ref="VUY1:VVC1"/>
    <mergeCell ref="VVF1:VVJ1"/>
    <mergeCell ref="VSG1:VSK1"/>
    <mergeCell ref="VSN1:VSR1"/>
    <mergeCell ref="VSU1:VSY1"/>
    <mergeCell ref="VTB1:VTF1"/>
    <mergeCell ref="VTI1:VTM1"/>
    <mergeCell ref="VTP1:VTT1"/>
    <mergeCell ref="VQQ1:VQU1"/>
    <mergeCell ref="VQX1:VRB1"/>
    <mergeCell ref="VRE1:VRI1"/>
    <mergeCell ref="VRL1:VRP1"/>
    <mergeCell ref="VRS1:VRW1"/>
    <mergeCell ref="VRZ1:VSD1"/>
    <mergeCell ref="VPA1:VPE1"/>
    <mergeCell ref="VPH1:VPL1"/>
    <mergeCell ref="VPO1:VPS1"/>
    <mergeCell ref="VPV1:VPZ1"/>
    <mergeCell ref="VQC1:VQG1"/>
    <mergeCell ref="VQJ1:VQN1"/>
    <mergeCell ref="VNK1:VNO1"/>
    <mergeCell ref="VNR1:VNV1"/>
    <mergeCell ref="VNY1:VOC1"/>
    <mergeCell ref="VOF1:VOJ1"/>
    <mergeCell ref="VOM1:VOQ1"/>
    <mergeCell ref="VOT1:VOX1"/>
    <mergeCell ref="VLU1:VLY1"/>
    <mergeCell ref="VMB1:VMF1"/>
    <mergeCell ref="VMI1:VMM1"/>
    <mergeCell ref="VMP1:VMT1"/>
    <mergeCell ref="VMW1:VNA1"/>
    <mergeCell ref="VND1:VNH1"/>
    <mergeCell ref="VKE1:VKI1"/>
    <mergeCell ref="VKL1:VKP1"/>
    <mergeCell ref="VKS1:VKW1"/>
    <mergeCell ref="VKZ1:VLD1"/>
    <mergeCell ref="VLG1:VLK1"/>
    <mergeCell ref="VLN1:VLR1"/>
    <mergeCell ref="VIO1:VIS1"/>
    <mergeCell ref="VIV1:VIZ1"/>
    <mergeCell ref="VJC1:VJG1"/>
    <mergeCell ref="VJJ1:VJN1"/>
    <mergeCell ref="VJQ1:VJU1"/>
    <mergeCell ref="VJX1:VKB1"/>
    <mergeCell ref="VGY1:VHC1"/>
    <mergeCell ref="VHF1:VHJ1"/>
    <mergeCell ref="VHM1:VHQ1"/>
    <mergeCell ref="VHT1:VHX1"/>
    <mergeCell ref="VIA1:VIE1"/>
    <mergeCell ref="VIH1:VIL1"/>
    <mergeCell ref="VFI1:VFM1"/>
    <mergeCell ref="VFP1:VFT1"/>
    <mergeCell ref="VFW1:VGA1"/>
    <mergeCell ref="VGD1:VGH1"/>
    <mergeCell ref="VGK1:VGO1"/>
    <mergeCell ref="VGR1:VGV1"/>
    <mergeCell ref="VDS1:VDW1"/>
    <mergeCell ref="VDZ1:VED1"/>
    <mergeCell ref="VEG1:VEK1"/>
    <mergeCell ref="VEN1:VER1"/>
    <mergeCell ref="VEU1:VEY1"/>
    <mergeCell ref="VFB1:VFF1"/>
    <mergeCell ref="VCC1:VCG1"/>
    <mergeCell ref="VCJ1:VCN1"/>
    <mergeCell ref="VCQ1:VCU1"/>
    <mergeCell ref="VCX1:VDB1"/>
    <mergeCell ref="VDE1:VDI1"/>
    <mergeCell ref="VDL1:VDP1"/>
    <mergeCell ref="VAM1:VAQ1"/>
    <mergeCell ref="VAT1:VAX1"/>
    <mergeCell ref="VBA1:VBE1"/>
    <mergeCell ref="VBH1:VBL1"/>
    <mergeCell ref="VBO1:VBS1"/>
    <mergeCell ref="VBV1:VBZ1"/>
    <mergeCell ref="UYW1:UZA1"/>
    <mergeCell ref="UZD1:UZH1"/>
    <mergeCell ref="UZK1:UZO1"/>
    <mergeCell ref="UZR1:UZV1"/>
    <mergeCell ref="UZY1:VAC1"/>
    <mergeCell ref="VAF1:VAJ1"/>
    <mergeCell ref="UXG1:UXK1"/>
    <mergeCell ref="UXN1:UXR1"/>
    <mergeCell ref="UXU1:UXY1"/>
    <mergeCell ref="UYB1:UYF1"/>
    <mergeCell ref="UYI1:UYM1"/>
    <mergeCell ref="UYP1:UYT1"/>
    <mergeCell ref="UVQ1:UVU1"/>
    <mergeCell ref="UVX1:UWB1"/>
    <mergeCell ref="UWE1:UWI1"/>
    <mergeCell ref="UWL1:UWP1"/>
    <mergeCell ref="UWS1:UWW1"/>
    <mergeCell ref="UWZ1:UXD1"/>
    <mergeCell ref="UUA1:UUE1"/>
    <mergeCell ref="UUH1:UUL1"/>
    <mergeCell ref="UUO1:UUS1"/>
    <mergeCell ref="UUV1:UUZ1"/>
    <mergeCell ref="UVC1:UVG1"/>
    <mergeCell ref="UVJ1:UVN1"/>
    <mergeCell ref="USK1:USO1"/>
    <mergeCell ref="USR1:USV1"/>
    <mergeCell ref="USY1:UTC1"/>
    <mergeCell ref="UTF1:UTJ1"/>
    <mergeCell ref="UTM1:UTQ1"/>
    <mergeCell ref="UTT1:UTX1"/>
    <mergeCell ref="UQU1:UQY1"/>
    <mergeCell ref="URB1:URF1"/>
    <mergeCell ref="URI1:URM1"/>
    <mergeCell ref="URP1:URT1"/>
    <mergeCell ref="URW1:USA1"/>
    <mergeCell ref="USD1:USH1"/>
    <mergeCell ref="UPE1:UPI1"/>
    <mergeCell ref="UPL1:UPP1"/>
    <mergeCell ref="UPS1:UPW1"/>
    <mergeCell ref="UPZ1:UQD1"/>
    <mergeCell ref="UQG1:UQK1"/>
    <mergeCell ref="UQN1:UQR1"/>
    <mergeCell ref="UNO1:UNS1"/>
    <mergeCell ref="UNV1:UNZ1"/>
    <mergeCell ref="UOC1:UOG1"/>
    <mergeCell ref="UOJ1:UON1"/>
    <mergeCell ref="UOQ1:UOU1"/>
    <mergeCell ref="UOX1:UPB1"/>
    <mergeCell ref="ULY1:UMC1"/>
    <mergeCell ref="UMF1:UMJ1"/>
    <mergeCell ref="UMM1:UMQ1"/>
    <mergeCell ref="UMT1:UMX1"/>
    <mergeCell ref="UNA1:UNE1"/>
    <mergeCell ref="UNH1:UNL1"/>
    <mergeCell ref="UKI1:UKM1"/>
    <mergeCell ref="UKP1:UKT1"/>
    <mergeCell ref="UKW1:ULA1"/>
    <mergeCell ref="ULD1:ULH1"/>
    <mergeCell ref="ULK1:ULO1"/>
    <mergeCell ref="ULR1:ULV1"/>
    <mergeCell ref="UIS1:UIW1"/>
    <mergeCell ref="UIZ1:UJD1"/>
    <mergeCell ref="UJG1:UJK1"/>
    <mergeCell ref="UJN1:UJR1"/>
    <mergeCell ref="UJU1:UJY1"/>
    <mergeCell ref="UKB1:UKF1"/>
    <mergeCell ref="UHC1:UHG1"/>
    <mergeCell ref="UHJ1:UHN1"/>
    <mergeCell ref="UHQ1:UHU1"/>
    <mergeCell ref="UHX1:UIB1"/>
    <mergeCell ref="UIE1:UII1"/>
    <mergeCell ref="UIL1:UIP1"/>
    <mergeCell ref="UFM1:UFQ1"/>
    <mergeCell ref="UFT1:UFX1"/>
    <mergeCell ref="UGA1:UGE1"/>
    <mergeCell ref="UGH1:UGL1"/>
    <mergeCell ref="UGO1:UGS1"/>
    <mergeCell ref="UGV1:UGZ1"/>
    <mergeCell ref="UDW1:UEA1"/>
    <mergeCell ref="UED1:UEH1"/>
    <mergeCell ref="UEK1:UEO1"/>
    <mergeCell ref="UER1:UEV1"/>
    <mergeCell ref="UEY1:UFC1"/>
    <mergeCell ref="UFF1:UFJ1"/>
    <mergeCell ref="UCG1:UCK1"/>
    <mergeCell ref="UCN1:UCR1"/>
    <mergeCell ref="UCU1:UCY1"/>
    <mergeCell ref="UDB1:UDF1"/>
    <mergeCell ref="UDI1:UDM1"/>
    <mergeCell ref="UDP1:UDT1"/>
    <mergeCell ref="UAQ1:UAU1"/>
    <mergeCell ref="UAX1:UBB1"/>
    <mergeCell ref="UBE1:UBI1"/>
    <mergeCell ref="UBL1:UBP1"/>
    <mergeCell ref="UBS1:UBW1"/>
    <mergeCell ref="UBZ1:UCD1"/>
    <mergeCell ref="TZA1:TZE1"/>
    <mergeCell ref="TZH1:TZL1"/>
    <mergeCell ref="TZO1:TZS1"/>
    <mergeCell ref="TZV1:TZZ1"/>
    <mergeCell ref="UAC1:UAG1"/>
    <mergeCell ref="UAJ1:UAN1"/>
    <mergeCell ref="TXK1:TXO1"/>
    <mergeCell ref="TXR1:TXV1"/>
    <mergeCell ref="TXY1:TYC1"/>
    <mergeCell ref="TYF1:TYJ1"/>
    <mergeCell ref="TYM1:TYQ1"/>
    <mergeCell ref="TYT1:TYX1"/>
    <mergeCell ref="TVU1:TVY1"/>
    <mergeCell ref="TWB1:TWF1"/>
    <mergeCell ref="TWI1:TWM1"/>
    <mergeCell ref="TWP1:TWT1"/>
    <mergeCell ref="TWW1:TXA1"/>
    <mergeCell ref="TXD1:TXH1"/>
    <mergeCell ref="TUE1:TUI1"/>
    <mergeCell ref="TUL1:TUP1"/>
    <mergeCell ref="TUS1:TUW1"/>
    <mergeCell ref="TUZ1:TVD1"/>
    <mergeCell ref="TVG1:TVK1"/>
    <mergeCell ref="TVN1:TVR1"/>
    <mergeCell ref="TSO1:TSS1"/>
    <mergeCell ref="TSV1:TSZ1"/>
    <mergeCell ref="TTC1:TTG1"/>
    <mergeCell ref="TTJ1:TTN1"/>
    <mergeCell ref="TTQ1:TTU1"/>
    <mergeCell ref="TTX1:TUB1"/>
    <mergeCell ref="TQY1:TRC1"/>
    <mergeCell ref="TRF1:TRJ1"/>
    <mergeCell ref="TRM1:TRQ1"/>
    <mergeCell ref="TRT1:TRX1"/>
    <mergeCell ref="TSA1:TSE1"/>
    <mergeCell ref="TSH1:TSL1"/>
    <mergeCell ref="TPI1:TPM1"/>
    <mergeCell ref="TPP1:TPT1"/>
    <mergeCell ref="TPW1:TQA1"/>
    <mergeCell ref="TQD1:TQH1"/>
    <mergeCell ref="TQK1:TQO1"/>
    <mergeCell ref="TQR1:TQV1"/>
    <mergeCell ref="TNS1:TNW1"/>
    <mergeCell ref="TNZ1:TOD1"/>
    <mergeCell ref="TOG1:TOK1"/>
    <mergeCell ref="TON1:TOR1"/>
    <mergeCell ref="TOU1:TOY1"/>
    <mergeCell ref="TPB1:TPF1"/>
    <mergeCell ref="TMC1:TMG1"/>
    <mergeCell ref="TMJ1:TMN1"/>
    <mergeCell ref="TMQ1:TMU1"/>
    <mergeCell ref="TMX1:TNB1"/>
    <mergeCell ref="TNE1:TNI1"/>
    <mergeCell ref="TNL1:TNP1"/>
    <mergeCell ref="TKM1:TKQ1"/>
    <mergeCell ref="TKT1:TKX1"/>
    <mergeCell ref="TLA1:TLE1"/>
    <mergeCell ref="TLH1:TLL1"/>
    <mergeCell ref="TLO1:TLS1"/>
    <mergeCell ref="TLV1:TLZ1"/>
    <mergeCell ref="TIW1:TJA1"/>
    <mergeCell ref="TJD1:TJH1"/>
    <mergeCell ref="TJK1:TJO1"/>
    <mergeCell ref="TJR1:TJV1"/>
    <mergeCell ref="TJY1:TKC1"/>
    <mergeCell ref="TKF1:TKJ1"/>
    <mergeCell ref="THG1:THK1"/>
    <mergeCell ref="THN1:THR1"/>
    <mergeCell ref="THU1:THY1"/>
    <mergeCell ref="TIB1:TIF1"/>
    <mergeCell ref="TII1:TIM1"/>
    <mergeCell ref="TIP1:TIT1"/>
    <mergeCell ref="TFQ1:TFU1"/>
    <mergeCell ref="TFX1:TGB1"/>
    <mergeCell ref="TGE1:TGI1"/>
    <mergeCell ref="TGL1:TGP1"/>
    <mergeCell ref="TGS1:TGW1"/>
    <mergeCell ref="TGZ1:THD1"/>
    <mergeCell ref="TEA1:TEE1"/>
    <mergeCell ref="TEH1:TEL1"/>
    <mergeCell ref="TEO1:TES1"/>
    <mergeCell ref="TEV1:TEZ1"/>
    <mergeCell ref="TFC1:TFG1"/>
    <mergeCell ref="TFJ1:TFN1"/>
    <mergeCell ref="TCK1:TCO1"/>
    <mergeCell ref="TCR1:TCV1"/>
    <mergeCell ref="TCY1:TDC1"/>
    <mergeCell ref="TDF1:TDJ1"/>
    <mergeCell ref="TDM1:TDQ1"/>
    <mergeCell ref="TDT1:TDX1"/>
    <mergeCell ref="TAU1:TAY1"/>
    <mergeCell ref="TBB1:TBF1"/>
    <mergeCell ref="TBI1:TBM1"/>
    <mergeCell ref="TBP1:TBT1"/>
    <mergeCell ref="TBW1:TCA1"/>
    <mergeCell ref="TCD1:TCH1"/>
    <mergeCell ref="SZE1:SZI1"/>
    <mergeCell ref="SZL1:SZP1"/>
    <mergeCell ref="SZS1:SZW1"/>
    <mergeCell ref="SZZ1:TAD1"/>
    <mergeCell ref="TAG1:TAK1"/>
    <mergeCell ref="TAN1:TAR1"/>
    <mergeCell ref="SXO1:SXS1"/>
    <mergeCell ref="SXV1:SXZ1"/>
    <mergeCell ref="SYC1:SYG1"/>
    <mergeCell ref="SYJ1:SYN1"/>
    <mergeCell ref="SYQ1:SYU1"/>
    <mergeCell ref="SYX1:SZB1"/>
    <mergeCell ref="SVY1:SWC1"/>
    <mergeCell ref="SWF1:SWJ1"/>
    <mergeCell ref="SWM1:SWQ1"/>
    <mergeCell ref="SWT1:SWX1"/>
    <mergeCell ref="SXA1:SXE1"/>
    <mergeCell ref="SXH1:SXL1"/>
    <mergeCell ref="SUI1:SUM1"/>
    <mergeCell ref="SUP1:SUT1"/>
    <mergeCell ref="SUW1:SVA1"/>
    <mergeCell ref="SVD1:SVH1"/>
    <mergeCell ref="SVK1:SVO1"/>
    <mergeCell ref="SVR1:SVV1"/>
    <mergeCell ref="SSS1:SSW1"/>
    <mergeCell ref="SSZ1:STD1"/>
    <mergeCell ref="STG1:STK1"/>
    <mergeCell ref="STN1:STR1"/>
    <mergeCell ref="STU1:STY1"/>
    <mergeCell ref="SUB1:SUF1"/>
    <mergeCell ref="SRC1:SRG1"/>
    <mergeCell ref="SRJ1:SRN1"/>
    <mergeCell ref="SRQ1:SRU1"/>
    <mergeCell ref="SRX1:SSB1"/>
    <mergeCell ref="SSE1:SSI1"/>
    <mergeCell ref="SSL1:SSP1"/>
    <mergeCell ref="SPM1:SPQ1"/>
    <mergeCell ref="SPT1:SPX1"/>
    <mergeCell ref="SQA1:SQE1"/>
    <mergeCell ref="SQH1:SQL1"/>
    <mergeCell ref="SQO1:SQS1"/>
    <mergeCell ref="SQV1:SQZ1"/>
    <mergeCell ref="SNW1:SOA1"/>
    <mergeCell ref="SOD1:SOH1"/>
    <mergeCell ref="SOK1:SOO1"/>
    <mergeCell ref="SOR1:SOV1"/>
    <mergeCell ref="SOY1:SPC1"/>
    <mergeCell ref="SPF1:SPJ1"/>
    <mergeCell ref="SMG1:SMK1"/>
    <mergeCell ref="SMN1:SMR1"/>
    <mergeCell ref="SMU1:SMY1"/>
    <mergeCell ref="SNB1:SNF1"/>
    <mergeCell ref="SNI1:SNM1"/>
    <mergeCell ref="SNP1:SNT1"/>
    <mergeCell ref="SKQ1:SKU1"/>
    <mergeCell ref="SKX1:SLB1"/>
    <mergeCell ref="SLE1:SLI1"/>
    <mergeCell ref="SLL1:SLP1"/>
    <mergeCell ref="SLS1:SLW1"/>
    <mergeCell ref="SLZ1:SMD1"/>
    <mergeCell ref="SJA1:SJE1"/>
    <mergeCell ref="SJH1:SJL1"/>
    <mergeCell ref="SJO1:SJS1"/>
    <mergeCell ref="SJV1:SJZ1"/>
    <mergeCell ref="SKC1:SKG1"/>
    <mergeCell ref="SKJ1:SKN1"/>
    <mergeCell ref="SHK1:SHO1"/>
    <mergeCell ref="SHR1:SHV1"/>
    <mergeCell ref="SHY1:SIC1"/>
    <mergeCell ref="SIF1:SIJ1"/>
    <mergeCell ref="SIM1:SIQ1"/>
    <mergeCell ref="SIT1:SIX1"/>
    <mergeCell ref="SFU1:SFY1"/>
    <mergeCell ref="SGB1:SGF1"/>
    <mergeCell ref="SGI1:SGM1"/>
    <mergeCell ref="SGP1:SGT1"/>
    <mergeCell ref="SGW1:SHA1"/>
    <mergeCell ref="SHD1:SHH1"/>
    <mergeCell ref="SEE1:SEI1"/>
    <mergeCell ref="SEL1:SEP1"/>
    <mergeCell ref="SES1:SEW1"/>
    <mergeCell ref="SEZ1:SFD1"/>
    <mergeCell ref="SFG1:SFK1"/>
    <mergeCell ref="SFN1:SFR1"/>
    <mergeCell ref="SCO1:SCS1"/>
    <mergeCell ref="SCV1:SCZ1"/>
    <mergeCell ref="SDC1:SDG1"/>
    <mergeCell ref="SDJ1:SDN1"/>
    <mergeCell ref="SDQ1:SDU1"/>
    <mergeCell ref="SDX1:SEB1"/>
    <mergeCell ref="SAY1:SBC1"/>
    <mergeCell ref="SBF1:SBJ1"/>
    <mergeCell ref="SBM1:SBQ1"/>
    <mergeCell ref="SBT1:SBX1"/>
    <mergeCell ref="SCA1:SCE1"/>
    <mergeCell ref="SCH1:SCL1"/>
    <mergeCell ref="RZI1:RZM1"/>
    <mergeCell ref="RZP1:RZT1"/>
    <mergeCell ref="RZW1:SAA1"/>
    <mergeCell ref="SAD1:SAH1"/>
    <mergeCell ref="SAK1:SAO1"/>
    <mergeCell ref="SAR1:SAV1"/>
    <mergeCell ref="RXS1:RXW1"/>
    <mergeCell ref="RXZ1:RYD1"/>
    <mergeCell ref="RYG1:RYK1"/>
    <mergeCell ref="RYN1:RYR1"/>
    <mergeCell ref="RYU1:RYY1"/>
    <mergeCell ref="RZB1:RZF1"/>
    <mergeCell ref="RWC1:RWG1"/>
    <mergeCell ref="RWJ1:RWN1"/>
    <mergeCell ref="RWQ1:RWU1"/>
    <mergeCell ref="RWX1:RXB1"/>
    <mergeCell ref="RXE1:RXI1"/>
    <mergeCell ref="RXL1:RXP1"/>
    <mergeCell ref="RUM1:RUQ1"/>
    <mergeCell ref="RUT1:RUX1"/>
    <mergeCell ref="RVA1:RVE1"/>
    <mergeCell ref="RVH1:RVL1"/>
    <mergeCell ref="RVO1:RVS1"/>
    <mergeCell ref="RVV1:RVZ1"/>
    <mergeCell ref="RSW1:RTA1"/>
    <mergeCell ref="RTD1:RTH1"/>
    <mergeCell ref="RTK1:RTO1"/>
    <mergeCell ref="RTR1:RTV1"/>
    <mergeCell ref="RTY1:RUC1"/>
    <mergeCell ref="RUF1:RUJ1"/>
    <mergeCell ref="RRG1:RRK1"/>
    <mergeCell ref="RRN1:RRR1"/>
    <mergeCell ref="RRU1:RRY1"/>
    <mergeCell ref="RSB1:RSF1"/>
    <mergeCell ref="RSI1:RSM1"/>
    <mergeCell ref="RSP1:RST1"/>
    <mergeCell ref="RPQ1:RPU1"/>
    <mergeCell ref="RPX1:RQB1"/>
    <mergeCell ref="RQE1:RQI1"/>
    <mergeCell ref="RQL1:RQP1"/>
    <mergeCell ref="RQS1:RQW1"/>
    <mergeCell ref="RQZ1:RRD1"/>
    <mergeCell ref="ROA1:ROE1"/>
    <mergeCell ref="ROH1:ROL1"/>
    <mergeCell ref="ROO1:ROS1"/>
    <mergeCell ref="ROV1:ROZ1"/>
    <mergeCell ref="RPC1:RPG1"/>
    <mergeCell ref="RPJ1:RPN1"/>
    <mergeCell ref="RMK1:RMO1"/>
    <mergeCell ref="RMR1:RMV1"/>
    <mergeCell ref="RMY1:RNC1"/>
    <mergeCell ref="RNF1:RNJ1"/>
    <mergeCell ref="RNM1:RNQ1"/>
    <mergeCell ref="RNT1:RNX1"/>
    <mergeCell ref="RKU1:RKY1"/>
    <mergeCell ref="RLB1:RLF1"/>
    <mergeCell ref="RLI1:RLM1"/>
    <mergeCell ref="RLP1:RLT1"/>
    <mergeCell ref="RLW1:RMA1"/>
    <mergeCell ref="RMD1:RMH1"/>
    <mergeCell ref="RJE1:RJI1"/>
    <mergeCell ref="RJL1:RJP1"/>
    <mergeCell ref="RJS1:RJW1"/>
    <mergeCell ref="RJZ1:RKD1"/>
    <mergeCell ref="RKG1:RKK1"/>
    <mergeCell ref="RKN1:RKR1"/>
    <mergeCell ref="RHO1:RHS1"/>
    <mergeCell ref="RHV1:RHZ1"/>
    <mergeCell ref="RIC1:RIG1"/>
    <mergeCell ref="RIJ1:RIN1"/>
    <mergeCell ref="RIQ1:RIU1"/>
    <mergeCell ref="RIX1:RJB1"/>
    <mergeCell ref="RFY1:RGC1"/>
    <mergeCell ref="RGF1:RGJ1"/>
    <mergeCell ref="RGM1:RGQ1"/>
    <mergeCell ref="RGT1:RGX1"/>
    <mergeCell ref="RHA1:RHE1"/>
    <mergeCell ref="RHH1:RHL1"/>
    <mergeCell ref="REI1:REM1"/>
    <mergeCell ref="REP1:RET1"/>
    <mergeCell ref="REW1:RFA1"/>
    <mergeCell ref="RFD1:RFH1"/>
    <mergeCell ref="RFK1:RFO1"/>
    <mergeCell ref="RFR1:RFV1"/>
    <mergeCell ref="RCS1:RCW1"/>
    <mergeCell ref="RCZ1:RDD1"/>
    <mergeCell ref="RDG1:RDK1"/>
    <mergeCell ref="RDN1:RDR1"/>
    <mergeCell ref="RDU1:RDY1"/>
    <mergeCell ref="REB1:REF1"/>
    <mergeCell ref="RBC1:RBG1"/>
    <mergeCell ref="RBJ1:RBN1"/>
    <mergeCell ref="RBQ1:RBU1"/>
    <mergeCell ref="RBX1:RCB1"/>
    <mergeCell ref="RCE1:RCI1"/>
    <mergeCell ref="RCL1:RCP1"/>
    <mergeCell ref="QZM1:QZQ1"/>
    <mergeCell ref="QZT1:QZX1"/>
    <mergeCell ref="RAA1:RAE1"/>
    <mergeCell ref="RAH1:RAL1"/>
    <mergeCell ref="RAO1:RAS1"/>
    <mergeCell ref="RAV1:RAZ1"/>
    <mergeCell ref="QXW1:QYA1"/>
    <mergeCell ref="QYD1:QYH1"/>
    <mergeCell ref="QYK1:QYO1"/>
    <mergeCell ref="QYR1:QYV1"/>
    <mergeCell ref="QYY1:QZC1"/>
    <mergeCell ref="QZF1:QZJ1"/>
    <mergeCell ref="QWG1:QWK1"/>
    <mergeCell ref="QWN1:QWR1"/>
    <mergeCell ref="QWU1:QWY1"/>
    <mergeCell ref="QXB1:QXF1"/>
    <mergeCell ref="QXI1:QXM1"/>
    <mergeCell ref="QXP1:QXT1"/>
    <mergeCell ref="QUQ1:QUU1"/>
    <mergeCell ref="QUX1:QVB1"/>
    <mergeCell ref="QVE1:QVI1"/>
    <mergeCell ref="QVL1:QVP1"/>
    <mergeCell ref="QVS1:QVW1"/>
    <mergeCell ref="QVZ1:QWD1"/>
    <mergeCell ref="QTA1:QTE1"/>
    <mergeCell ref="QTH1:QTL1"/>
    <mergeCell ref="QTO1:QTS1"/>
    <mergeCell ref="QTV1:QTZ1"/>
    <mergeCell ref="QUC1:QUG1"/>
    <mergeCell ref="QUJ1:QUN1"/>
    <mergeCell ref="QRK1:QRO1"/>
    <mergeCell ref="QRR1:QRV1"/>
    <mergeCell ref="QRY1:QSC1"/>
    <mergeCell ref="QSF1:QSJ1"/>
    <mergeCell ref="QSM1:QSQ1"/>
    <mergeCell ref="QST1:QSX1"/>
    <mergeCell ref="QPU1:QPY1"/>
    <mergeCell ref="QQB1:QQF1"/>
    <mergeCell ref="QQI1:QQM1"/>
    <mergeCell ref="QQP1:QQT1"/>
    <mergeCell ref="QQW1:QRA1"/>
    <mergeCell ref="QRD1:QRH1"/>
    <mergeCell ref="QOE1:QOI1"/>
    <mergeCell ref="QOL1:QOP1"/>
    <mergeCell ref="QOS1:QOW1"/>
    <mergeCell ref="QOZ1:QPD1"/>
    <mergeCell ref="QPG1:QPK1"/>
    <mergeCell ref="QPN1:QPR1"/>
    <mergeCell ref="QMO1:QMS1"/>
    <mergeCell ref="QMV1:QMZ1"/>
    <mergeCell ref="QNC1:QNG1"/>
    <mergeCell ref="QNJ1:QNN1"/>
    <mergeCell ref="QNQ1:QNU1"/>
    <mergeCell ref="QNX1:QOB1"/>
    <mergeCell ref="QKY1:QLC1"/>
    <mergeCell ref="QLF1:QLJ1"/>
    <mergeCell ref="QLM1:QLQ1"/>
    <mergeCell ref="QLT1:QLX1"/>
    <mergeCell ref="QMA1:QME1"/>
    <mergeCell ref="QMH1:QML1"/>
    <mergeCell ref="QJI1:QJM1"/>
    <mergeCell ref="QJP1:QJT1"/>
    <mergeCell ref="QJW1:QKA1"/>
    <mergeCell ref="QKD1:QKH1"/>
    <mergeCell ref="QKK1:QKO1"/>
    <mergeCell ref="QKR1:QKV1"/>
    <mergeCell ref="QHS1:QHW1"/>
    <mergeCell ref="QHZ1:QID1"/>
    <mergeCell ref="QIG1:QIK1"/>
    <mergeCell ref="QIN1:QIR1"/>
    <mergeCell ref="QIU1:QIY1"/>
    <mergeCell ref="QJB1:QJF1"/>
    <mergeCell ref="QGC1:QGG1"/>
    <mergeCell ref="QGJ1:QGN1"/>
    <mergeCell ref="QGQ1:QGU1"/>
    <mergeCell ref="QGX1:QHB1"/>
    <mergeCell ref="QHE1:QHI1"/>
    <mergeCell ref="QHL1:QHP1"/>
    <mergeCell ref="QEM1:QEQ1"/>
    <mergeCell ref="QET1:QEX1"/>
    <mergeCell ref="QFA1:QFE1"/>
    <mergeCell ref="QFH1:QFL1"/>
    <mergeCell ref="QFO1:QFS1"/>
    <mergeCell ref="QFV1:QFZ1"/>
    <mergeCell ref="QCW1:QDA1"/>
    <mergeCell ref="QDD1:QDH1"/>
    <mergeCell ref="QDK1:QDO1"/>
    <mergeCell ref="QDR1:QDV1"/>
    <mergeCell ref="QDY1:QEC1"/>
    <mergeCell ref="QEF1:QEJ1"/>
    <mergeCell ref="QBG1:QBK1"/>
    <mergeCell ref="QBN1:QBR1"/>
    <mergeCell ref="QBU1:QBY1"/>
    <mergeCell ref="QCB1:QCF1"/>
    <mergeCell ref="QCI1:QCM1"/>
    <mergeCell ref="QCP1:QCT1"/>
    <mergeCell ref="PZQ1:PZU1"/>
    <mergeCell ref="PZX1:QAB1"/>
    <mergeCell ref="QAE1:QAI1"/>
    <mergeCell ref="QAL1:QAP1"/>
    <mergeCell ref="QAS1:QAW1"/>
    <mergeCell ref="QAZ1:QBD1"/>
    <mergeCell ref="PYA1:PYE1"/>
    <mergeCell ref="PYH1:PYL1"/>
    <mergeCell ref="PYO1:PYS1"/>
    <mergeCell ref="PYV1:PYZ1"/>
    <mergeCell ref="PZC1:PZG1"/>
    <mergeCell ref="PZJ1:PZN1"/>
    <mergeCell ref="PWK1:PWO1"/>
    <mergeCell ref="PWR1:PWV1"/>
    <mergeCell ref="PWY1:PXC1"/>
    <mergeCell ref="PXF1:PXJ1"/>
    <mergeCell ref="PXM1:PXQ1"/>
    <mergeCell ref="PXT1:PXX1"/>
    <mergeCell ref="PUU1:PUY1"/>
    <mergeCell ref="PVB1:PVF1"/>
    <mergeCell ref="PVI1:PVM1"/>
    <mergeCell ref="PVP1:PVT1"/>
    <mergeCell ref="PVW1:PWA1"/>
    <mergeCell ref="PWD1:PWH1"/>
    <mergeCell ref="PTE1:PTI1"/>
    <mergeCell ref="PTL1:PTP1"/>
    <mergeCell ref="PTS1:PTW1"/>
    <mergeCell ref="PTZ1:PUD1"/>
    <mergeCell ref="PUG1:PUK1"/>
    <mergeCell ref="PUN1:PUR1"/>
    <mergeCell ref="PRO1:PRS1"/>
    <mergeCell ref="PRV1:PRZ1"/>
    <mergeCell ref="PSC1:PSG1"/>
    <mergeCell ref="PSJ1:PSN1"/>
    <mergeCell ref="PSQ1:PSU1"/>
    <mergeCell ref="PSX1:PTB1"/>
    <mergeCell ref="PPY1:PQC1"/>
    <mergeCell ref="PQF1:PQJ1"/>
    <mergeCell ref="PQM1:PQQ1"/>
    <mergeCell ref="PQT1:PQX1"/>
    <mergeCell ref="PRA1:PRE1"/>
    <mergeCell ref="PRH1:PRL1"/>
    <mergeCell ref="POI1:POM1"/>
    <mergeCell ref="POP1:POT1"/>
    <mergeCell ref="POW1:PPA1"/>
    <mergeCell ref="PPD1:PPH1"/>
    <mergeCell ref="PPK1:PPO1"/>
    <mergeCell ref="PPR1:PPV1"/>
    <mergeCell ref="PMS1:PMW1"/>
    <mergeCell ref="PMZ1:PND1"/>
    <mergeCell ref="PNG1:PNK1"/>
    <mergeCell ref="PNN1:PNR1"/>
    <mergeCell ref="PNU1:PNY1"/>
    <mergeCell ref="POB1:POF1"/>
    <mergeCell ref="PLC1:PLG1"/>
    <mergeCell ref="PLJ1:PLN1"/>
    <mergeCell ref="PLQ1:PLU1"/>
    <mergeCell ref="PLX1:PMB1"/>
    <mergeCell ref="PME1:PMI1"/>
    <mergeCell ref="PML1:PMP1"/>
    <mergeCell ref="PJM1:PJQ1"/>
    <mergeCell ref="PJT1:PJX1"/>
    <mergeCell ref="PKA1:PKE1"/>
    <mergeCell ref="PKH1:PKL1"/>
    <mergeCell ref="PKO1:PKS1"/>
    <mergeCell ref="PKV1:PKZ1"/>
    <mergeCell ref="PHW1:PIA1"/>
    <mergeCell ref="PID1:PIH1"/>
    <mergeCell ref="PIK1:PIO1"/>
    <mergeCell ref="PIR1:PIV1"/>
    <mergeCell ref="PIY1:PJC1"/>
    <mergeCell ref="PJF1:PJJ1"/>
    <mergeCell ref="PGG1:PGK1"/>
    <mergeCell ref="PGN1:PGR1"/>
    <mergeCell ref="PGU1:PGY1"/>
    <mergeCell ref="PHB1:PHF1"/>
    <mergeCell ref="PHI1:PHM1"/>
    <mergeCell ref="PHP1:PHT1"/>
    <mergeCell ref="PEQ1:PEU1"/>
    <mergeCell ref="PEX1:PFB1"/>
    <mergeCell ref="PFE1:PFI1"/>
    <mergeCell ref="PFL1:PFP1"/>
    <mergeCell ref="PFS1:PFW1"/>
    <mergeCell ref="PFZ1:PGD1"/>
    <mergeCell ref="PDA1:PDE1"/>
    <mergeCell ref="PDH1:PDL1"/>
    <mergeCell ref="PDO1:PDS1"/>
    <mergeCell ref="PDV1:PDZ1"/>
    <mergeCell ref="PEC1:PEG1"/>
    <mergeCell ref="PEJ1:PEN1"/>
    <mergeCell ref="PBK1:PBO1"/>
    <mergeCell ref="PBR1:PBV1"/>
    <mergeCell ref="PBY1:PCC1"/>
    <mergeCell ref="PCF1:PCJ1"/>
    <mergeCell ref="PCM1:PCQ1"/>
    <mergeCell ref="PCT1:PCX1"/>
    <mergeCell ref="OZU1:OZY1"/>
    <mergeCell ref="PAB1:PAF1"/>
    <mergeCell ref="PAI1:PAM1"/>
    <mergeCell ref="PAP1:PAT1"/>
    <mergeCell ref="PAW1:PBA1"/>
    <mergeCell ref="PBD1:PBH1"/>
    <mergeCell ref="OYE1:OYI1"/>
    <mergeCell ref="OYL1:OYP1"/>
    <mergeCell ref="OYS1:OYW1"/>
    <mergeCell ref="OYZ1:OZD1"/>
    <mergeCell ref="OZG1:OZK1"/>
    <mergeCell ref="OZN1:OZR1"/>
    <mergeCell ref="OWO1:OWS1"/>
    <mergeCell ref="OWV1:OWZ1"/>
    <mergeCell ref="OXC1:OXG1"/>
    <mergeCell ref="OXJ1:OXN1"/>
    <mergeCell ref="OXQ1:OXU1"/>
    <mergeCell ref="OXX1:OYB1"/>
    <mergeCell ref="OUY1:OVC1"/>
    <mergeCell ref="OVF1:OVJ1"/>
    <mergeCell ref="OVM1:OVQ1"/>
    <mergeCell ref="OVT1:OVX1"/>
    <mergeCell ref="OWA1:OWE1"/>
    <mergeCell ref="OWH1:OWL1"/>
    <mergeCell ref="OTI1:OTM1"/>
    <mergeCell ref="OTP1:OTT1"/>
    <mergeCell ref="OTW1:OUA1"/>
    <mergeCell ref="OUD1:OUH1"/>
    <mergeCell ref="OUK1:OUO1"/>
    <mergeCell ref="OUR1:OUV1"/>
    <mergeCell ref="ORS1:ORW1"/>
    <mergeCell ref="ORZ1:OSD1"/>
    <mergeCell ref="OSG1:OSK1"/>
    <mergeCell ref="OSN1:OSR1"/>
    <mergeCell ref="OSU1:OSY1"/>
    <mergeCell ref="OTB1:OTF1"/>
    <mergeCell ref="OQC1:OQG1"/>
    <mergeCell ref="OQJ1:OQN1"/>
    <mergeCell ref="OQQ1:OQU1"/>
    <mergeCell ref="OQX1:ORB1"/>
    <mergeCell ref="ORE1:ORI1"/>
    <mergeCell ref="ORL1:ORP1"/>
    <mergeCell ref="OOM1:OOQ1"/>
    <mergeCell ref="OOT1:OOX1"/>
    <mergeCell ref="OPA1:OPE1"/>
    <mergeCell ref="OPH1:OPL1"/>
    <mergeCell ref="OPO1:OPS1"/>
    <mergeCell ref="OPV1:OPZ1"/>
    <mergeCell ref="OMW1:ONA1"/>
    <mergeCell ref="OND1:ONH1"/>
    <mergeCell ref="ONK1:ONO1"/>
    <mergeCell ref="ONR1:ONV1"/>
    <mergeCell ref="ONY1:OOC1"/>
    <mergeCell ref="OOF1:OOJ1"/>
    <mergeCell ref="OLG1:OLK1"/>
    <mergeCell ref="OLN1:OLR1"/>
    <mergeCell ref="OLU1:OLY1"/>
    <mergeCell ref="OMB1:OMF1"/>
    <mergeCell ref="OMI1:OMM1"/>
    <mergeCell ref="OMP1:OMT1"/>
    <mergeCell ref="OJQ1:OJU1"/>
    <mergeCell ref="OJX1:OKB1"/>
    <mergeCell ref="OKE1:OKI1"/>
    <mergeCell ref="OKL1:OKP1"/>
    <mergeCell ref="OKS1:OKW1"/>
    <mergeCell ref="OKZ1:OLD1"/>
    <mergeCell ref="OIA1:OIE1"/>
    <mergeCell ref="OIH1:OIL1"/>
    <mergeCell ref="OIO1:OIS1"/>
    <mergeCell ref="OIV1:OIZ1"/>
    <mergeCell ref="OJC1:OJG1"/>
    <mergeCell ref="OJJ1:OJN1"/>
    <mergeCell ref="OGK1:OGO1"/>
    <mergeCell ref="OGR1:OGV1"/>
    <mergeCell ref="OGY1:OHC1"/>
    <mergeCell ref="OHF1:OHJ1"/>
    <mergeCell ref="OHM1:OHQ1"/>
    <mergeCell ref="OHT1:OHX1"/>
    <mergeCell ref="OEU1:OEY1"/>
    <mergeCell ref="OFB1:OFF1"/>
    <mergeCell ref="OFI1:OFM1"/>
    <mergeCell ref="OFP1:OFT1"/>
    <mergeCell ref="OFW1:OGA1"/>
    <mergeCell ref="OGD1:OGH1"/>
    <mergeCell ref="ODE1:ODI1"/>
    <mergeCell ref="ODL1:ODP1"/>
    <mergeCell ref="ODS1:ODW1"/>
    <mergeCell ref="ODZ1:OED1"/>
    <mergeCell ref="OEG1:OEK1"/>
    <mergeCell ref="OEN1:OER1"/>
    <mergeCell ref="OBO1:OBS1"/>
    <mergeCell ref="OBV1:OBZ1"/>
    <mergeCell ref="OCC1:OCG1"/>
    <mergeCell ref="OCJ1:OCN1"/>
    <mergeCell ref="OCQ1:OCU1"/>
    <mergeCell ref="OCX1:ODB1"/>
    <mergeCell ref="NZY1:OAC1"/>
    <mergeCell ref="OAF1:OAJ1"/>
    <mergeCell ref="OAM1:OAQ1"/>
    <mergeCell ref="OAT1:OAX1"/>
    <mergeCell ref="OBA1:OBE1"/>
    <mergeCell ref="OBH1:OBL1"/>
    <mergeCell ref="NYI1:NYM1"/>
    <mergeCell ref="NYP1:NYT1"/>
    <mergeCell ref="NYW1:NZA1"/>
    <mergeCell ref="NZD1:NZH1"/>
    <mergeCell ref="NZK1:NZO1"/>
    <mergeCell ref="NZR1:NZV1"/>
    <mergeCell ref="NWS1:NWW1"/>
    <mergeCell ref="NWZ1:NXD1"/>
    <mergeCell ref="NXG1:NXK1"/>
    <mergeCell ref="NXN1:NXR1"/>
    <mergeCell ref="NXU1:NXY1"/>
    <mergeCell ref="NYB1:NYF1"/>
    <mergeCell ref="NVC1:NVG1"/>
    <mergeCell ref="NVJ1:NVN1"/>
    <mergeCell ref="NVQ1:NVU1"/>
    <mergeCell ref="NVX1:NWB1"/>
    <mergeCell ref="NWE1:NWI1"/>
    <mergeCell ref="NWL1:NWP1"/>
    <mergeCell ref="NTM1:NTQ1"/>
    <mergeCell ref="NTT1:NTX1"/>
    <mergeCell ref="NUA1:NUE1"/>
    <mergeCell ref="NUH1:NUL1"/>
    <mergeCell ref="NUO1:NUS1"/>
    <mergeCell ref="NUV1:NUZ1"/>
    <mergeCell ref="NRW1:NSA1"/>
    <mergeCell ref="NSD1:NSH1"/>
    <mergeCell ref="NSK1:NSO1"/>
    <mergeCell ref="NSR1:NSV1"/>
    <mergeCell ref="NSY1:NTC1"/>
    <mergeCell ref="NTF1:NTJ1"/>
    <mergeCell ref="NQG1:NQK1"/>
    <mergeCell ref="NQN1:NQR1"/>
    <mergeCell ref="NQU1:NQY1"/>
    <mergeCell ref="NRB1:NRF1"/>
    <mergeCell ref="NRI1:NRM1"/>
    <mergeCell ref="NRP1:NRT1"/>
    <mergeCell ref="NOQ1:NOU1"/>
    <mergeCell ref="NOX1:NPB1"/>
    <mergeCell ref="NPE1:NPI1"/>
    <mergeCell ref="NPL1:NPP1"/>
    <mergeCell ref="NPS1:NPW1"/>
    <mergeCell ref="NPZ1:NQD1"/>
    <mergeCell ref="NNA1:NNE1"/>
    <mergeCell ref="NNH1:NNL1"/>
    <mergeCell ref="NNO1:NNS1"/>
    <mergeCell ref="NNV1:NNZ1"/>
    <mergeCell ref="NOC1:NOG1"/>
    <mergeCell ref="NOJ1:NON1"/>
    <mergeCell ref="NLK1:NLO1"/>
    <mergeCell ref="NLR1:NLV1"/>
    <mergeCell ref="NLY1:NMC1"/>
    <mergeCell ref="NMF1:NMJ1"/>
    <mergeCell ref="NMM1:NMQ1"/>
    <mergeCell ref="NMT1:NMX1"/>
    <mergeCell ref="NJU1:NJY1"/>
    <mergeCell ref="NKB1:NKF1"/>
    <mergeCell ref="NKI1:NKM1"/>
    <mergeCell ref="NKP1:NKT1"/>
    <mergeCell ref="NKW1:NLA1"/>
    <mergeCell ref="NLD1:NLH1"/>
    <mergeCell ref="NIE1:NII1"/>
    <mergeCell ref="NIL1:NIP1"/>
    <mergeCell ref="NIS1:NIW1"/>
    <mergeCell ref="NIZ1:NJD1"/>
    <mergeCell ref="NJG1:NJK1"/>
    <mergeCell ref="NJN1:NJR1"/>
    <mergeCell ref="NGO1:NGS1"/>
    <mergeCell ref="NGV1:NGZ1"/>
    <mergeCell ref="NHC1:NHG1"/>
    <mergeCell ref="NHJ1:NHN1"/>
    <mergeCell ref="NHQ1:NHU1"/>
    <mergeCell ref="NHX1:NIB1"/>
    <mergeCell ref="NEY1:NFC1"/>
    <mergeCell ref="NFF1:NFJ1"/>
    <mergeCell ref="NFM1:NFQ1"/>
    <mergeCell ref="NFT1:NFX1"/>
    <mergeCell ref="NGA1:NGE1"/>
    <mergeCell ref="NGH1:NGL1"/>
    <mergeCell ref="NDI1:NDM1"/>
    <mergeCell ref="NDP1:NDT1"/>
    <mergeCell ref="NDW1:NEA1"/>
    <mergeCell ref="NED1:NEH1"/>
    <mergeCell ref="NEK1:NEO1"/>
    <mergeCell ref="NER1:NEV1"/>
    <mergeCell ref="NBS1:NBW1"/>
    <mergeCell ref="NBZ1:NCD1"/>
    <mergeCell ref="NCG1:NCK1"/>
    <mergeCell ref="NCN1:NCR1"/>
    <mergeCell ref="NCU1:NCY1"/>
    <mergeCell ref="NDB1:NDF1"/>
    <mergeCell ref="NAC1:NAG1"/>
    <mergeCell ref="NAJ1:NAN1"/>
    <mergeCell ref="NAQ1:NAU1"/>
    <mergeCell ref="NAX1:NBB1"/>
    <mergeCell ref="NBE1:NBI1"/>
    <mergeCell ref="NBL1:NBP1"/>
    <mergeCell ref="MYM1:MYQ1"/>
    <mergeCell ref="MYT1:MYX1"/>
    <mergeCell ref="MZA1:MZE1"/>
    <mergeCell ref="MZH1:MZL1"/>
    <mergeCell ref="MZO1:MZS1"/>
    <mergeCell ref="MZV1:MZZ1"/>
    <mergeCell ref="MWW1:MXA1"/>
    <mergeCell ref="MXD1:MXH1"/>
    <mergeCell ref="MXK1:MXO1"/>
    <mergeCell ref="MXR1:MXV1"/>
    <mergeCell ref="MXY1:MYC1"/>
    <mergeCell ref="MYF1:MYJ1"/>
    <mergeCell ref="MVG1:MVK1"/>
    <mergeCell ref="MVN1:MVR1"/>
    <mergeCell ref="MVU1:MVY1"/>
    <mergeCell ref="MWB1:MWF1"/>
    <mergeCell ref="MWI1:MWM1"/>
    <mergeCell ref="MWP1:MWT1"/>
    <mergeCell ref="MTQ1:MTU1"/>
    <mergeCell ref="MTX1:MUB1"/>
    <mergeCell ref="MUE1:MUI1"/>
    <mergeCell ref="MUL1:MUP1"/>
    <mergeCell ref="MUS1:MUW1"/>
    <mergeCell ref="MUZ1:MVD1"/>
    <mergeCell ref="MSA1:MSE1"/>
    <mergeCell ref="MSH1:MSL1"/>
    <mergeCell ref="MSO1:MSS1"/>
    <mergeCell ref="MSV1:MSZ1"/>
    <mergeCell ref="MTC1:MTG1"/>
    <mergeCell ref="MTJ1:MTN1"/>
    <mergeCell ref="MQK1:MQO1"/>
    <mergeCell ref="MQR1:MQV1"/>
    <mergeCell ref="MQY1:MRC1"/>
    <mergeCell ref="MRF1:MRJ1"/>
    <mergeCell ref="MRM1:MRQ1"/>
    <mergeCell ref="MRT1:MRX1"/>
    <mergeCell ref="MOU1:MOY1"/>
    <mergeCell ref="MPB1:MPF1"/>
    <mergeCell ref="MPI1:MPM1"/>
    <mergeCell ref="MPP1:MPT1"/>
    <mergeCell ref="MPW1:MQA1"/>
    <mergeCell ref="MQD1:MQH1"/>
    <mergeCell ref="MNE1:MNI1"/>
    <mergeCell ref="MNL1:MNP1"/>
    <mergeCell ref="MNS1:MNW1"/>
    <mergeCell ref="MNZ1:MOD1"/>
    <mergeCell ref="MOG1:MOK1"/>
    <mergeCell ref="MON1:MOR1"/>
    <mergeCell ref="MLO1:MLS1"/>
    <mergeCell ref="MLV1:MLZ1"/>
    <mergeCell ref="MMC1:MMG1"/>
    <mergeCell ref="MMJ1:MMN1"/>
    <mergeCell ref="MMQ1:MMU1"/>
    <mergeCell ref="MMX1:MNB1"/>
    <mergeCell ref="MJY1:MKC1"/>
    <mergeCell ref="MKF1:MKJ1"/>
    <mergeCell ref="MKM1:MKQ1"/>
    <mergeCell ref="MKT1:MKX1"/>
    <mergeCell ref="MLA1:MLE1"/>
    <mergeCell ref="MLH1:MLL1"/>
    <mergeCell ref="MII1:MIM1"/>
    <mergeCell ref="MIP1:MIT1"/>
    <mergeCell ref="MIW1:MJA1"/>
    <mergeCell ref="MJD1:MJH1"/>
    <mergeCell ref="MJK1:MJO1"/>
    <mergeCell ref="MJR1:MJV1"/>
    <mergeCell ref="MGS1:MGW1"/>
    <mergeCell ref="MGZ1:MHD1"/>
    <mergeCell ref="MHG1:MHK1"/>
    <mergeCell ref="MHN1:MHR1"/>
    <mergeCell ref="MHU1:MHY1"/>
    <mergeCell ref="MIB1:MIF1"/>
    <mergeCell ref="MFC1:MFG1"/>
    <mergeCell ref="MFJ1:MFN1"/>
    <mergeCell ref="MFQ1:MFU1"/>
    <mergeCell ref="MFX1:MGB1"/>
    <mergeCell ref="MGE1:MGI1"/>
    <mergeCell ref="MGL1:MGP1"/>
    <mergeCell ref="MDM1:MDQ1"/>
    <mergeCell ref="MDT1:MDX1"/>
    <mergeCell ref="MEA1:MEE1"/>
    <mergeCell ref="MEH1:MEL1"/>
    <mergeCell ref="MEO1:MES1"/>
    <mergeCell ref="MEV1:MEZ1"/>
    <mergeCell ref="MBW1:MCA1"/>
    <mergeCell ref="MCD1:MCH1"/>
    <mergeCell ref="MCK1:MCO1"/>
    <mergeCell ref="MCR1:MCV1"/>
    <mergeCell ref="MCY1:MDC1"/>
    <mergeCell ref="MDF1:MDJ1"/>
    <mergeCell ref="MAG1:MAK1"/>
    <mergeCell ref="MAN1:MAR1"/>
    <mergeCell ref="MAU1:MAY1"/>
    <mergeCell ref="MBB1:MBF1"/>
    <mergeCell ref="MBI1:MBM1"/>
    <mergeCell ref="MBP1:MBT1"/>
    <mergeCell ref="LYQ1:LYU1"/>
    <mergeCell ref="LYX1:LZB1"/>
    <mergeCell ref="LZE1:LZI1"/>
    <mergeCell ref="LZL1:LZP1"/>
    <mergeCell ref="LZS1:LZW1"/>
    <mergeCell ref="LZZ1:MAD1"/>
    <mergeCell ref="LXA1:LXE1"/>
    <mergeCell ref="LXH1:LXL1"/>
    <mergeCell ref="LXO1:LXS1"/>
    <mergeCell ref="LXV1:LXZ1"/>
    <mergeCell ref="LYC1:LYG1"/>
    <mergeCell ref="LYJ1:LYN1"/>
    <mergeCell ref="LVK1:LVO1"/>
    <mergeCell ref="LVR1:LVV1"/>
    <mergeCell ref="LVY1:LWC1"/>
    <mergeCell ref="LWF1:LWJ1"/>
    <mergeCell ref="LWM1:LWQ1"/>
    <mergeCell ref="LWT1:LWX1"/>
    <mergeCell ref="LTU1:LTY1"/>
    <mergeCell ref="LUB1:LUF1"/>
    <mergeCell ref="LUI1:LUM1"/>
    <mergeCell ref="LUP1:LUT1"/>
    <mergeCell ref="LUW1:LVA1"/>
    <mergeCell ref="LVD1:LVH1"/>
    <mergeCell ref="LSE1:LSI1"/>
    <mergeCell ref="LSL1:LSP1"/>
    <mergeCell ref="LSS1:LSW1"/>
    <mergeCell ref="LSZ1:LTD1"/>
    <mergeCell ref="LTG1:LTK1"/>
    <mergeCell ref="LTN1:LTR1"/>
    <mergeCell ref="LQO1:LQS1"/>
    <mergeCell ref="LQV1:LQZ1"/>
    <mergeCell ref="LRC1:LRG1"/>
    <mergeCell ref="LRJ1:LRN1"/>
    <mergeCell ref="LRQ1:LRU1"/>
    <mergeCell ref="LRX1:LSB1"/>
    <mergeCell ref="LOY1:LPC1"/>
    <mergeCell ref="LPF1:LPJ1"/>
    <mergeCell ref="LPM1:LPQ1"/>
    <mergeCell ref="LPT1:LPX1"/>
    <mergeCell ref="LQA1:LQE1"/>
    <mergeCell ref="LQH1:LQL1"/>
    <mergeCell ref="LNI1:LNM1"/>
    <mergeCell ref="LNP1:LNT1"/>
    <mergeCell ref="LNW1:LOA1"/>
    <mergeCell ref="LOD1:LOH1"/>
    <mergeCell ref="LOK1:LOO1"/>
    <mergeCell ref="LOR1:LOV1"/>
    <mergeCell ref="LLS1:LLW1"/>
    <mergeCell ref="LLZ1:LMD1"/>
    <mergeCell ref="LMG1:LMK1"/>
    <mergeCell ref="LMN1:LMR1"/>
    <mergeCell ref="LMU1:LMY1"/>
    <mergeCell ref="LNB1:LNF1"/>
    <mergeCell ref="LKC1:LKG1"/>
    <mergeCell ref="LKJ1:LKN1"/>
    <mergeCell ref="LKQ1:LKU1"/>
    <mergeCell ref="LKX1:LLB1"/>
    <mergeCell ref="LLE1:LLI1"/>
    <mergeCell ref="LLL1:LLP1"/>
    <mergeCell ref="LIM1:LIQ1"/>
    <mergeCell ref="LIT1:LIX1"/>
    <mergeCell ref="LJA1:LJE1"/>
    <mergeCell ref="LJH1:LJL1"/>
    <mergeCell ref="LJO1:LJS1"/>
    <mergeCell ref="LJV1:LJZ1"/>
    <mergeCell ref="LGW1:LHA1"/>
    <mergeCell ref="LHD1:LHH1"/>
    <mergeCell ref="LHK1:LHO1"/>
    <mergeCell ref="LHR1:LHV1"/>
    <mergeCell ref="LHY1:LIC1"/>
    <mergeCell ref="LIF1:LIJ1"/>
    <mergeCell ref="LFG1:LFK1"/>
    <mergeCell ref="LFN1:LFR1"/>
    <mergeCell ref="LFU1:LFY1"/>
    <mergeCell ref="LGB1:LGF1"/>
    <mergeCell ref="LGI1:LGM1"/>
    <mergeCell ref="LGP1:LGT1"/>
    <mergeCell ref="LDQ1:LDU1"/>
    <mergeCell ref="LDX1:LEB1"/>
    <mergeCell ref="LEE1:LEI1"/>
    <mergeCell ref="LEL1:LEP1"/>
    <mergeCell ref="LES1:LEW1"/>
    <mergeCell ref="LEZ1:LFD1"/>
    <mergeCell ref="LCA1:LCE1"/>
    <mergeCell ref="LCH1:LCL1"/>
    <mergeCell ref="LCO1:LCS1"/>
    <mergeCell ref="LCV1:LCZ1"/>
    <mergeCell ref="LDC1:LDG1"/>
    <mergeCell ref="LDJ1:LDN1"/>
    <mergeCell ref="LAK1:LAO1"/>
    <mergeCell ref="LAR1:LAV1"/>
    <mergeCell ref="LAY1:LBC1"/>
    <mergeCell ref="LBF1:LBJ1"/>
    <mergeCell ref="LBM1:LBQ1"/>
    <mergeCell ref="LBT1:LBX1"/>
    <mergeCell ref="KYU1:KYY1"/>
    <mergeCell ref="KZB1:KZF1"/>
    <mergeCell ref="KZI1:KZM1"/>
    <mergeCell ref="KZP1:KZT1"/>
    <mergeCell ref="KZW1:LAA1"/>
    <mergeCell ref="LAD1:LAH1"/>
    <mergeCell ref="KXE1:KXI1"/>
    <mergeCell ref="KXL1:KXP1"/>
    <mergeCell ref="KXS1:KXW1"/>
    <mergeCell ref="KXZ1:KYD1"/>
    <mergeCell ref="KYG1:KYK1"/>
    <mergeCell ref="KYN1:KYR1"/>
    <mergeCell ref="KVO1:KVS1"/>
    <mergeCell ref="KVV1:KVZ1"/>
    <mergeCell ref="KWC1:KWG1"/>
    <mergeCell ref="KWJ1:KWN1"/>
    <mergeCell ref="KWQ1:KWU1"/>
    <mergeCell ref="KWX1:KXB1"/>
    <mergeCell ref="KTY1:KUC1"/>
    <mergeCell ref="KUF1:KUJ1"/>
    <mergeCell ref="KUM1:KUQ1"/>
    <mergeCell ref="KUT1:KUX1"/>
    <mergeCell ref="KVA1:KVE1"/>
    <mergeCell ref="KVH1:KVL1"/>
    <mergeCell ref="KSI1:KSM1"/>
    <mergeCell ref="KSP1:KST1"/>
    <mergeCell ref="KSW1:KTA1"/>
    <mergeCell ref="KTD1:KTH1"/>
    <mergeCell ref="KTK1:KTO1"/>
    <mergeCell ref="KTR1:KTV1"/>
    <mergeCell ref="KQS1:KQW1"/>
    <mergeCell ref="KQZ1:KRD1"/>
    <mergeCell ref="KRG1:KRK1"/>
    <mergeCell ref="KRN1:KRR1"/>
    <mergeCell ref="KRU1:KRY1"/>
    <mergeCell ref="KSB1:KSF1"/>
    <mergeCell ref="KPC1:KPG1"/>
    <mergeCell ref="KPJ1:KPN1"/>
    <mergeCell ref="KPQ1:KPU1"/>
    <mergeCell ref="KPX1:KQB1"/>
    <mergeCell ref="KQE1:KQI1"/>
    <mergeCell ref="KQL1:KQP1"/>
    <mergeCell ref="KNM1:KNQ1"/>
    <mergeCell ref="KNT1:KNX1"/>
    <mergeCell ref="KOA1:KOE1"/>
    <mergeCell ref="KOH1:KOL1"/>
    <mergeCell ref="KOO1:KOS1"/>
    <mergeCell ref="KOV1:KOZ1"/>
    <mergeCell ref="KLW1:KMA1"/>
    <mergeCell ref="KMD1:KMH1"/>
    <mergeCell ref="KMK1:KMO1"/>
    <mergeCell ref="KMR1:KMV1"/>
    <mergeCell ref="KMY1:KNC1"/>
    <mergeCell ref="KNF1:KNJ1"/>
    <mergeCell ref="KKG1:KKK1"/>
    <mergeCell ref="KKN1:KKR1"/>
    <mergeCell ref="KKU1:KKY1"/>
    <mergeCell ref="KLB1:KLF1"/>
    <mergeCell ref="KLI1:KLM1"/>
    <mergeCell ref="KLP1:KLT1"/>
    <mergeCell ref="KIQ1:KIU1"/>
    <mergeCell ref="KIX1:KJB1"/>
    <mergeCell ref="KJE1:KJI1"/>
    <mergeCell ref="KJL1:KJP1"/>
    <mergeCell ref="KJS1:KJW1"/>
    <mergeCell ref="KJZ1:KKD1"/>
    <mergeCell ref="KHA1:KHE1"/>
    <mergeCell ref="KHH1:KHL1"/>
    <mergeCell ref="KHO1:KHS1"/>
    <mergeCell ref="KHV1:KHZ1"/>
    <mergeCell ref="KIC1:KIG1"/>
    <mergeCell ref="KIJ1:KIN1"/>
    <mergeCell ref="KFK1:KFO1"/>
    <mergeCell ref="KFR1:KFV1"/>
    <mergeCell ref="KFY1:KGC1"/>
    <mergeCell ref="KGF1:KGJ1"/>
    <mergeCell ref="KGM1:KGQ1"/>
    <mergeCell ref="KGT1:KGX1"/>
    <mergeCell ref="KDU1:KDY1"/>
    <mergeCell ref="KEB1:KEF1"/>
    <mergeCell ref="KEI1:KEM1"/>
    <mergeCell ref="KEP1:KET1"/>
    <mergeCell ref="KEW1:KFA1"/>
    <mergeCell ref="KFD1:KFH1"/>
    <mergeCell ref="KCE1:KCI1"/>
    <mergeCell ref="KCL1:KCP1"/>
    <mergeCell ref="KCS1:KCW1"/>
    <mergeCell ref="KCZ1:KDD1"/>
    <mergeCell ref="KDG1:KDK1"/>
    <mergeCell ref="KDN1:KDR1"/>
    <mergeCell ref="KAO1:KAS1"/>
    <mergeCell ref="KAV1:KAZ1"/>
    <mergeCell ref="KBC1:KBG1"/>
    <mergeCell ref="KBJ1:KBN1"/>
    <mergeCell ref="KBQ1:KBU1"/>
    <mergeCell ref="KBX1:KCB1"/>
    <mergeCell ref="JYY1:JZC1"/>
    <mergeCell ref="JZF1:JZJ1"/>
    <mergeCell ref="JZM1:JZQ1"/>
    <mergeCell ref="JZT1:JZX1"/>
    <mergeCell ref="KAA1:KAE1"/>
    <mergeCell ref="KAH1:KAL1"/>
    <mergeCell ref="JXI1:JXM1"/>
    <mergeCell ref="JXP1:JXT1"/>
    <mergeCell ref="JXW1:JYA1"/>
    <mergeCell ref="JYD1:JYH1"/>
    <mergeCell ref="JYK1:JYO1"/>
    <mergeCell ref="JYR1:JYV1"/>
    <mergeCell ref="JVS1:JVW1"/>
    <mergeCell ref="JVZ1:JWD1"/>
    <mergeCell ref="JWG1:JWK1"/>
    <mergeCell ref="JWN1:JWR1"/>
    <mergeCell ref="JWU1:JWY1"/>
    <mergeCell ref="JXB1:JXF1"/>
    <mergeCell ref="JUC1:JUG1"/>
    <mergeCell ref="JUJ1:JUN1"/>
    <mergeCell ref="JUQ1:JUU1"/>
    <mergeCell ref="JUX1:JVB1"/>
    <mergeCell ref="JVE1:JVI1"/>
    <mergeCell ref="JVL1:JVP1"/>
    <mergeCell ref="JSM1:JSQ1"/>
    <mergeCell ref="JST1:JSX1"/>
    <mergeCell ref="JTA1:JTE1"/>
    <mergeCell ref="JTH1:JTL1"/>
    <mergeCell ref="JTO1:JTS1"/>
    <mergeCell ref="JTV1:JTZ1"/>
    <mergeCell ref="JQW1:JRA1"/>
    <mergeCell ref="JRD1:JRH1"/>
    <mergeCell ref="JRK1:JRO1"/>
    <mergeCell ref="JRR1:JRV1"/>
    <mergeCell ref="JRY1:JSC1"/>
    <mergeCell ref="JSF1:JSJ1"/>
    <mergeCell ref="JPG1:JPK1"/>
    <mergeCell ref="JPN1:JPR1"/>
    <mergeCell ref="JPU1:JPY1"/>
    <mergeCell ref="JQB1:JQF1"/>
    <mergeCell ref="JQI1:JQM1"/>
    <mergeCell ref="JQP1:JQT1"/>
    <mergeCell ref="JNQ1:JNU1"/>
    <mergeCell ref="JNX1:JOB1"/>
    <mergeCell ref="JOE1:JOI1"/>
    <mergeCell ref="JOL1:JOP1"/>
    <mergeCell ref="JOS1:JOW1"/>
    <mergeCell ref="JOZ1:JPD1"/>
    <mergeCell ref="JMA1:JME1"/>
    <mergeCell ref="JMH1:JML1"/>
    <mergeCell ref="JMO1:JMS1"/>
    <mergeCell ref="JMV1:JMZ1"/>
    <mergeCell ref="JNC1:JNG1"/>
    <mergeCell ref="JNJ1:JNN1"/>
    <mergeCell ref="JKK1:JKO1"/>
    <mergeCell ref="JKR1:JKV1"/>
    <mergeCell ref="JKY1:JLC1"/>
    <mergeCell ref="JLF1:JLJ1"/>
    <mergeCell ref="JLM1:JLQ1"/>
    <mergeCell ref="JLT1:JLX1"/>
    <mergeCell ref="JIU1:JIY1"/>
    <mergeCell ref="JJB1:JJF1"/>
    <mergeCell ref="JJI1:JJM1"/>
    <mergeCell ref="JJP1:JJT1"/>
    <mergeCell ref="JJW1:JKA1"/>
    <mergeCell ref="JKD1:JKH1"/>
    <mergeCell ref="JHE1:JHI1"/>
    <mergeCell ref="JHL1:JHP1"/>
    <mergeCell ref="JHS1:JHW1"/>
    <mergeCell ref="JHZ1:JID1"/>
    <mergeCell ref="JIG1:JIK1"/>
    <mergeCell ref="JIN1:JIR1"/>
    <mergeCell ref="JFO1:JFS1"/>
    <mergeCell ref="JFV1:JFZ1"/>
    <mergeCell ref="JGC1:JGG1"/>
    <mergeCell ref="JGJ1:JGN1"/>
    <mergeCell ref="JGQ1:JGU1"/>
    <mergeCell ref="JGX1:JHB1"/>
    <mergeCell ref="JDY1:JEC1"/>
    <mergeCell ref="JEF1:JEJ1"/>
    <mergeCell ref="JEM1:JEQ1"/>
    <mergeCell ref="JET1:JEX1"/>
    <mergeCell ref="JFA1:JFE1"/>
    <mergeCell ref="JFH1:JFL1"/>
    <mergeCell ref="JCI1:JCM1"/>
    <mergeCell ref="JCP1:JCT1"/>
    <mergeCell ref="JCW1:JDA1"/>
    <mergeCell ref="JDD1:JDH1"/>
    <mergeCell ref="JDK1:JDO1"/>
    <mergeCell ref="JDR1:JDV1"/>
    <mergeCell ref="JAS1:JAW1"/>
    <mergeCell ref="JAZ1:JBD1"/>
    <mergeCell ref="JBG1:JBK1"/>
    <mergeCell ref="JBN1:JBR1"/>
    <mergeCell ref="JBU1:JBY1"/>
    <mergeCell ref="JCB1:JCF1"/>
    <mergeCell ref="IZC1:IZG1"/>
    <mergeCell ref="IZJ1:IZN1"/>
    <mergeCell ref="IZQ1:IZU1"/>
    <mergeCell ref="IZX1:JAB1"/>
    <mergeCell ref="JAE1:JAI1"/>
    <mergeCell ref="JAL1:JAP1"/>
    <mergeCell ref="IXM1:IXQ1"/>
    <mergeCell ref="IXT1:IXX1"/>
    <mergeCell ref="IYA1:IYE1"/>
    <mergeCell ref="IYH1:IYL1"/>
    <mergeCell ref="IYO1:IYS1"/>
    <mergeCell ref="IYV1:IYZ1"/>
    <mergeCell ref="IVW1:IWA1"/>
    <mergeCell ref="IWD1:IWH1"/>
    <mergeCell ref="IWK1:IWO1"/>
    <mergeCell ref="IWR1:IWV1"/>
    <mergeCell ref="IWY1:IXC1"/>
    <mergeCell ref="IXF1:IXJ1"/>
    <mergeCell ref="IUG1:IUK1"/>
    <mergeCell ref="IUN1:IUR1"/>
    <mergeCell ref="IUU1:IUY1"/>
    <mergeCell ref="IVB1:IVF1"/>
    <mergeCell ref="IVI1:IVM1"/>
    <mergeCell ref="IVP1:IVT1"/>
    <mergeCell ref="ISQ1:ISU1"/>
    <mergeCell ref="ISX1:ITB1"/>
    <mergeCell ref="ITE1:ITI1"/>
    <mergeCell ref="ITL1:ITP1"/>
    <mergeCell ref="ITS1:ITW1"/>
    <mergeCell ref="ITZ1:IUD1"/>
    <mergeCell ref="IRA1:IRE1"/>
    <mergeCell ref="IRH1:IRL1"/>
    <mergeCell ref="IRO1:IRS1"/>
    <mergeCell ref="IRV1:IRZ1"/>
    <mergeCell ref="ISC1:ISG1"/>
    <mergeCell ref="ISJ1:ISN1"/>
    <mergeCell ref="IPK1:IPO1"/>
    <mergeCell ref="IPR1:IPV1"/>
    <mergeCell ref="IPY1:IQC1"/>
    <mergeCell ref="IQF1:IQJ1"/>
    <mergeCell ref="IQM1:IQQ1"/>
    <mergeCell ref="IQT1:IQX1"/>
    <mergeCell ref="INU1:INY1"/>
    <mergeCell ref="IOB1:IOF1"/>
    <mergeCell ref="IOI1:IOM1"/>
    <mergeCell ref="IOP1:IOT1"/>
    <mergeCell ref="IOW1:IPA1"/>
    <mergeCell ref="IPD1:IPH1"/>
    <mergeCell ref="IME1:IMI1"/>
    <mergeCell ref="IML1:IMP1"/>
    <mergeCell ref="IMS1:IMW1"/>
    <mergeCell ref="IMZ1:IND1"/>
    <mergeCell ref="ING1:INK1"/>
    <mergeCell ref="INN1:INR1"/>
    <mergeCell ref="IKO1:IKS1"/>
    <mergeCell ref="IKV1:IKZ1"/>
    <mergeCell ref="ILC1:ILG1"/>
    <mergeCell ref="ILJ1:ILN1"/>
    <mergeCell ref="ILQ1:ILU1"/>
    <mergeCell ref="ILX1:IMB1"/>
    <mergeCell ref="IIY1:IJC1"/>
    <mergeCell ref="IJF1:IJJ1"/>
    <mergeCell ref="IJM1:IJQ1"/>
    <mergeCell ref="IJT1:IJX1"/>
    <mergeCell ref="IKA1:IKE1"/>
    <mergeCell ref="IKH1:IKL1"/>
    <mergeCell ref="IHI1:IHM1"/>
    <mergeCell ref="IHP1:IHT1"/>
    <mergeCell ref="IHW1:IIA1"/>
    <mergeCell ref="IID1:IIH1"/>
    <mergeCell ref="IIK1:IIO1"/>
    <mergeCell ref="IIR1:IIV1"/>
    <mergeCell ref="IFS1:IFW1"/>
    <mergeCell ref="IFZ1:IGD1"/>
    <mergeCell ref="IGG1:IGK1"/>
    <mergeCell ref="IGN1:IGR1"/>
    <mergeCell ref="IGU1:IGY1"/>
    <mergeCell ref="IHB1:IHF1"/>
    <mergeCell ref="IEC1:IEG1"/>
    <mergeCell ref="IEJ1:IEN1"/>
    <mergeCell ref="IEQ1:IEU1"/>
    <mergeCell ref="IEX1:IFB1"/>
    <mergeCell ref="IFE1:IFI1"/>
    <mergeCell ref="IFL1:IFP1"/>
    <mergeCell ref="ICM1:ICQ1"/>
    <mergeCell ref="ICT1:ICX1"/>
    <mergeCell ref="IDA1:IDE1"/>
    <mergeCell ref="IDH1:IDL1"/>
    <mergeCell ref="IDO1:IDS1"/>
    <mergeCell ref="IDV1:IDZ1"/>
    <mergeCell ref="IAW1:IBA1"/>
    <mergeCell ref="IBD1:IBH1"/>
    <mergeCell ref="IBK1:IBO1"/>
    <mergeCell ref="IBR1:IBV1"/>
    <mergeCell ref="IBY1:ICC1"/>
    <mergeCell ref="ICF1:ICJ1"/>
    <mergeCell ref="HZG1:HZK1"/>
    <mergeCell ref="HZN1:HZR1"/>
    <mergeCell ref="HZU1:HZY1"/>
    <mergeCell ref="IAB1:IAF1"/>
    <mergeCell ref="IAI1:IAM1"/>
    <mergeCell ref="IAP1:IAT1"/>
    <mergeCell ref="HXQ1:HXU1"/>
    <mergeCell ref="HXX1:HYB1"/>
    <mergeCell ref="HYE1:HYI1"/>
    <mergeCell ref="HYL1:HYP1"/>
    <mergeCell ref="HYS1:HYW1"/>
    <mergeCell ref="HYZ1:HZD1"/>
    <mergeCell ref="HWA1:HWE1"/>
    <mergeCell ref="HWH1:HWL1"/>
    <mergeCell ref="HWO1:HWS1"/>
    <mergeCell ref="HWV1:HWZ1"/>
    <mergeCell ref="HXC1:HXG1"/>
    <mergeCell ref="HXJ1:HXN1"/>
    <mergeCell ref="HUK1:HUO1"/>
    <mergeCell ref="HUR1:HUV1"/>
    <mergeCell ref="HUY1:HVC1"/>
    <mergeCell ref="HVF1:HVJ1"/>
    <mergeCell ref="HVM1:HVQ1"/>
    <mergeCell ref="HVT1:HVX1"/>
    <mergeCell ref="HSU1:HSY1"/>
    <mergeCell ref="HTB1:HTF1"/>
    <mergeCell ref="HTI1:HTM1"/>
    <mergeCell ref="HTP1:HTT1"/>
    <mergeCell ref="HTW1:HUA1"/>
    <mergeCell ref="HUD1:HUH1"/>
    <mergeCell ref="HRE1:HRI1"/>
    <mergeCell ref="HRL1:HRP1"/>
    <mergeCell ref="HRS1:HRW1"/>
    <mergeCell ref="HRZ1:HSD1"/>
    <mergeCell ref="HSG1:HSK1"/>
    <mergeCell ref="HSN1:HSR1"/>
    <mergeCell ref="HPO1:HPS1"/>
    <mergeCell ref="HPV1:HPZ1"/>
    <mergeCell ref="HQC1:HQG1"/>
    <mergeCell ref="HQJ1:HQN1"/>
    <mergeCell ref="HQQ1:HQU1"/>
    <mergeCell ref="HQX1:HRB1"/>
    <mergeCell ref="HNY1:HOC1"/>
    <mergeCell ref="HOF1:HOJ1"/>
    <mergeCell ref="HOM1:HOQ1"/>
    <mergeCell ref="HOT1:HOX1"/>
    <mergeCell ref="HPA1:HPE1"/>
    <mergeCell ref="HPH1:HPL1"/>
    <mergeCell ref="HMI1:HMM1"/>
    <mergeCell ref="HMP1:HMT1"/>
    <mergeCell ref="HMW1:HNA1"/>
    <mergeCell ref="HND1:HNH1"/>
    <mergeCell ref="HNK1:HNO1"/>
    <mergeCell ref="HNR1:HNV1"/>
    <mergeCell ref="HKS1:HKW1"/>
    <mergeCell ref="HKZ1:HLD1"/>
    <mergeCell ref="HLG1:HLK1"/>
    <mergeCell ref="HLN1:HLR1"/>
    <mergeCell ref="HLU1:HLY1"/>
    <mergeCell ref="HMB1:HMF1"/>
    <mergeCell ref="HJC1:HJG1"/>
    <mergeCell ref="HJJ1:HJN1"/>
    <mergeCell ref="HJQ1:HJU1"/>
    <mergeCell ref="HJX1:HKB1"/>
    <mergeCell ref="HKE1:HKI1"/>
    <mergeCell ref="HKL1:HKP1"/>
    <mergeCell ref="HHM1:HHQ1"/>
    <mergeCell ref="HHT1:HHX1"/>
    <mergeCell ref="HIA1:HIE1"/>
    <mergeCell ref="HIH1:HIL1"/>
    <mergeCell ref="HIO1:HIS1"/>
    <mergeCell ref="HIV1:HIZ1"/>
    <mergeCell ref="HFW1:HGA1"/>
    <mergeCell ref="HGD1:HGH1"/>
    <mergeCell ref="HGK1:HGO1"/>
    <mergeCell ref="HGR1:HGV1"/>
    <mergeCell ref="HGY1:HHC1"/>
    <mergeCell ref="HHF1:HHJ1"/>
    <mergeCell ref="HEG1:HEK1"/>
    <mergeCell ref="HEN1:HER1"/>
    <mergeCell ref="HEU1:HEY1"/>
    <mergeCell ref="HFB1:HFF1"/>
    <mergeCell ref="HFI1:HFM1"/>
    <mergeCell ref="HFP1:HFT1"/>
    <mergeCell ref="HCQ1:HCU1"/>
    <mergeCell ref="HCX1:HDB1"/>
    <mergeCell ref="HDE1:HDI1"/>
    <mergeCell ref="HDL1:HDP1"/>
    <mergeCell ref="HDS1:HDW1"/>
    <mergeCell ref="HDZ1:HED1"/>
    <mergeCell ref="HBA1:HBE1"/>
    <mergeCell ref="HBH1:HBL1"/>
    <mergeCell ref="HBO1:HBS1"/>
    <mergeCell ref="HBV1:HBZ1"/>
    <mergeCell ref="HCC1:HCG1"/>
    <mergeCell ref="HCJ1:HCN1"/>
    <mergeCell ref="GZK1:GZO1"/>
    <mergeCell ref="GZR1:GZV1"/>
    <mergeCell ref="GZY1:HAC1"/>
    <mergeCell ref="HAF1:HAJ1"/>
    <mergeCell ref="HAM1:HAQ1"/>
    <mergeCell ref="HAT1:HAX1"/>
    <mergeCell ref="GXU1:GXY1"/>
    <mergeCell ref="GYB1:GYF1"/>
    <mergeCell ref="GYI1:GYM1"/>
    <mergeCell ref="GYP1:GYT1"/>
    <mergeCell ref="GYW1:GZA1"/>
    <mergeCell ref="GZD1:GZH1"/>
    <mergeCell ref="GWE1:GWI1"/>
    <mergeCell ref="GWL1:GWP1"/>
    <mergeCell ref="GWS1:GWW1"/>
    <mergeCell ref="GWZ1:GXD1"/>
    <mergeCell ref="GXG1:GXK1"/>
    <mergeCell ref="GXN1:GXR1"/>
    <mergeCell ref="GUO1:GUS1"/>
    <mergeCell ref="GUV1:GUZ1"/>
    <mergeCell ref="GVC1:GVG1"/>
    <mergeCell ref="GVJ1:GVN1"/>
    <mergeCell ref="GVQ1:GVU1"/>
    <mergeCell ref="GVX1:GWB1"/>
    <mergeCell ref="GSY1:GTC1"/>
    <mergeCell ref="GTF1:GTJ1"/>
    <mergeCell ref="GTM1:GTQ1"/>
    <mergeCell ref="GTT1:GTX1"/>
    <mergeCell ref="GUA1:GUE1"/>
    <mergeCell ref="GUH1:GUL1"/>
    <mergeCell ref="GRI1:GRM1"/>
    <mergeCell ref="GRP1:GRT1"/>
    <mergeCell ref="GRW1:GSA1"/>
    <mergeCell ref="GSD1:GSH1"/>
    <mergeCell ref="GSK1:GSO1"/>
    <mergeCell ref="GSR1:GSV1"/>
    <mergeCell ref="GPS1:GPW1"/>
    <mergeCell ref="GPZ1:GQD1"/>
    <mergeCell ref="GQG1:GQK1"/>
    <mergeCell ref="GQN1:GQR1"/>
    <mergeCell ref="GQU1:GQY1"/>
    <mergeCell ref="GRB1:GRF1"/>
    <mergeCell ref="GOC1:GOG1"/>
    <mergeCell ref="GOJ1:GON1"/>
    <mergeCell ref="GOQ1:GOU1"/>
    <mergeCell ref="GOX1:GPB1"/>
    <mergeCell ref="GPE1:GPI1"/>
    <mergeCell ref="GPL1:GPP1"/>
    <mergeCell ref="GMM1:GMQ1"/>
    <mergeCell ref="GMT1:GMX1"/>
    <mergeCell ref="GNA1:GNE1"/>
    <mergeCell ref="GNH1:GNL1"/>
    <mergeCell ref="GNO1:GNS1"/>
    <mergeCell ref="GNV1:GNZ1"/>
    <mergeCell ref="GKW1:GLA1"/>
    <mergeCell ref="GLD1:GLH1"/>
    <mergeCell ref="GLK1:GLO1"/>
    <mergeCell ref="GLR1:GLV1"/>
    <mergeCell ref="GLY1:GMC1"/>
    <mergeCell ref="GMF1:GMJ1"/>
    <mergeCell ref="GJG1:GJK1"/>
    <mergeCell ref="GJN1:GJR1"/>
    <mergeCell ref="GJU1:GJY1"/>
    <mergeCell ref="GKB1:GKF1"/>
    <mergeCell ref="GKI1:GKM1"/>
    <mergeCell ref="GKP1:GKT1"/>
    <mergeCell ref="GHQ1:GHU1"/>
    <mergeCell ref="GHX1:GIB1"/>
    <mergeCell ref="GIE1:GII1"/>
    <mergeCell ref="GIL1:GIP1"/>
    <mergeCell ref="GIS1:GIW1"/>
    <mergeCell ref="GIZ1:GJD1"/>
    <mergeCell ref="GGA1:GGE1"/>
    <mergeCell ref="GGH1:GGL1"/>
    <mergeCell ref="GGO1:GGS1"/>
    <mergeCell ref="GGV1:GGZ1"/>
    <mergeCell ref="GHC1:GHG1"/>
    <mergeCell ref="GHJ1:GHN1"/>
    <mergeCell ref="GEK1:GEO1"/>
    <mergeCell ref="GER1:GEV1"/>
    <mergeCell ref="GEY1:GFC1"/>
    <mergeCell ref="GFF1:GFJ1"/>
    <mergeCell ref="GFM1:GFQ1"/>
    <mergeCell ref="GFT1:GFX1"/>
    <mergeCell ref="GCU1:GCY1"/>
    <mergeCell ref="GDB1:GDF1"/>
    <mergeCell ref="GDI1:GDM1"/>
    <mergeCell ref="GDP1:GDT1"/>
    <mergeCell ref="GDW1:GEA1"/>
    <mergeCell ref="GED1:GEH1"/>
    <mergeCell ref="GBE1:GBI1"/>
    <mergeCell ref="GBL1:GBP1"/>
    <mergeCell ref="GBS1:GBW1"/>
    <mergeCell ref="GBZ1:GCD1"/>
    <mergeCell ref="GCG1:GCK1"/>
    <mergeCell ref="GCN1:GCR1"/>
    <mergeCell ref="FZO1:FZS1"/>
    <mergeCell ref="FZV1:FZZ1"/>
    <mergeCell ref="GAC1:GAG1"/>
    <mergeCell ref="GAJ1:GAN1"/>
    <mergeCell ref="GAQ1:GAU1"/>
    <mergeCell ref="GAX1:GBB1"/>
    <mergeCell ref="FXY1:FYC1"/>
    <mergeCell ref="FYF1:FYJ1"/>
    <mergeCell ref="FYM1:FYQ1"/>
    <mergeCell ref="FYT1:FYX1"/>
    <mergeCell ref="FZA1:FZE1"/>
    <mergeCell ref="FZH1:FZL1"/>
    <mergeCell ref="FWI1:FWM1"/>
    <mergeCell ref="FWP1:FWT1"/>
    <mergeCell ref="FWW1:FXA1"/>
    <mergeCell ref="FXD1:FXH1"/>
    <mergeCell ref="FXK1:FXO1"/>
    <mergeCell ref="FXR1:FXV1"/>
    <mergeCell ref="FUS1:FUW1"/>
    <mergeCell ref="FUZ1:FVD1"/>
    <mergeCell ref="FVG1:FVK1"/>
    <mergeCell ref="FVN1:FVR1"/>
    <mergeCell ref="FVU1:FVY1"/>
    <mergeCell ref="FWB1:FWF1"/>
    <mergeCell ref="FTC1:FTG1"/>
    <mergeCell ref="FTJ1:FTN1"/>
    <mergeCell ref="FTQ1:FTU1"/>
    <mergeCell ref="FTX1:FUB1"/>
    <mergeCell ref="FUE1:FUI1"/>
    <mergeCell ref="FUL1:FUP1"/>
    <mergeCell ref="FRM1:FRQ1"/>
    <mergeCell ref="FRT1:FRX1"/>
    <mergeCell ref="FSA1:FSE1"/>
    <mergeCell ref="FSH1:FSL1"/>
    <mergeCell ref="FSO1:FSS1"/>
    <mergeCell ref="FSV1:FSZ1"/>
    <mergeCell ref="FPW1:FQA1"/>
    <mergeCell ref="FQD1:FQH1"/>
    <mergeCell ref="FQK1:FQO1"/>
    <mergeCell ref="FQR1:FQV1"/>
    <mergeCell ref="FQY1:FRC1"/>
    <mergeCell ref="FRF1:FRJ1"/>
    <mergeCell ref="FOG1:FOK1"/>
    <mergeCell ref="FON1:FOR1"/>
    <mergeCell ref="FOU1:FOY1"/>
    <mergeCell ref="FPB1:FPF1"/>
    <mergeCell ref="FPI1:FPM1"/>
    <mergeCell ref="FPP1:FPT1"/>
    <mergeCell ref="FMQ1:FMU1"/>
    <mergeCell ref="FMX1:FNB1"/>
    <mergeCell ref="FNE1:FNI1"/>
    <mergeCell ref="FNL1:FNP1"/>
    <mergeCell ref="FNS1:FNW1"/>
    <mergeCell ref="FNZ1:FOD1"/>
    <mergeCell ref="FLA1:FLE1"/>
    <mergeCell ref="FLH1:FLL1"/>
    <mergeCell ref="FLO1:FLS1"/>
    <mergeCell ref="FLV1:FLZ1"/>
    <mergeCell ref="FMC1:FMG1"/>
    <mergeCell ref="FMJ1:FMN1"/>
    <mergeCell ref="FJK1:FJO1"/>
    <mergeCell ref="FJR1:FJV1"/>
    <mergeCell ref="FJY1:FKC1"/>
    <mergeCell ref="FKF1:FKJ1"/>
    <mergeCell ref="FKM1:FKQ1"/>
    <mergeCell ref="FKT1:FKX1"/>
    <mergeCell ref="FHU1:FHY1"/>
    <mergeCell ref="FIB1:FIF1"/>
    <mergeCell ref="FII1:FIM1"/>
    <mergeCell ref="FIP1:FIT1"/>
    <mergeCell ref="FIW1:FJA1"/>
    <mergeCell ref="FJD1:FJH1"/>
    <mergeCell ref="FGE1:FGI1"/>
    <mergeCell ref="FGL1:FGP1"/>
    <mergeCell ref="FGS1:FGW1"/>
    <mergeCell ref="FGZ1:FHD1"/>
    <mergeCell ref="FHG1:FHK1"/>
    <mergeCell ref="FHN1:FHR1"/>
    <mergeCell ref="FEO1:FES1"/>
    <mergeCell ref="FEV1:FEZ1"/>
    <mergeCell ref="FFC1:FFG1"/>
    <mergeCell ref="FFJ1:FFN1"/>
    <mergeCell ref="FFQ1:FFU1"/>
    <mergeCell ref="FFX1:FGB1"/>
    <mergeCell ref="FCY1:FDC1"/>
    <mergeCell ref="FDF1:FDJ1"/>
    <mergeCell ref="FDM1:FDQ1"/>
    <mergeCell ref="FDT1:FDX1"/>
    <mergeCell ref="FEA1:FEE1"/>
    <mergeCell ref="FEH1:FEL1"/>
    <mergeCell ref="FBI1:FBM1"/>
    <mergeCell ref="FBP1:FBT1"/>
    <mergeCell ref="FBW1:FCA1"/>
    <mergeCell ref="FCD1:FCH1"/>
    <mergeCell ref="FCK1:FCO1"/>
    <mergeCell ref="FCR1:FCV1"/>
    <mergeCell ref="EZS1:EZW1"/>
    <mergeCell ref="EZZ1:FAD1"/>
    <mergeCell ref="FAG1:FAK1"/>
    <mergeCell ref="FAN1:FAR1"/>
    <mergeCell ref="FAU1:FAY1"/>
    <mergeCell ref="FBB1:FBF1"/>
    <mergeCell ref="EYC1:EYG1"/>
    <mergeCell ref="EYJ1:EYN1"/>
    <mergeCell ref="EYQ1:EYU1"/>
    <mergeCell ref="EYX1:EZB1"/>
    <mergeCell ref="EZE1:EZI1"/>
    <mergeCell ref="EZL1:EZP1"/>
    <mergeCell ref="EWM1:EWQ1"/>
    <mergeCell ref="EWT1:EWX1"/>
    <mergeCell ref="EXA1:EXE1"/>
    <mergeCell ref="EXH1:EXL1"/>
    <mergeCell ref="EXO1:EXS1"/>
    <mergeCell ref="EXV1:EXZ1"/>
    <mergeCell ref="EUW1:EVA1"/>
    <mergeCell ref="EVD1:EVH1"/>
    <mergeCell ref="EVK1:EVO1"/>
    <mergeCell ref="EVR1:EVV1"/>
    <mergeCell ref="EVY1:EWC1"/>
    <mergeCell ref="EWF1:EWJ1"/>
    <mergeCell ref="ETG1:ETK1"/>
    <mergeCell ref="ETN1:ETR1"/>
    <mergeCell ref="ETU1:ETY1"/>
    <mergeCell ref="EUB1:EUF1"/>
    <mergeCell ref="EUI1:EUM1"/>
    <mergeCell ref="EUP1:EUT1"/>
    <mergeCell ref="ERQ1:ERU1"/>
    <mergeCell ref="ERX1:ESB1"/>
    <mergeCell ref="ESE1:ESI1"/>
    <mergeCell ref="ESL1:ESP1"/>
    <mergeCell ref="ESS1:ESW1"/>
    <mergeCell ref="ESZ1:ETD1"/>
    <mergeCell ref="EQA1:EQE1"/>
    <mergeCell ref="EQH1:EQL1"/>
    <mergeCell ref="EQO1:EQS1"/>
    <mergeCell ref="EQV1:EQZ1"/>
    <mergeCell ref="ERC1:ERG1"/>
    <mergeCell ref="ERJ1:ERN1"/>
    <mergeCell ref="EOK1:EOO1"/>
    <mergeCell ref="EOR1:EOV1"/>
    <mergeCell ref="EOY1:EPC1"/>
    <mergeCell ref="EPF1:EPJ1"/>
    <mergeCell ref="EPM1:EPQ1"/>
    <mergeCell ref="EPT1:EPX1"/>
    <mergeCell ref="EMU1:EMY1"/>
    <mergeCell ref="ENB1:ENF1"/>
    <mergeCell ref="ENI1:ENM1"/>
    <mergeCell ref="ENP1:ENT1"/>
    <mergeCell ref="ENW1:EOA1"/>
    <mergeCell ref="EOD1:EOH1"/>
    <mergeCell ref="ELE1:ELI1"/>
    <mergeCell ref="ELL1:ELP1"/>
    <mergeCell ref="ELS1:ELW1"/>
    <mergeCell ref="ELZ1:EMD1"/>
    <mergeCell ref="EMG1:EMK1"/>
    <mergeCell ref="EMN1:EMR1"/>
    <mergeCell ref="EJO1:EJS1"/>
    <mergeCell ref="EJV1:EJZ1"/>
    <mergeCell ref="EKC1:EKG1"/>
    <mergeCell ref="EKJ1:EKN1"/>
    <mergeCell ref="EKQ1:EKU1"/>
    <mergeCell ref="EKX1:ELB1"/>
    <mergeCell ref="EHY1:EIC1"/>
    <mergeCell ref="EIF1:EIJ1"/>
    <mergeCell ref="EIM1:EIQ1"/>
    <mergeCell ref="EIT1:EIX1"/>
    <mergeCell ref="EJA1:EJE1"/>
    <mergeCell ref="EJH1:EJL1"/>
    <mergeCell ref="EGI1:EGM1"/>
    <mergeCell ref="EGP1:EGT1"/>
    <mergeCell ref="EGW1:EHA1"/>
    <mergeCell ref="EHD1:EHH1"/>
    <mergeCell ref="EHK1:EHO1"/>
    <mergeCell ref="EHR1:EHV1"/>
    <mergeCell ref="EES1:EEW1"/>
    <mergeCell ref="EEZ1:EFD1"/>
    <mergeCell ref="EFG1:EFK1"/>
    <mergeCell ref="EFN1:EFR1"/>
    <mergeCell ref="EFU1:EFY1"/>
    <mergeCell ref="EGB1:EGF1"/>
    <mergeCell ref="EDC1:EDG1"/>
    <mergeCell ref="EDJ1:EDN1"/>
    <mergeCell ref="EDQ1:EDU1"/>
    <mergeCell ref="EDX1:EEB1"/>
    <mergeCell ref="EEE1:EEI1"/>
    <mergeCell ref="EEL1:EEP1"/>
    <mergeCell ref="EBM1:EBQ1"/>
    <mergeCell ref="EBT1:EBX1"/>
    <mergeCell ref="ECA1:ECE1"/>
    <mergeCell ref="ECH1:ECL1"/>
    <mergeCell ref="ECO1:ECS1"/>
    <mergeCell ref="ECV1:ECZ1"/>
    <mergeCell ref="DZW1:EAA1"/>
    <mergeCell ref="EAD1:EAH1"/>
    <mergeCell ref="EAK1:EAO1"/>
    <mergeCell ref="EAR1:EAV1"/>
    <mergeCell ref="EAY1:EBC1"/>
    <mergeCell ref="EBF1:EBJ1"/>
    <mergeCell ref="DYG1:DYK1"/>
    <mergeCell ref="DYN1:DYR1"/>
    <mergeCell ref="DYU1:DYY1"/>
    <mergeCell ref="DZB1:DZF1"/>
    <mergeCell ref="DZI1:DZM1"/>
    <mergeCell ref="DZP1:DZT1"/>
    <mergeCell ref="DWQ1:DWU1"/>
    <mergeCell ref="DWX1:DXB1"/>
    <mergeCell ref="DXE1:DXI1"/>
    <mergeCell ref="DXL1:DXP1"/>
    <mergeCell ref="DXS1:DXW1"/>
    <mergeCell ref="DXZ1:DYD1"/>
    <mergeCell ref="DVA1:DVE1"/>
    <mergeCell ref="DVH1:DVL1"/>
    <mergeCell ref="DVO1:DVS1"/>
    <mergeCell ref="DVV1:DVZ1"/>
    <mergeCell ref="DWC1:DWG1"/>
    <mergeCell ref="DWJ1:DWN1"/>
    <mergeCell ref="DTK1:DTO1"/>
    <mergeCell ref="DTR1:DTV1"/>
    <mergeCell ref="DTY1:DUC1"/>
    <mergeCell ref="DUF1:DUJ1"/>
    <mergeCell ref="DUM1:DUQ1"/>
    <mergeCell ref="DUT1:DUX1"/>
    <mergeCell ref="DRU1:DRY1"/>
    <mergeCell ref="DSB1:DSF1"/>
    <mergeCell ref="DSI1:DSM1"/>
    <mergeCell ref="DSP1:DST1"/>
    <mergeCell ref="DSW1:DTA1"/>
    <mergeCell ref="DTD1:DTH1"/>
    <mergeCell ref="DQE1:DQI1"/>
    <mergeCell ref="DQL1:DQP1"/>
    <mergeCell ref="DQS1:DQW1"/>
    <mergeCell ref="DQZ1:DRD1"/>
    <mergeCell ref="DRG1:DRK1"/>
    <mergeCell ref="DRN1:DRR1"/>
    <mergeCell ref="DOO1:DOS1"/>
    <mergeCell ref="DOV1:DOZ1"/>
    <mergeCell ref="DPC1:DPG1"/>
    <mergeCell ref="DPJ1:DPN1"/>
    <mergeCell ref="DPQ1:DPU1"/>
    <mergeCell ref="DPX1:DQB1"/>
    <mergeCell ref="DMY1:DNC1"/>
    <mergeCell ref="DNF1:DNJ1"/>
    <mergeCell ref="DNM1:DNQ1"/>
    <mergeCell ref="DNT1:DNX1"/>
    <mergeCell ref="DOA1:DOE1"/>
    <mergeCell ref="DOH1:DOL1"/>
    <mergeCell ref="DLI1:DLM1"/>
    <mergeCell ref="DLP1:DLT1"/>
    <mergeCell ref="DLW1:DMA1"/>
    <mergeCell ref="DMD1:DMH1"/>
    <mergeCell ref="DMK1:DMO1"/>
    <mergeCell ref="DMR1:DMV1"/>
    <mergeCell ref="DJS1:DJW1"/>
    <mergeCell ref="DJZ1:DKD1"/>
    <mergeCell ref="DKG1:DKK1"/>
    <mergeCell ref="DKN1:DKR1"/>
    <mergeCell ref="DKU1:DKY1"/>
    <mergeCell ref="DLB1:DLF1"/>
    <mergeCell ref="DIC1:DIG1"/>
    <mergeCell ref="DIJ1:DIN1"/>
    <mergeCell ref="DIQ1:DIU1"/>
    <mergeCell ref="DIX1:DJB1"/>
    <mergeCell ref="DJE1:DJI1"/>
    <mergeCell ref="DJL1:DJP1"/>
    <mergeCell ref="DGM1:DGQ1"/>
    <mergeCell ref="DGT1:DGX1"/>
    <mergeCell ref="DHA1:DHE1"/>
    <mergeCell ref="DHH1:DHL1"/>
    <mergeCell ref="DHO1:DHS1"/>
    <mergeCell ref="DHV1:DHZ1"/>
    <mergeCell ref="DEW1:DFA1"/>
    <mergeCell ref="DFD1:DFH1"/>
    <mergeCell ref="DFK1:DFO1"/>
    <mergeCell ref="DFR1:DFV1"/>
    <mergeCell ref="DFY1:DGC1"/>
    <mergeCell ref="DGF1:DGJ1"/>
    <mergeCell ref="DDG1:DDK1"/>
    <mergeCell ref="DDN1:DDR1"/>
    <mergeCell ref="DDU1:DDY1"/>
    <mergeCell ref="DEB1:DEF1"/>
    <mergeCell ref="DEI1:DEM1"/>
    <mergeCell ref="DEP1:DET1"/>
    <mergeCell ref="DBQ1:DBU1"/>
    <mergeCell ref="DBX1:DCB1"/>
    <mergeCell ref="DCE1:DCI1"/>
    <mergeCell ref="DCL1:DCP1"/>
    <mergeCell ref="DCS1:DCW1"/>
    <mergeCell ref="DCZ1:DDD1"/>
    <mergeCell ref="DAA1:DAE1"/>
    <mergeCell ref="DAH1:DAL1"/>
    <mergeCell ref="DAO1:DAS1"/>
    <mergeCell ref="DAV1:DAZ1"/>
    <mergeCell ref="DBC1:DBG1"/>
    <mergeCell ref="DBJ1:DBN1"/>
    <mergeCell ref="CYK1:CYO1"/>
    <mergeCell ref="CYR1:CYV1"/>
    <mergeCell ref="CYY1:CZC1"/>
    <mergeCell ref="CZF1:CZJ1"/>
    <mergeCell ref="CZM1:CZQ1"/>
    <mergeCell ref="CZT1:CZX1"/>
    <mergeCell ref="CWU1:CWY1"/>
    <mergeCell ref="CXB1:CXF1"/>
    <mergeCell ref="CXI1:CXM1"/>
    <mergeCell ref="CXP1:CXT1"/>
    <mergeCell ref="CXW1:CYA1"/>
    <mergeCell ref="CYD1:CYH1"/>
    <mergeCell ref="CVE1:CVI1"/>
    <mergeCell ref="CVL1:CVP1"/>
    <mergeCell ref="CVS1:CVW1"/>
    <mergeCell ref="CVZ1:CWD1"/>
    <mergeCell ref="CWG1:CWK1"/>
    <mergeCell ref="CWN1:CWR1"/>
    <mergeCell ref="CTO1:CTS1"/>
    <mergeCell ref="CTV1:CTZ1"/>
    <mergeCell ref="CUC1:CUG1"/>
    <mergeCell ref="CUJ1:CUN1"/>
    <mergeCell ref="CUQ1:CUU1"/>
    <mergeCell ref="CUX1:CVB1"/>
    <mergeCell ref="CRY1:CSC1"/>
    <mergeCell ref="CSF1:CSJ1"/>
    <mergeCell ref="CSM1:CSQ1"/>
    <mergeCell ref="CST1:CSX1"/>
    <mergeCell ref="CTA1:CTE1"/>
    <mergeCell ref="CTH1:CTL1"/>
    <mergeCell ref="CQI1:CQM1"/>
    <mergeCell ref="CQP1:CQT1"/>
    <mergeCell ref="CQW1:CRA1"/>
    <mergeCell ref="CRD1:CRH1"/>
    <mergeCell ref="CRK1:CRO1"/>
    <mergeCell ref="CRR1:CRV1"/>
    <mergeCell ref="COS1:COW1"/>
    <mergeCell ref="COZ1:CPD1"/>
    <mergeCell ref="CPG1:CPK1"/>
    <mergeCell ref="CPN1:CPR1"/>
    <mergeCell ref="CPU1:CPY1"/>
    <mergeCell ref="CQB1:CQF1"/>
    <mergeCell ref="CNC1:CNG1"/>
    <mergeCell ref="CNJ1:CNN1"/>
    <mergeCell ref="CNQ1:CNU1"/>
    <mergeCell ref="CNX1:COB1"/>
    <mergeCell ref="COE1:COI1"/>
    <mergeCell ref="COL1:COP1"/>
    <mergeCell ref="CLM1:CLQ1"/>
    <mergeCell ref="CLT1:CLX1"/>
    <mergeCell ref="CMA1:CME1"/>
    <mergeCell ref="CMH1:CML1"/>
    <mergeCell ref="CMO1:CMS1"/>
    <mergeCell ref="CMV1:CMZ1"/>
    <mergeCell ref="CJW1:CKA1"/>
    <mergeCell ref="CKD1:CKH1"/>
    <mergeCell ref="CKK1:CKO1"/>
    <mergeCell ref="CKR1:CKV1"/>
    <mergeCell ref="CKY1:CLC1"/>
    <mergeCell ref="CLF1:CLJ1"/>
    <mergeCell ref="CIG1:CIK1"/>
    <mergeCell ref="CIN1:CIR1"/>
    <mergeCell ref="CIU1:CIY1"/>
    <mergeCell ref="CJB1:CJF1"/>
    <mergeCell ref="CJI1:CJM1"/>
    <mergeCell ref="CJP1:CJT1"/>
    <mergeCell ref="CGQ1:CGU1"/>
    <mergeCell ref="CGX1:CHB1"/>
    <mergeCell ref="CHE1:CHI1"/>
    <mergeCell ref="CHL1:CHP1"/>
    <mergeCell ref="CHS1:CHW1"/>
    <mergeCell ref="CHZ1:CID1"/>
    <mergeCell ref="CFA1:CFE1"/>
    <mergeCell ref="CFH1:CFL1"/>
    <mergeCell ref="CFO1:CFS1"/>
    <mergeCell ref="CFV1:CFZ1"/>
    <mergeCell ref="CGC1:CGG1"/>
    <mergeCell ref="CGJ1:CGN1"/>
    <mergeCell ref="CDK1:CDO1"/>
    <mergeCell ref="CDR1:CDV1"/>
    <mergeCell ref="CDY1:CEC1"/>
    <mergeCell ref="CEF1:CEJ1"/>
    <mergeCell ref="CEM1:CEQ1"/>
    <mergeCell ref="CET1:CEX1"/>
    <mergeCell ref="CBU1:CBY1"/>
    <mergeCell ref="CCB1:CCF1"/>
    <mergeCell ref="CCI1:CCM1"/>
    <mergeCell ref="CCP1:CCT1"/>
    <mergeCell ref="CCW1:CDA1"/>
    <mergeCell ref="CDD1:CDH1"/>
    <mergeCell ref="CAE1:CAI1"/>
    <mergeCell ref="CAL1:CAP1"/>
    <mergeCell ref="CAS1:CAW1"/>
    <mergeCell ref="CAZ1:CBD1"/>
    <mergeCell ref="CBG1:CBK1"/>
    <mergeCell ref="CBN1:CBR1"/>
    <mergeCell ref="BYO1:BYS1"/>
    <mergeCell ref="BYV1:BYZ1"/>
    <mergeCell ref="BZC1:BZG1"/>
    <mergeCell ref="BZJ1:BZN1"/>
    <mergeCell ref="BZQ1:BZU1"/>
    <mergeCell ref="BZX1:CAB1"/>
    <mergeCell ref="BWY1:BXC1"/>
    <mergeCell ref="BXF1:BXJ1"/>
    <mergeCell ref="BXM1:BXQ1"/>
    <mergeCell ref="BXT1:BXX1"/>
    <mergeCell ref="BYA1:BYE1"/>
    <mergeCell ref="BYH1:BYL1"/>
    <mergeCell ref="BVI1:BVM1"/>
    <mergeCell ref="BVP1:BVT1"/>
    <mergeCell ref="BVW1:BWA1"/>
    <mergeCell ref="BWD1:BWH1"/>
    <mergeCell ref="BWK1:BWO1"/>
    <mergeCell ref="BWR1:BWV1"/>
    <mergeCell ref="BTS1:BTW1"/>
    <mergeCell ref="BTZ1:BUD1"/>
    <mergeCell ref="BUG1:BUK1"/>
    <mergeCell ref="BUN1:BUR1"/>
    <mergeCell ref="BUU1:BUY1"/>
    <mergeCell ref="BVB1:BVF1"/>
    <mergeCell ref="BSC1:BSG1"/>
    <mergeCell ref="BSJ1:BSN1"/>
    <mergeCell ref="BSQ1:BSU1"/>
    <mergeCell ref="BSX1:BTB1"/>
    <mergeCell ref="BTE1:BTI1"/>
    <mergeCell ref="BTL1:BTP1"/>
    <mergeCell ref="BQM1:BQQ1"/>
    <mergeCell ref="BQT1:BQX1"/>
    <mergeCell ref="BRA1:BRE1"/>
    <mergeCell ref="BRH1:BRL1"/>
    <mergeCell ref="BRO1:BRS1"/>
    <mergeCell ref="BRV1:BRZ1"/>
    <mergeCell ref="BOW1:BPA1"/>
    <mergeCell ref="BPD1:BPH1"/>
    <mergeCell ref="BPK1:BPO1"/>
    <mergeCell ref="BPR1:BPV1"/>
    <mergeCell ref="BPY1:BQC1"/>
    <mergeCell ref="BQF1:BQJ1"/>
    <mergeCell ref="BNG1:BNK1"/>
    <mergeCell ref="BNN1:BNR1"/>
    <mergeCell ref="BNU1:BNY1"/>
    <mergeCell ref="BOB1:BOF1"/>
    <mergeCell ref="BOI1:BOM1"/>
    <mergeCell ref="BOP1:BOT1"/>
    <mergeCell ref="BLQ1:BLU1"/>
    <mergeCell ref="BLX1:BMB1"/>
    <mergeCell ref="BME1:BMI1"/>
    <mergeCell ref="BML1:BMP1"/>
    <mergeCell ref="BMS1:BMW1"/>
    <mergeCell ref="BMZ1:BND1"/>
    <mergeCell ref="BKA1:BKE1"/>
    <mergeCell ref="BKH1:BKL1"/>
    <mergeCell ref="BKO1:BKS1"/>
    <mergeCell ref="BKV1:BKZ1"/>
    <mergeCell ref="BLC1:BLG1"/>
    <mergeCell ref="BLJ1:BLN1"/>
    <mergeCell ref="BIK1:BIO1"/>
    <mergeCell ref="BIR1:BIV1"/>
    <mergeCell ref="BIY1:BJC1"/>
    <mergeCell ref="BJF1:BJJ1"/>
    <mergeCell ref="BJM1:BJQ1"/>
    <mergeCell ref="BJT1:BJX1"/>
    <mergeCell ref="BGU1:BGY1"/>
    <mergeCell ref="BHB1:BHF1"/>
    <mergeCell ref="BHI1:BHM1"/>
    <mergeCell ref="BHP1:BHT1"/>
    <mergeCell ref="BHW1:BIA1"/>
    <mergeCell ref="BID1:BIH1"/>
    <mergeCell ref="BFE1:BFI1"/>
    <mergeCell ref="BFL1:BFP1"/>
    <mergeCell ref="BFS1:BFW1"/>
    <mergeCell ref="BFZ1:BGD1"/>
    <mergeCell ref="BGG1:BGK1"/>
    <mergeCell ref="BGN1:BGR1"/>
    <mergeCell ref="BDO1:BDS1"/>
    <mergeCell ref="BDV1:BDZ1"/>
    <mergeCell ref="BEC1:BEG1"/>
    <mergeCell ref="BEJ1:BEN1"/>
    <mergeCell ref="BEQ1:BEU1"/>
    <mergeCell ref="BEX1:BFB1"/>
    <mergeCell ref="BBY1:BCC1"/>
    <mergeCell ref="BCF1:BCJ1"/>
    <mergeCell ref="BCM1:BCQ1"/>
    <mergeCell ref="BCT1:BCX1"/>
    <mergeCell ref="BDA1:BDE1"/>
    <mergeCell ref="BDH1:BDL1"/>
    <mergeCell ref="BAI1:BAM1"/>
    <mergeCell ref="BAP1:BAT1"/>
    <mergeCell ref="BAW1:BBA1"/>
    <mergeCell ref="BBD1:BBH1"/>
    <mergeCell ref="BBK1:BBO1"/>
    <mergeCell ref="BBR1:BBV1"/>
    <mergeCell ref="AYS1:AYW1"/>
    <mergeCell ref="AYZ1:AZD1"/>
    <mergeCell ref="AZG1:AZK1"/>
    <mergeCell ref="AZN1:AZR1"/>
    <mergeCell ref="AZU1:AZY1"/>
    <mergeCell ref="BAB1:BAF1"/>
    <mergeCell ref="AXC1:AXG1"/>
    <mergeCell ref="AXJ1:AXN1"/>
    <mergeCell ref="AXQ1:AXU1"/>
    <mergeCell ref="AXX1:AYB1"/>
    <mergeCell ref="AYE1:AYI1"/>
    <mergeCell ref="AYL1:AYP1"/>
    <mergeCell ref="AVM1:AVQ1"/>
    <mergeCell ref="AVT1:AVX1"/>
    <mergeCell ref="AWA1:AWE1"/>
    <mergeCell ref="AWH1:AWL1"/>
    <mergeCell ref="AWO1:AWS1"/>
    <mergeCell ref="AWV1:AWZ1"/>
    <mergeCell ref="ATW1:AUA1"/>
    <mergeCell ref="AUD1:AUH1"/>
    <mergeCell ref="AUK1:AUO1"/>
    <mergeCell ref="AUR1:AUV1"/>
    <mergeCell ref="AUY1:AVC1"/>
    <mergeCell ref="AVF1:AVJ1"/>
    <mergeCell ref="ASG1:ASK1"/>
    <mergeCell ref="ASN1:ASR1"/>
    <mergeCell ref="ASU1:ASY1"/>
    <mergeCell ref="ATB1:ATF1"/>
    <mergeCell ref="ATI1:ATM1"/>
    <mergeCell ref="ATP1:ATT1"/>
    <mergeCell ref="AQQ1:AQU1"/>
    <mergeCell ref="AQX1:ARB1"/>
    <mergeCell ref="ARE1:ARI1"/>
    <mergeCell ref="ARL1:ARP1"/>
    <mergeCell ref="ARS1:ARW1"/>
    <mergeCell ref="ARZ1:ASD1"/>
    <mergeCell ref="APA1:APE1"/>
    <mergeCell ref="APH1:APL1"/>
    <mergeCell ref="APO1:APS1"/>
    <mergeCell ref="APV1:APZ1"/>
    <mergeCell ref="AQC1:AQG1"/>
    <mergeCell ref="AQJ1:AQN1"/>
    <mergeCell ref="ANK1:ANO1"/>
    <mergeCell ref="ANR1:ANV1"/>
    <mergeCell ref="ANY1:AOC1"/>
    <mergeCell ref="AOF1:AOJ1"/>
    <mergeCell ref="AOM1:AOQ1"/>
    <mergeCell ref="AOT1:AOX1"/>
    <mergeCell ref="ALU1:ALY1"/>
    <mergeCell ref="AMB1:AMF1"/>
    <mergeCell ref="AMI1:AMM1"/>
    <mergeCell ref="AMP1:AMT1"/>
    <mergeCell ref="AMW1:ANA1"/>
    <mergeCell ref="AND1:ANH1"/>
    <mergeCell ref="AKE1:AKI1"/>
    <mergeCell ref="AKL1:AKP1"/>
    <mergeCell ref="AKS1:AKW1"/>
    <mergeCell ref="AKZ1:ALD1"/>
    <mergeCell ref="ALG1:ALK1"/>
    <mergeCell ref="ALN1:ALR1"/>
    <mergeCell ref="AIO1:AIS1"/>
    <mergeCell ref="AIV1:AIZ1"/>
    <mergeCell ref="AJC1:AJG1"/>
    <mergeCell ref="AJJ1:AJN1"/>
    <mergeCell ref="AJQ1:AJU1"/>
    <mergeCell ref="AJX1:AKB1"/>
    <mergeCell ref="AGY1:AHC1"/>
    <mergeCell ref="AHF1:AHJ1"/>
    <mergeCell ref="AHM1:AHQ1"/>
    <mergeCell ref="AHT1:AHX1"/>
    <mergeCell ref="AIA1:AIE1"/>
    <mergeCell ref="AIH1:AIL1"/>
    <mergeCell ref="AFI1:AFM1"/>
    <mergeCell ref="AFP1:AFT1"/>
    <mergeCell ref="AFW1:AGA1"/>
    <mergeCell ref="AGD1:AGH1"/>
    <mergeCell ref="AGK1:AGO1"/>
    <mergeCell ref="AGR1:AGV1"/>
    <mergeCell ref="ADS1:ADW1"/>
    <mergeCell ref="ADZ1:AED1"/>
    <mergeCell ref="AEG1:AEK1"/>
    <mergeCell ref="AEN1:AER1"/>
    <mergeCell ref="AEU1:AEY1"/>
    <mergeCell ref="AFB1:AFF1"/>
    <mergeCell ref="ACC1:ACG1"/>
    <mergeCell ref="ACJ1:ACN1"/>
    <mergeCell ref="ACQ1:ACU1"/>
    <mergeCell ref="ACX1:ADB1"/>
    <mergeCell ref="ADE1:ADI1"/>
    <mergeCell ref="ADL1:ADP1"/>
    <mergeCell ref="AAM1:AAQ1"/>
    <mergeCell ref="AAT1:AAX1"/>
    <mergeCell ref="ABA1:ABE1"/>
    <mergeCell ref="ABH1:ABL1"/>
    <mergeCell ref="ABO1:ABS1"/>
    <mergeCell ref="ABV1:ABZ1"/>
    <mergeCell ref="YW1:ZA1"/>
    <mergeCell ref="ZD1:ZH1"/>
    <mergeCell ref="ZK1:ZO1"/>
    <mergeCell ref="ZR1:ZV1"/>
    <mergeCell ref="ZY1:AAC1"/>
    <mergeCell ref="AAF1:AAJ1"/>
    <mergeCell ref="XG1:XK1"/>
    <mergeCell ref="XN1:XR1"/>
    <mergeCell ref="XU1:XY1"/>
    <mergeCell ref="YB1:YF1"/>
    <mergeCell ref="YI1:YM1"/>
    <mergeCell ref="YP1:YT1"/>
    <mergeCell ref="VQ1:VU1"/>
    <mergeCell ref="VX1:WB1"/>
    <mergeCell ref="WE1:WI1"/>
    <mergeCell ref="WL1:WP1"/>
    <mergeCell ref="WS1:WW1"/>
    <mergeCell ref="WZ1:XD1"/>
    <mergeCell ref="UA1:UE1"/>
    <mergeCell ref="UH1:UL1"/>
    <mergeCell ref="UO1:US1"/>
    <mergeCell ref="UV1:UZ1"/>
    <mergeCell ref="VC1:VG1"/>
    <mergeCell ref="VJ1:VN1"/>
    <mergeCell ref="SK1:SO1"/>
    <mergeCell ref="SR1:SV1"/>
    <mergeCell ref="SY1:TC1"/>
    <mergeCell ref="TF1:TJ1"/>
    <mergeCell ref="TM1:TQ1"/>
    <mergeCell ref="TT1:TX1"/>
    <mergeCell ref="QU1:QY1"/>
    <mergeCell ref="RB1:RF1"/>
    <mergeCell ref="RI1:RM1"/>
    <mergeCell ref="RP1:RT1"/>
    <mergeCell ref="RW1:SA1"/>
    <mergeCell ref="SD1:SH1"/>
    <mergeCell ref="PE1:PI1"/>
    <mergeCell ref="PL1:PP1"/>
    <mergeCell ref="PS1:PW1"/>
    <mergeCell ref="PZ1:QD1"/>
    <mergeCell ref="QG1:QK1"/>
    <mergeCell ref="QN1:QR1"/>
    <mergeCell ref="NO1:NS1"/>
    <mergeCell ref="NV1:NZ1"/>
    <mergeCell ref="OC1:OG1"/>
    <mergeCell ref="OJ1:ON1"/>
    <mergeCell ref="OQ1:OU1"/>
    <mergeCell ref="OX1:PB1"/>
    <mergeCell ref="LY1:MC1"/>
    <mergeCell ref="MF1:MJ1"/>
    <mergeCell ref="MM1:MQ1"/>
    <mergeCell ref="MT1:MX1"/>
    <mergeCell ref="NA1:NE1"/>
    <mergeCell ref="NH1:NL1"/>
    <mergeCell ref="KI1:KM1"/>
    <mergeCell ref="KP1:KT1"/>
    <mergeCell ref="KW1:LA1"/>
    <mergeCell ref="LD1:LH1"/>
    <mergeCell ref="LK1:LO1"/>
    <mergeCell ref="LR1:LV1"/>
    <mergeCell ref="IS1:IW1"/>
    <mergeCell ref="IZ1:JD1"/>
    <mergeCell ref="JG1:JK1"/>
    <mergeCell ref="JN1:JR1"/>
    <mergeCell ref="JU1:JY1"/>
    <mergeCell ref="KB1:KF1"/>
    <mergeCell ref="HC1:HG1"/>
    <mergeCell ref="HJ1:HN1"/>
    <mergeCell ref="HQ1:HU1"/>
    <mergeCell ref="HX1:IB1"/>
    <mergeCell ref="IE1:II1"/>
    <mergeCell ref="IL1:IP1"/>
    <mergeCell ref="AQ1:AU1"/>
    <mergeCell ref="AX1:BB1"/>
    <mergeCell ref="BE1:BI1"/>
    <mergeCell ref="BL1:BP1"/>
    <mergeCell ref="BS1:BW1"/>
    <mergeCell ref="BZ1:CD1"/>
    <mergeCell ref="H1:L1"/>
    <mergeCell ref="O1:S1"/>
    <mergeCell ref="V1:Z1"/>
    <mergeCell ref="AC1:AG1"/>
    <mergeCell ref="AJ1:AN1"/>
    <mergeCell ref="FM1:FQ1"/>
    <mergeCell ref="FT1:FX1"/>
    <mergeCell ref="GA1:GE1"/>
    <mergeCell ref="GH1:GL1"/>
    <mergeCell ref="GO1:GS1"/>
    <mergeCell ref="GV1:GZ1"/>
    <mergeCell ref="DW1:EA1"/>
    <mergeCell ref="ED1:EH1"/>
    <mergeCell ref="EK1:EO1"/>
    <mergeCell ref="ER1:EV1"/>
    <mergeCell ref="EY1:FC1"/>
    <mergeCell ref="FF1:FJ1"/>
    <mergeCell ref="CG1:CK1"/>
    <mergeCell ref="CN1:CR1"/>
    <mergeCell ref="CU1:CY1"/>
    <mergeCell ref="DB1:DF1"/>
    <mergeCell ref="DI1:DM1"/>
    <mergeCell ref="DP1:DT1"/>
  </mergeCells>
  <printOptions horizontalCentered="1"/>
  <pageMargins left="1" right="1" top="0.46" bottom="0.55000000000000004" header="0.45" footer="0.5"/>
  <pageSetup orientation="portrait" horizontalDpi="300" verticalDpi="300" r:id="rId1"/>
  <headerFooter>
    <oddFooter>&amp;C&amp;"Arial,Bold"AB:&amp;"Arial,Regular" CC2014XXX
Published April 2014 - Version 1.0</oddFooter>
  </headerFooter>
  <drawing r:id="rId2"/>
</worksheet>
</file>

<file path=xl/worksheets/sheet11.xml><?xml version="1.0" encoding="utf-8"?>
<worksheet xmlns="http://schemas.openxmlformats.org/spreadsheetml/2006/main" xmlns:r="http://schemas.openxmlformats.org/officeDocument/2006/relationships">
  <sheetPr>
    <tabColor rgb="FF3C661C"/>
  </sheetPr>
  <dimension ref="A1:XFD170"/>
  <sheetViews>
    <sheetView showGridLines="0" view="pageBreakPreview" topLeftCell="A109" zoomScale="55" zoomScaleNormal="130" zoomScaleSheetLayoutView="55" workbookViewId="0">
      <selection activeCell="AA134" sqref="AA134"/>
    </sheetView>
  </sheetViews>
  <sheetFormatPr defaultColWidth="9.140625" defaultRowHeight="13.5"/>
  <cols>
    <col min="1" max="1" width="3.140625" style="56" customWidth="1"/>
    <col min="2" max="2" width="16" style="56" customWidth="1"/>
    <col min="3" max="3" width="19" style="57" customWidth="1"/>
    <col min="4" max="4" width="14.42578125" style="52" customWidth="1"/>
    <col min="5" max="9" width="3.7109375" style="52" customWidth="1"/>
    <col min="10" max="10" width="6.7109375" style="52" customWidth="1"/>
    <col min="11" max="11" width="6.7109375" style="55" customWidth="1"/>
    <col min="12" max="12" width="11.28515625" style="52" bestFit="1" customWidth="1"/>
    <col min="13" max="14" width="9.140625" style="52" customWidth="1"/>
    <col min="15" max="16384" width="9.140625" style="52"/>
  </cols>
  <sheetData>
    <row r="1" spans="1:16384" s="53" customFormat="1" ht="45" customHeight="1">
      <c r="A1" s="462" t="str">
        <f>IF('Instructions &amp; Project Overview'!C22="ASHRAE 189.1", "9.4.1 | Reduced Impact Materials", "505 | Material Selection")</f>
        <v>505 | Material Selection</v>
      </c>
      <c r="C1" s="103"/>
      <c r="D1" s="103"/>
      <c r="E1" s="103"/>
      <c r="F1" s="103"/>
      <c r="G1" s="103"/>
      <c r="H1" s="103"/>
      <c r="I1" s="125"/>
      <c r="J1" s="125"/>
      <c r="K1" s="125"/>
      <c r="L1" s="125"/>
      <c r="M1" s="52"/>
      <c r="N1" s="55"/>
      <c r="O1" s="628"/>
      <c r="P1" s="628"/>
      <c r="Q1" s="628"/>
      <c r="R1" s="628"/>
      <c r="S1" s="628"/>
      <c r="T1" s="52"/>
      <c r="U1" s="55"/>
      <c r="V1" s="628"/>
      <c r="W1" s="628"/>
      <c r="X1" s="628"/>
      <c r="Y1" s="628"/>
      <c r="Z1" s="628"/>
      <c r="AA1" s="52"/>
      <c r="AB1" s="55"/>
      <c r="AC1" s="628"/>
      <c r="AD1" s="628"/>
      <c r="AE1" s="628"/>
      <c r="AF1" s="628"/>
      <c r="AG1" s="628"/>
      <c r="AH1" s="52"/>
      <c r="AI1" s="55"/>
      <c r="AJ1" s="628"/>
      <c r="AK1" s="628"/>
      <c r="AL1" s="628"/>
      <c r="AM1" s="628"/>
      <c r="AN1" s="628"/>
      <c r="AO1" s="52"/>
      <c r="AP1" s="55"/>
      <c r="AQ1" s="628"/>
      <c r="AR1" s="628"/>
      <c r="AS1" s="628"/>
      <c r="AT1" s="628"/>
      <c r="AU1" s="628"/>
      <c r="AV1" s="52"/>
      <c r="AW1" s="55"/>
      <c r="AX1" s="628"/>
      <c r="AY1" s="628"/>
      <c r="AZ1" s="628"/>
      <c r="BA1" s="628"/>
      <c r="BB1" s="628"/>
      <c r="BC1" s="52"/>
      <c r="BD1" s="55"/>
      <c r="BE1" s="628"/>
      <c r="BF1" s="628"/>
      <c r="BG1" s="628"/>
      <c r="BH1" s="628"/>
      <c r="BI1" s="628"/>
      <c r="BJ1" s="52"/>
      <c r="BK1" s="55"/>
      <c r="BL1" s="628"/>
      <c r="BM1" s="628"/>
      <c r="BN1" s="628"/>
      <c r="BO1" s="628"/>
      <c r="BP1" s="628"/>
      <c r="BQ1" s="52"/>
      <c r="BR1" s="55"/>
      <c r="BS1" s="628"/>
      <c r="BT1" s="628"/>
      <c r="BU1" s="628"/>
      <c r="BV1" s="628"/>
      <c r="BW1" s="628"/>
      <c r="BX1" s="52"/>
      <c r="BY1" s="55"/>
      <c r="BZ1" s="628"/>
      <c r="CA1" s="628"/>
      <c r="CB1" s="628"/>
      <c r="CC1" s="628"/>
      <c r="CD1" s="628"/>
      <c r="CE1" s="52"/>
      <c r="CF1" s="55"/>
      <c r="CG1" s="628"/>
      <c r="CH1" s="628"/>
      <c r="CI1" s="628"/>
      <c r="CJ1" s="628"/>
      <c r="CK1" s="628"/>
      <c r="CL1" s="52"/>
      <c r="CM1" s="55"/>
      <c r="CN1" s="628"/>
      <c r="CO1" s="628"/>
      <c r="CP1" s="628"/>
      <c r="CQ1" s="628"/>
      <c r="CR1" s="628"/>
      <c r="CS1" s="52"/>
      <c r="CT1" s="55"/>
      <c r="CU1" s="628"/>
      <c r="CV1" s="628"/>
      <c r="CW1" s="628"/>
      <c r="CX1" s="628"/>
      <c r="CY1" s="628"/>
      <c r="CZ1" s="52"/>
      <c r="DA1" s="55"/>
      <c r="DB1" s="628"/>
      <c r="DC1" s="628"/>
      <c r="DD1" s="628"/>
      <c r="DE1" s="628"/>
      <c r="DF1" s="628"/>
      <c r="DG1" s="52"/>
      <c r="DH1" s="55"/>
      <c r="DI1" s="628"/>
      <c r="DJ1" s="628"/>
      <c r="DK1" s="628"/>
      <c r="DL1" s="628"/>
      <c r="DM1" s="628"/>
      <c r="DN1" s="52"/>
      <c r="DO1" s="55"/>
      <c r="DP1" s="628"/>
      <c r="DQ1" s="628"/>
      <c r="DR1" s="628"/>
      <c r="DS1" s="628"/>
      <c r="DT1" s="628"/>
      <c r="DU1" s="52"/>
      <c r="DV1" s="55"/>
      <c r="DW1" s="628"/>
      <c r="DX1" s="628"/>
      <c r="DY1" s="628"/>
      <c r="DZ1" s="628"/>
      <c r="EA1" s="628"/>
      <c r="EB1" s="52"/>
      <c r="EC1" s="55"/>
      <c r="ED1" s="628"/>
      <c r="EE1" s="628"/>
      <c r="EF1" s="628"/>
      <c r="EG1" s="628"/>
      <c r="EH1" s="628"/>
      <c r="EI1" s="52"/>
      <c r="EJ1" s="55"/>
      <c r="EK1" s="628"/>
      <c r="EL1" s="628"/>
      <c r="EM1" s="628"/>
      <c r="EN1" s="628"/>
      <c r="EO1" s="628"/>
      <c r="EP1" s="52"/>
      <c r="EQ1" s="55"/>
      <c r="ER1" s="628"/>
      <c r="ES1" s="628"/>
      <c r="ET1" s="628"/>
      <c r="EU1" s="628"/>
      <c r="EV1" s="628"/>
      <c r="EW1" s="52"/>
      <c r="EX1" s="55"/>
      <c r="EY1" s="628"/>
      <c r="EZ1" s="628"/>
      <c r="FA1" s="628"/>
      <c r="FB1" s="628"/>
      <c r="FC1" s="628"/>
      <c r="FD1" s="52"/>
      <c r="FE1" s="55"/>
      <c r="FF1" s="628"/>
      <c r="FG1" s="628"/>
      <c r="FH1" s="628"/>
      <c r="FI1" s="628"/>
      <c r="FJ1" s="628"/>
      <c r="FK1" s="52"/>
      <c r="FL1" s="55"/>
      <c r="FM1" s="628"/>
      <c r="FN1" s="628"/>
      <c r="FO1" s="628"/>
      <c r="FP1" s="628"/>
      <c r="FQ1" s="628"/>
      <c r="FR1" s="52"/>
      <c r="FS1" s="55"/>
      <c r="FT1" s="628"/>
      <c r="FU1" s="628"/>
      <c r="FV1" s="628"/>
      <c r="FW1" s="628"/>
      <c r="FX1" s="628"/>
      <c r="FY1" s="52"/>
      <c r="FZ1" s="55"/>
      <c r="GA1" s="628"/>
      <c r="GB1" s="628"/>
      <c r="GC1" s="628"/>
      <c r="GD1" s="628"/>
      <c r="GE1" s="628"/>
      <c r="GF1" s="52"/>
      <c r="GG1" s="55"/>
      <c r="GH1" s="628"/>
      <c r="GI1" s="628"/>
      <c r="GJ1" s="628"/>
      <c r="GK1" s="628"/>
      <c r="GL1" s="628"/>
      <c r="GM1" s="52"/>
      <c r="GN1" s="55"/>
      <c r="GO1" s="628"/>
      <c r="GP1" s="628"/>
      <c r="GQ1" s="628"/>
      <c r="GR1" s="628"/>
      <c r="GS1" s="628"/>
      <c r="GT1" s="52"/>
      <c r="GU1" s="55"/>
      <c r="GV1" s="628"/>
      <c r="GW1" s="628"/>
      <c r="GX1" s="628"/>
      <c r="GY1" s="628"/>
      <c r="GZ1" s="628"/>
      <c r="HA1" s="52"/>
      <c r="HB1" s="55"/>
      <c r="HC1" s="628"/>
      <c r="HD1" s="628"/>
      <c r="HE1" s="628"/>
      <c r="HF1" s="628"/>
      <c r="HG1" s="628"/>
      <c r="HH1" s="52"/>
      <c r="HI1" s="55"/>
      <c r="HJ1" s="628"/>
      <c r="HK1" s="628"/>
      <c r="HL1" s="628"/>
      <c r="HM1" s="628"/>
      <c r="HN1" s="628"/>
      <c r="HO1" s="52"/>
      <c r="HP1" s="55"/>
      <c r="HQ1" s="628"/>
      <c r="HR1" s="628"/>
      <c r="HS1" s="628"/>
      <c r="HT1" s="628"/>
      <c r="HU1" s="628"/>
      <c r="HV1" s="52"/>
      <c r="HW1" s="55"/>
      <c r="HX1" s="628"/>
      <c r="HY1" s="628"/>
      <c r="HZ1" s="628"/>
      <c r="IA1" s="628"/>
      <c r="IB1" s="628"/>
      <c r="IC1" s="52"/>
      <c r="ID1" s="55"/>
      <c r="IE1" s="628"/>
      <c r="IF1" s="628"/>
      <c r="IG1" s="628"/>
      <c r="IH1" s="628"/>
      <c r="II1" s="628"/>
      <c r="IJ1" s="52"/>
      <c r="IK1" s="55"/>
      <c r="IL1" s="628"/>
      <c r="IM1" s="628"/>
      <c r="IN1" s="628"/>
      <c r="IO1" s="628"/>
      <c r="IP1" s="628"/>
      <c r="IQ1" s="52"/>
      <c r="IR1" s="55"/>
      <c r="IS1" s="628"/>
      <c r="IT1" s="628"/>
      <c r="IU1" s="628"/>
      <c r="IV1" s="628"/>
      <c r="IW1" s="628"/>
      <c r="IX1" s="52"/>
      <c r="IY1" s="55"/>
      <c r="IZ1" s="628"/>
      <c r="JA1" s="628"/>
      <c r="JB1" s="628"/>
      <c r="JC1" s="628"/>
      <c r="JD1" s="628"/>
      <c r="JE1" s="52"/>
      <c r="JF1" s="55"/>
      <c r="JG1" s="628"/>
      <c r="JH1" s="628"/>
      <c r="JI1" s="628"/>
      <c r="JJ1" s="628"/>
      <c r="JK1" s="628"/>
      <c r="JL1" s="52"/>
      <c r="JM1" s="55"/>
      <c r="JN1" s="628"/>
      <c r="JO1" s="628"/>
      <c r="JP1" s="628"/>
      <c r="JQ1" s="628"/>
      <c r="JR1" s="628"/>
      <c r="JS1" s="52"/>
      <c r="JT1" s="55"/>
      <c r="JU1" s="628"/>
      <c r="JV1" s="628"/>
      <c r="JW1" s="628"/>
      <c r="JX1" s="628"/>
      <c r="JY1" s="628"/>
      <c r="JZ1" s="52"/>
      <c r="KA1" s="55"/>
      <c r="KB1" s="628"/>
      <c r="KC1" s="628"/>
      <c r="KD1" s="628"/>
      <c r="KE1" s="628"/>
      <c r="KF1" s="628"/>
      <c r="KG1" s="52"/>
      <c r="KH1" s="55"/>
      <c r="KI1" s="628"/>
      <c r="KJ1" s="628"/>
      <c r="KK1" s="628"/>
      <c r="KL1" s="628"/>
      <c r="KM1" s="628"/>
      <c r="KN1" s="52"/>
      <c r="KO1" s="55"/>
      <c r="KP1" s="628"/>
      <c r="KQ1" s="628"/>
      <c r="KR1" s="628"/>
      <c r="KS1" s="628"/>
      <c r="KT1" s="628"/>
      <c r="KU1" s="52"/>
      <c r="KV1" s="55"/>
      <c r="KW1" s="628"/>
      <c r="KX1" s="628"/>
      <c r="KY1" s="628"/>
      <c r="KZ1" s="628"/>
      <c r="LA1" s="628"/>
      <c r="LB1" s="52"/>
      <c r="LC1" s="55"/>
      <c r="LD1" s="628"/>
      <c r="LE1" s="628"/>
      <c r="LF1" s="628"/>
      <c r="LG1" s="628"/>
      <c r="LH1" s="628"/>
      <c r="LI1" s="52"/>
      <c r="LJ1" s="55"/>
      <c r="LK1" s="628"/>
      <c r="LL1" s="628"/>
      <c r="LM1" s="628"/>
      <c r="LN1" s="628"/>
      <c r="LO1" s="628"/>
      <c r="LP1" s="52"/>
      <c r="LQ1" s="55"/>
      <c r="LR1" s="628"/>
      <c r="LS1" s="628"/>
      <c r="LT1" s="628"/>
      <c r="LU1" s="628"/>
      <c r="LV1" s="628"/>
      <c r="LW1" s="52"/>
      <c r="LX1" s="55"/>
      <c r="LY1" s="628"/>
      <c r="LZ1" s="628"/>
      <c r="MA1" s="628"/>
      <c r="MB1" s="628"/>
      <c r="MC1" s="628"/>
      <c r="MD1" s="52"/>
      <c r="ME1" s="55"/>
      <c r="MF1" s="628"/>
      <c r="MG1" s="628"/>
      <c r="MH1" s="628"/>
      <c r="MI1" s="628"/>
      <c r="MJ1" s="628"/>
      <c r="MK1" s="52"/>
      <c r="ML1" s="55"/>
      <c r="MM1" s="628"/>
      <c r="MN1" s="628"/>
      <c r="MO1" s="628"/>
      <c r="MP1" s="628"/>
      <c r="MQ1" s="628"/>
      <c r="MR1" s="52"/>
      <c r="MS1" s="55"/>
      <c r="MT1" s="628"/>
      <c r="MU1" s="628"/>
      <c r="MV1" s="628"/>
      <c r="MW1" s="628"/>
      <c r="MX1" s="628"/>
      <c r="MY1" s="52"/>
      <c r="MZ1" s="55"/>
      <c r="NA1" s="628"/>
      <c r="NB1" s="628"/>
      <c r="NC1" s="628"/>
      <c r="ND1" s="628"/>
      <c r="NE1" s="628"/>
      <c r="NF1" s="52"/>
      <c r="NG1" s="55"/>
      <c r="NH1" s="628"/>
      <c r="NI1" s="628"/>
      <c r="NJ1" s="628"/>
      <c r="NK1" s="628"/>
      <c r="NL1" s="628"/>
      <c r="NM1" s="52"/>
      <c r="NN1" s="55"/>
      <c r="NO1" s="628"/>
      <c r="NP1" s="628"/>
      <c r="NQ1" s="628"/>
      <c r="NR1" s="628"/>
      <c r="NS1" s="628"/>
      <c r="NT1" s="52"/>
      <c r="NU1" s="55"/>
      <c r="NV1" s="628"/>
      <c r="NW1" s="628"/>
      <c r="NX1" s="628"/>
      <c r="NY1" s="628"/>
      <c r="NZ1" s="628"/>
      <c r="OA1" s="52"/>
      <c r="OB1" s="55"/>
      <c r="OC1" s="628"/>
      <c r="OD1" s="628"/>
      <c r="OE1" s="628"/>
      <c r="OF1" s="628"/>
      <c r="OG1" s="628"/>
      <c r="OH1" s="52"/>
      <c r="OI1" s="55"/>
      <c r="OJ1" s="628"/>
      <c r="OK1" s="628"/>
      <c r="OL1" s="628"/>
      <c r="OM1" s="628"/>
      <c r="ON1" s="628"/>
      <c r="OO1" s="52"/>
      <c r="OP1" s="55"/>
      <c r="OQ1" s="628"/>
      <c r="OR1" s="628"/>
      <c r="OS1" s="628"/>
      <c r="OT1" s="628"/>
      <c r="OU1" s="628"/>
      <c r="OV1" s="52"/>
      <c r="OW1" s="55"/>
      <c r="OX1" s="628"/>
      <c r="OY1" s="628"/>
      <c r="OZ1" s="628"/>
      <c r="PA1" s="628"/>
      <c r="PB1" s="628"/>
      <c r="PC1" s="52"/>
      <c r="PD1" s="55"/>
      <c r="PE1" s="628"/>
      <c r="PF1" s="628"/>
      <c r="PG1" s="628"/>
      <c r="PH1" s="628"/>
      <c r="PI1" s="628"/>
      <c r="PJ1" s="52"/>
      <c r="PK1" s="55"/>
      <c r="PL1" s="628"/>
      <c r="PM1" s="628"/>
      <c r="PN1" s="628"/>
      <c r="PO1" s="628"/>
      <c r="PP1" s="628"/>
      <c r="PQ1" s="52"/>
      <c r="PR1" s="55"/>
      <c r="PS1" s="628"/>
      <c r="PT1" s="628"/>
      <c r="PU1" s="628"/>
      <c r="PV1" s="628"/>
      <c r="PW1" s="628"/>
      <c r="PX1" s="52"/>
      <c r="PY1" s="55"/>
      <c r="PZ1" s="628"/>
      <c r="QA1" s="628"/>
      <c r="QB1" s="628"/>
      <c r="QC1" s="628"/>
      <c r="QD1" s="628"/>
      <c r="QE1" s="52"/>
      <c r="QF1" s="55"/>
      <c r="QG1" s="628"/>
      <c r="QH1" s="628"/>
      <c r="QI1" s="628"/>
      <c r="QJ1" s="628"/>
      <c r="QK1" s="628"/>
      <c r="QL1" s="52"/>
      <c r="QM1" s="55"/>
      <c r="QN1" s="628"/>
      <c r="QO1" s="628"/>
      <c r="QP1" s="628"/>
      <c r="QQ1" s="628"/>
      <c r="QR1" s="628"/>
      <c r="QS1" s="52"/>
      <c r="QT1" s="55"/>
      <c r="QU1" s="628"/>
      <c r="QV1" s="628"/>
      <c r="QW1" s="628"/>
      <c r="QX1" s="628"/>
      <c r="QY1" s="628"/>
      <c r="QZ1" s="52"/>
      <c r="RA1" s="55"/>
      <c r="RB1" s="628"/>
      <c r="RC1" s="628"/>
      <c r="RD1" s="628"/>
      <c r="RE1" s="628"/>
      <c r="RF1" s="628"/>
      <c r="RG1" s="52"/>
      <c r="RH1" s="55"/>
      <c r="RI1" s="628"/>
      <c r="RJ1" s="628"/>
      <c r="RK1" s="628"/>
      <c r="RL1" s="628"/>
      <c r="RM1" s="628"/>
      <c r="RN1" s="52"/>
      <c r="RO1" s="55"/>
      <c r="RP1" s="628"/>
      <c r="RQ1" s="628"/>
      <c r="RR1" s="628"/>
      <c r="RS1" s="628"/>
      <c r="RT1" s="628"/>
      <c r="RU1" s="52"/>
      <c r="RV1" s="55"/>
      <c r="RW1" s="628"/>
      <c r="RX1" s="628"/>
      <c r="RY1" s="628"/>
      <c r="RZ1" s="628"/>
      <c r="SA1" s="628"/>
      <c r="SB1" s="52"/>
      <c r="SC1" s="55"/>
      <c r="SD1" s="628"/>
      <c r="SE1" s="628"/>
      <c r="SF1" s="628"/>
      <c r="SG1" s="628"/>
      <c r="SH1" s="628"/>
      <c r="SI1" s="52"/>
      <c r="SJ1" s="55"/>
      <c r="SK1" s="628"/>
      <c r="SL1" s="628"/>
      <c r="SM1" s="628"/>
      <c r="SN1" s="628"/>
      <c r="SO1" s="628"/>
      <c r="SP1" s="52"/>
      <c r="SQ1" s="55"/>
      <c r="SR1" s="628"/>
      <c r="SS1" s="628"/>
      <c r="ST1" s="628"/>
      <c r="SU1" s="628"/>
      <c r="SV1" s="628"/>
      <c r="SW1" s="52"/>
      <c r="SX1" s="55"/>
      <c r="SY1" s="628"/>
      <c r="SZ1" s="628"/>
      <c r="TA1" s="628"/>
      <c r="TB1" s="628"/>
      <c r="TC1" s="628"/>
      <c r="TD1" s="52"/>
      <c r="TE1" s="55"/>
      <c r="TF1" s="628"/>
      <c r="TG1" s="628"/>
      <c r="TH1" s="628"/>
      <c r="TI1" s="628"/>
      <c r="TJ1" s="628"/>
      <c r="TK1" s="52"/>
      <c r="TL1" s="55"/>
      <c r="TM1" s="628"/>
      <c r="TN1" s="628"/>
      <c r="TO1" s="628"/>
      <c r="TP1" s="628"/>
      <c r="TQ1" s="628"/>
      <c r="TR1" s="52"/>
      <c r="TS1" s="55"/>
      <c r="TT1" s="628"/>
      <c r="TU1" s="628"/>
      <c r="TV1" s="628"/>
      <c r="TW1" s="628"/>
      <c r="TX1" s="628"/>
      <c r="TY1" s="52"/>
      <c r="TZ1" s="55"/>
      <c r="UA1" s="628"/>
      <c r="UB1" s="628"/>
      <c r="UC1" s="628"/>
      <c r="UD1" s="628"/>
      <c r="UE1" s="628"/>
      <c r="UF1" s="52"/>
      <c r="UG1" s="55"/>
      <c r="UH1" s="628"/>
      <c r="UI1" s="628"/>
      <c r="UJ1" s="628"/>
      <c r="UK1" s="628"/>
      <c r="UL1" s="628"/>
      <c r="UM1" s="52"/>
      <c r="UN1" s="55"/>
      <c r="UO1" s="628"/>
      <c r="UP1" s="628"/>
      <c r="UQ1" s="628"/>
      <c r="UR1" s="628"/>
      <c r="US1" s="628"/>
      <c r="UT1" s="52"/>
      <c r="UU1" s="55"/>
      <c r="UV1" s="628"/>
      <c r="UW1" s="628"/>
      <c r="UX1" s="628"/>
      <c r="UY1" s="628"/>
      <c r="UZ1" s="628"/>
      <c r="VA1" s="52"/>
      <c r="VB1" s="55"/>
      <c r="VC1" s="628"/>
      <c r="VD1" s="628"/>
      <c r="VE1" s="628"/>
      <c r="VF1" s="628"/>
      <c r="VG1" s="628"/>
      <c r="VH1" s="52"/>
      <c r="VI1" s="55"/>
      <c r="VJ1" s="628"/>
      <c r="VK1" s="628"/>
      <c r="VL1" s="628"/>
      <c r="VM1" s="628"/>
      <c r="VN1" s="628"/>
      <c r="VO1" s="52"/>
      <c r="VP1" s="55"/>
      <c r="VQ1" s="628"/>
      <c r="VR1" s="628"/>
      <c r="VS1" s="628"/>
      <c r="VT1" s="628"/>
      <c r="VU1" s="628"/>
      <c r="VV1" s="52"/>
      <c r="VW1" s="55"/>
      <c r="VX1" s="628"/>
      <c r="VY1" s="628"/>
      <c r="VZ1" s="628"/>
      <c r="WA1" s="628"/>
      <c r="WB1" s="628"/>
      <c r="WC1" s="52"/>
      <c r="WD1" s="55"/>
      <c r="WE1" s="628"/>
      <c r="WF1" s="628"/>
      <c r="WG1" s="628"/>
      <c r="WH1" s="628"/>
      <c r="WI1" s="628"/>
      <c r="WJ1" s="52"/>
      <c r="WK1" s="55"/>
      <c r="WL1" s="628"/>
      <c r="WM1" s="628"/>
      <c r="WN1" s="628"/>
      <c r="WO1" s="628"/>
      <c r="WP1" s="628"/>
      <c r="WQ1" s="52"/>
      <c r="WR1" s="55"/>
      <c r="WS1" s="628"/>
      <c r="WT1" s="628"/>
      <c r="WU1" s="628"/>
      <c r="WV1" s="628"/>
      <c r="WW1" s="628"/>
      <c r="WX1" s="52"/>
      <c r="WY1" s="55"/>
      <c r="WZ1" s="628"/>
      <c r="XA1" s="628"/>
      <c r="XB1" s="628"/>
      <c r="XC1" s="628"/>
      <c r="XD1" s="628"/>
      <c r="XE1" s="52"/>
      <c r="XF1" s="55"/>
      <c r="XG1" s="628"/>
      <c r="XH1" s="628"/>
      <c r="XI1" s="628"/>
      <c r="XJ1" s="628"/>
      <c r="XK1" s="628"/>
      <c r="XL1" s="52"/>
      <c r="XM1" s="55"/>
      <c r="XN1" s="628"/>
      <c r="XO1" s="628"/>
      <c r="XP1" s="628"/>
      <c r="XQ1" s="628"/>
      <c r="XR1" s="628"/>
      <c r="XS1" s="52"/>
      <c r="XT1" s="55"/>
      <c r="XU1" s="628"/>
      <c r="XV1" s="628"/>
      <c r="XW1" s="628"/>
      <c r="XX1" s="628"/>
      <c r="XY1" s="628"/>
      <c r="XZ1" s="52"/>
      <c r="YA1" s="55"/>
      <c r="YB1" s="628"/>
      <c r="YC1" s="628"/>
      <c r="YD1" s="628"/>
      <c r="YE1" s="628"/>
      <c r="YF1" s="628"/>
      <c r="YG1" s="52"/>
      <c r="YH1" s="55"/>
      <c r="YI1" s="628"/>
      <c r="YJ1" s="628"/>
      <c r="YK1" s="628"/>
      <c r="YL1" s="628"/>
      <c r="YM1" s="628"/>
      <c r="YN1" s="52"/>
      <c r="YO1" s="55"/>
      <c r="YP1" s="628"/>
      <c r="YQ1" s="628"/>
      <c r="YR1" s="628"/>
      <c r="YS1" s="628"/>
      <c r="YT1" s="628"/>
      <c r="YU1" s="52"/>
      <c r="YV1" s="55"/>
      <c r="YW1" s="628"/>
      <c r="YX1" s="628"/>
      <c r="YY1" s="628"/>
      <c r="YZ1" s="628"/>
      <c r="ZA1" s="628"/>
      <c r="ZB1" s="52"/>
      <c r="ZC1" s="55"/>
      <c r="ZD1" s="628"/>
      <c r="ZE1" s="628"/>
      <c r="ZF1" s="628"/>
      <c r="ZG1" s="628"/>
      <c r="ZH1" s="628"/>
      <c r="ZI1" s="52"/>
      <c r="ZJ1" s="55"/>
      <c r="ZK1" s="628"/>
      <c r="ZL1" s="628"/>
      <c r="ZM1" s="628"/>
      <c r="ZN1" s="628"/>
      <c r="ZO1" s="628"/>
      <c r="ZP1" s="52"/>
      <c r="ZQ1" s="55"/>
      <c r="ZR1" s="628"/>
      <c r="ZS1" s="628"/>
      <c r="ZT1" s="628"/>
      <c r="ZU1" s="628"/>
      <c r="ZV1" s="628"/>
      <c r="ZW1" s="52"/>
      <c r="ZX1" s="55"/>
      <c r="ZY1" s="628"/>
      <c r="ZZ1" s="628"/>
      <c r="AAA1" s="628"/>
      <c r="AAB1" s="628"/>
      <c r="AAC1" s="628"/>
      <c r="AAD1" s="52"/>
      <c r="AAE1" s="55"/>
      <c r="AAF1" s="628"/>
      <c r="AAG1" s="628"/>
      <c r="AAH1" s="628"/>
      <c r="AAI1" s="628"/>
      <c r="AAJ1" s="628"/>
      <c r="AAK1" s="52"/>
      <c r="AAL1" s="55"/>
      <c r="AAM1" s="628"/>
      <c r="AAN1" s="628"/>
      <c r="AAO1" s="628"/>
      <c r="AAP1" s="628"/>
      <c r="AAQ1" s="628"/>
      <c r="AAR1" s="52"/>
      <c r="AAS1" s="55"/>
      <c r="AAT1" s="628"/>
      <c r="AAU1" s="628"/>
      <c r="AAV1" s="628"/>
      <c r="AAW1" s="628"/>
      <c r="AAX1" s="628"/>
      <c r="AAY1" s="52"/>
      <c r="AAZ1" s="55"/>
      <c r="ABA1" s="628"/>
      <c r="ABB1" s="628"/>
      <c r="ABC1" s="628"/>
      <c r="ABD1" s="628"/>
      <c r="ABE1" s="628"/>
      <c r="ABF1" s="52"/>
      <c r="ABG1" s="55"/>
      <c r="ABH1" s="628"/>
      <c r="ABI1" s="628"/>
      <c r="ABJ1" s="628"/>
      <c r="ABK1" s="628"/>
      <c r="ABL1" s="628"/>
      <c r="ABM1" s="52"/>
      <c r="ABN1" s="55"/>
      <c r="ABO1" s="628"/>
      <c r="ABP1" s="628"/>
      <c r="ABQ1" s="628"/>
      <c r="ABR1" s="628"/>
      <c r="ABS1" s="628"/>
      <c r="ABT1" s="52"/>
      <c r="ABU1" s="55"/>
      <c r="ABV1" s="628"/>
      <c r="ABW1" s="628"/>
      <c r="ABX1" s="628"/>
      <c r="ABY1" s="628"/>
      <c r="ABZ1" s="628"/>
      <c r="ACA1" s="52"/>
      <c r="ACB1" s="55"/>
      <c r="ACC1" s="628"/>
      <c r="ACD1" s="628"/>
      <c r="ACE1" s="628"/>
      <c r="ACF1" s="628"/>
      <c r="ACG1" s="628"/>
      <c r="ACH1" s="52"/>
      <c r="ACI1" s="55"/>
      <c r="ACJ1" s="628"/>
      <c r="ACK1" s="628"/>
      <c r="ACL1" s="628"/>
      <c r="ACM1" s="628"/>
      <c r="ACN1" s="628"/>
      <c r="ACO1" s="52"/>
      <c r="ACP1" s="55"/>
      <c r="ACQ1" s="628"/>
      <c r="ACR1" s="628"/>
      <c r="ACS1" s="628"/>
      <c r="ACT1" s="628"/>
      <c r="ACU1" s="628"/>
      <c r="ACV1" s="52"/>
      <c r="ACW1" s="55"/>
      <c r="ACX1" s="628"/>
      <c r="ACY1" s="628"/>
      <c r="ACZ1" s="628"/>
      <c r="ADA1" s="628"/>
      <c r="ADB1" s="628"/>
      <c r="ADC1" s="52"/>
      <c r="ADD1" s="55"/>
      <c r="ADE1" s="628"/>
      <c r="ADF1" s="628"/>
      <c r="ADG1" s="628"/>
      <c r="ADH1" s="628"/>
      <c r="ADI1" s="628"/>
      <c r="ADJ1" s="52"/>
      <c r="ADK1" s="55"/>
      <c r="ADL1" s="628"/>
      <c r="ADM1" s="628"/>
      <c r="ADN1" s="628"/>
      <c r="ADO1" s="628"/>
      <c r="ADP1" s="628"/>
      <c r="ADQ1" s="52"/>
      <c r="ADR1" s="55"/>
      <c r="ADS1" s="628"/>
      <c r="ADT1" s="628"/>
      <c r="ADU1" s="628"/>
      <c r="ADV1" s="628"/>
      <c r="ADW1" s="628"/>
      <c r="ADX1" s="52"/>
      <c r="ADY1" s="55"/>
      <c r="ADZ1" s="628"/>
      <c r="AEA1" s="628"/>
      <c r="AEB1" s="628"/>
      <c r="AEC1" s="628"/>
      <c r="AED1" s="628"/>
      <c r="AEE1" s="52"/>
      <c r="AEF1" s="55"/>
      <c r="AEG1" s="628"/>
      <c r="AEH1" s="628"/>
      <c r="AEI1" s="628"/>
      <c r="AEJ1" s="628"/>
      <c r="AEK1" s="628"/>
      <c r="AEL1" s="52"/>
      <c r="AEM1" s="55"/>
      <c r="AEN1" s="628"/>
      <c r="AEO1" s="628"/>
      <c r="AEP1" s="628"/>
      <c r="AEQ1" s="628"/>
      <c r="AER1" s="628"/>
      <c r="AES1" s="52"/>
      <c r="AET1" s="55"/>
      <c r="AEU1" s="628"/>
      <c r="AEV1" s="628"/>
      <c r="AEW1" s="628"/>
      <c r="AEX1" s="628"/>
      <c r="AEY1" s="628"/>
      <c r="AEZ1" s="52"/>
      <c r="AFA1" s="55"/>
      <c r="AFB1" s="628"/>
      <c r="AFC1" s="628"/>
      <c r="AFD1" s="628"/>
      <c r="AFE1" s="628"/>
      <c r="AFF1" s="628"/>
      <c r="AFG1" s="52"/>
      <c r="AFH1" s="55"/>
      <c r="AFI1" s="628"/>
      <c r="AFJ1" s="628"/>
      <c r="AFK1" s="628"/>
      <c r="AFL1" s="628"/>
      <c r="AFM1" s="628"/>
      <c r="AFN1" s="52"/>
      <c r="AFO1" s="55"/>
      <c r="AFP1" s="628"/>
      <c r="AFQ1" s="628"/>
      <c r="AFR1" s="628"/>
      <c r="AFS1" s="628"/>
      <c r="AFT1" s="628"/>
      <c r="AFU1" s="52"/>
      <c r="AFV1" s="55"/>
      <c r="AFW1" s="628"/>
      <c r="AFX1" s="628"/>
      <c r="AFY1" s="628"/>
      <c r="AFZ1" s="628"/>
      <c r="AGA1" s="628"/>
      <c r="AGB1" s="52"/>
      <c r="AGC1" s="55"/>
      <c r="AGD1" s="628"/>
      <c r="AGE1" s="628"/>
      <c r="AGF1" s="628"/>
      <c r="AGG1" s="628"/>
      <c r="AGH1" s="628"/>
      <c r="AGI1" s="52"/>
      <c r="AGJ1" s="55"/>
      <c r="AGK1" s="628"/>
      <c r="AGL1" s="628"/>
      <c r="AGM1" s="628"/>
      <c r="AGN1" s="628"/>
      <c r="AGO1" s="628"/>
      <c r="AGP1" s="52"/>
      <c r="AGQ1" s="55"/>
      <c r="AGR1" s="628"/>
      <c r="AGS1" s="628"/>
      <c r="AGT1" s="628"/>
      <c r="AGU1" s="628"/>
      <c r="AGV1" s="628"/>
      <c r="AGW1" s="52"/>
      <c r="AGX1" s="55"/>
      <c r="AGY1" s="628"/>
      <c r="AGZ1" s="628"/>
      <c r="AHA1" s="628"/>
      <c r="AHB1" s="628"/>
      <c r="AHC1" s="628"/>
      <c r="AHD1" s="52"/>
      <c r="AHE1" s="55"/>
      <c r="AHF1" s="628"/>
      <c r="AHG1" s="628"/>
      <c r="AHH1" s="628"/>
      <c r="AHI1" s="628"/>
      <c r="AHJ1" s="628"/>
      <c r="AHK1" s="52"/>
      <c r="AHL1" s="55"/>
      <c r="AHM1" s="628"/>
      <c r="AHN1" s="628"/>
      <c r="AHO1" s="628"/>
      <c r="AHP1" s="628"/>
      <c r="AHQ1" s="628"/>
      <c r="AHR1" s="52"/>
      <c r="AHS1" s="55"/>
      <c r="AHT1" s="628"/>
      <c r="AHU1" s="628"/>
      <c r="AHV1" s="628"/>
      <c r="AHW1" s="628"/>
      <c r="AHX1" s="628"/>
      <c r="AHY1" s="52"/>
      <c r="AHZ1" s="55"/>
      <c r="AIA1" s="628"/>
      <c r="AIB1" s="628"/>
      <c r="AIC1" s="628"/>
      <c r="AID1" s="628"/>
      <c r="AIE1" s="628"/>
      <c r="AIF1" s="52"/>
      <c r="AIG1" s="55"/>
      <c r="AIH1" s="628"/>
      <c r="AII1" s="628"/>
      <c r="AIJ1" s="628"/>
      <c r="AIK1" s="628"/>
      <c r="AIL1" s="628"/>
      <c r="AIM1" s="52"/>
      <c r="AIN1" s="55"/>
      <c r="AIO1" s="628"/>
      <c r="AIP1" s="628"/>
      <c r="AIQ1" s="628"/>
      <c r="AIR1" s="628"/>
      <c r="AIS1" s="628"/>
      <c r="AIT1" s="52"/>
      <c r="AIU1" s="55"/>
      <c r="AIV1" s="628"/>
      <c r="AIW1" s="628"/>
      <c r="AIX1" s="628"/>
      <c r="AIY1" s="628"/>
      <c r="AIZ1" s="628"/>
      <c r="AJA1" s="52"/>
      <c r="AJB1" s="55"/>
      <c r="AJC1" s="628"/>
      <c r="AJD1" s="628"/>
      <c r="AJE1" s="628"/>
      <c r="AJF1" s="628"/>
      <c r="AJG1" s="628"/>
      <c r="AJH1" s="52"/>
      <c r="AJI1" s="55"/>
      <c r="AJJ1" s="628"/>
      <c r="AJK1" s="628"/>
      <c r="AJL1" s="628"/>
      <c r="AJM1" s="628"/>
      <c r="AJN1" s="628"/>
      <c r="AJO1" s="52"/>
      <c r="AJP1" s="55"/>
      <c r="AJQ1" s="628"/>
      <c r="AJR1" s="628"/>
      <c r="AJS1" s="628"/>
      <c r="AJT1" s="628"/>
      <c r="AJU1" s="628"/>
      <c r="AJV1" s="52"/>
      <c r="AJW1" s="55"/>
      <c r="AJX1" s="628"/>
      <c r="AJY1" s="628"/>
      <c r="AJZ1" s="628"/>
      <c r="AKA1" s="628"/>
      <c r="AKB1" s="628"/>
      <c r="AKC1" s="52"/>
      <c r="AKD1" s="55"/>
      <c r="AKE1" s="628"/>
      <c r="AKF1" s="628"/>
      <c r="AKG1" s="628"/>
      <c r="AKH1" s="628"/>
      <c r="AKI1" s="628"/>
      <c r="AKJ1" s="52"/>
      <c r="AKK1" s="55"/>
      <c r="AKL1" s="628"/>
      <c r="AKM1" s="628"/>
      <c r="AKN1" s="628"/>
      <c r="AKO1" s="628"/>
      <c r="AKP1" s="628"/>
      <c r="AKQ1" s="52"/>
      <c r="AKR1" s="55"/>
      <c r="AKS1" s="628"/>
      <c r="AKT1" s="628"/>
      <c r="AKU1" s="628"/>
      <c r="AKV1" s="628"/>
      <c r="AKW1" s="628"/>
      <c r="AKX1" s="52"/>
      <c r="AKY1" s="55"/>
      <c r="AKZ1" s="628"/>
      <c r="ALA1" s="628"/>
      <c r="ALB1" s="628"/>
      <c r="ALC1" s="628"/>
      <c r="ALD1" s="628"/>
      <c r="ALE1" s="52"/>
      <c r="ALF1" s="55"/>
      <c r="ALG1" s="628"/>
      <c r="ALH1" s="628"/>
      <c r="ALI1" s="628"/>
      <c r="ALJ1" s="628"/>
      <c r="ALK1" s="628"/>
      <c r="ALL1" s="52"/>
      <c r="ALM1" s="55"/>
      <c r="ALN1" s="628"/>
      <c r="ALO1" s="628"/>
      <c r="ALP1" s="628"/>
      <c r="ALQ1" s="628"/>
      <c r="ALR1" s="628"/>
      <c r="ALS1" s="52"/>
      <c r="ALT1" s="55"/>
      <c r="ALU1" s="628"/>
      <c r="ALV1" s="628"/>
      <c r="ALW1" s="628"/>
      <c r="ALX1" s="628"/>
      <c r="ALY1" s="628"/>
      <c r="ALZ1" s="52"/>
      <c r="AMA1" s="55"/>
      <c r="AMB1" s="628"/>
      <c r="AMC1" s="628"/>
      <c r="AMD1" s="628"/>
      <c r="AME1" s="628"/>
      <c r="AMF1" s="628"/>
      <c r="AMG1" s="52"/>
      <c r="AMH1" s="55"/>
      <c r="AMI1" s="628"/>
      <c r="AMJ1" s="628"/>
      <c r="AMK1" s="628"/>
      <c r="AML1" s="628"/>
      <c r="AMM1" s="628"/>
      <c r="AMN1" s="52"/>
      <c r="AMO1" s="55"/>
      <c r="AMP1" s="628"/>
      <c r="AMQ1" s="628"/>
      <c r="AMR1" s="628"/>
      <c r="AMS1" s="628"/>
      <c r="AMT1" s="628"/>
      <c r="AMU1" s="52"/>
      <c r="AMV1" s="55"/>
      <c r="AMW1" s="628"/>
      <c r="AMX1" s="628"/>
      <c r="AMY1" s="628"/>
      <c r="AMZ1" s="628"/>
      <c r="ANA1" s="628"/>
      <c r="ANB1" s="52"/>
      <c r="ANC1" s="55"/>
      <c r="AND1" s="628"/>
      <c r="ANE1" s="628"/>
      <c r="ANF1" s="628"/>
      <c r="ANG1" s="628"/>
      <c r="ANH1" s="628"/>
      <c r="ANI1" s="52"/>
      <c r="ANJ1" s="55"/>
      <c r="ANK1" s="628"/>
      <c r="ANL1" s="628"/>
      <c r="ANM1" s="628"/>
      <c r="ANN1" s="628"/>
      <c r="ANO1" s="628"/>
      <c r="ANP1" s="52"/>
      <c r="ANQ1" s="55"/>
      <c r="ANR1" s="628"/>
      <c r="ANS1" s="628"/>
      <c r="ANT1" s="628"/>
      <c r="ANU1" s="628"/>
      <c r="ANV1" s="628"/>
      <c r="ANW1" s="52"/>
      <c r="ANX1" s="55"/>
      <c r="ANY1" s="628"/>
      <c r="ANZ1" s="628"/>
      <c r="AOA1" s="628"/>
      <c r="AOB1" s="628"/>
      <c r="AOC1" s="628"/>
      <c r="AOD1" s="52"/>
      <c r="AOE1" s="55"/>
      <c r="AOF1" s="628"/>
      <c r="AOG1" s="628"/>
      <c r="AOH1" s="628"/>
      <c r="AOI1" s="628"/>
      <c r="AOJ1" s="628"/>
      <c r="AOK1" s="52"/>
      <c r="AOL1" s="55"/>
      <c r="AOM1" s="628"/>
      <c r="AON1" s="628"/>
      <c r="AOO1" s="628"/>
      <c r="AOP1" s="628"/>
      <c r="AOQ1" s="628"/>
      <c r="AOR1" s="52"/>
      <c r="AOS1" s="55"/>
      <c r="AOT1" s="628"/>
      <c r="AOU1" s="628"/>
      <c r="AOV1" s="628"/>
      <c r="AOW1" s="628"/>
      <c r="AOX1" s="628"/>
      <c r="AOY1" s="52"/>
      <c r="AOZ1" s="55"/>
      <c r="APA1" s="628"/>
      <c r="APB1" s="628"/>
      <c r="APC1" s="628"/>
      <c r="APD1" s="628"/>
      <c r="APE1" s="628"/>
      <c r="APF1" s="52"/>
      <c r="APG1" s="55"/>
      <c r="APH1" s="628"/>
      <c r="API1" s="628"/>
      <c r="APJ1" s="628"/>
      <c r="APK1" s="628"/>
      <c r="APL1" s="628"/>
      <c r="APM1" s="52"/>
      <c r="APN1" s="55"/>
      <c r="APO1" s="628"/>
      <c r="APP1" s="628"/>
      <c r="APQ1" s="628"/>
      <c r="APR1" s="628"/>
      <c r="APS1" s="628"/>
      <c r="APT1" s="52"/>
      <c r="APU1" s="55"/>
      <c r="APV1" s="628"/>
      <c r="APW1" s="628"/>
      <c r="APX1" s="628"/>
      <c r="APY1" s="628"/>
      <c r="APZ1" s="628"/>
      <c r="AQA1" s="52"/>
      <c r="AQB1" s="55"/>
      <c r="AQC1" s="628"/>
      <c r="AQD1" s="628"/>
      <c r="AQE1" s="628"/>
      <c r="AQF1" s="628"/>
      <c r="AQG1" s="628"/>
      <c r="AQH1" s="52"/>
      <c r="AQI1" s="55"/>
      <c r="AQJ1" s="628"/>
      <c r="AQK1" s="628"/>
      <c r="AQL1" s="628"/>
      <c r="AQM1" s="628"/>
      <c r="AQN1" s="628"/>
      <c r="AQO1" s="52"/>
      <c r="AQP1" s="55"/>
      <c r="AQQ1" s="628"/>
      <c r="AQR1" s="628"/>
      <c r="AQS1" s="628"/>
      <c r="AQT1" s="628"/>
      <c r="AQU1" s="628"/>
      <c r="AQV1" s="52"/>
      <c r="AQW1" s="55"/>
      <c r="AQX1" s="628"/>
      <c r="AQY1" s="628"/>
      <c r="AQZ1" s="628"/>
      <c r="ARA1" s="628"/>
      <c r="ARB1" s="628"/>
      <c r="ARC1" s="52"/>
      <c r="ARD1" s="55"/>
      <c r="ARE1" s="628"/>
      <c r="ARF1" s="628"/>
      <c r="ARG1" s="628"/>
      <c r="ARH1" s="628"/>
      <c r="ARI1" s="628"/>
      <c r="ARJ1" s="52"/>
      <c r="ARK1" s="55"/>
      <c r="ARL1" s="628"/>
      <c r="ARM1" s="628"/>
      <c r="ARN1" s="628"/>
      <c r="ARO1" s="628"/>
      <c r="ARP1" s="628"/>
      <c r="ARQ1" s="52"/>
      <c r="ARR1" s="55"/>
      <c r="ARS1" s="628"/>
      <c r="ART1" s="628"/>
      <c r="ARU1" s="628"/>
      <c r="ARV1" s="628"/>
      <c r="ARW1" s="628"/>
      <c r="ARX1" s="52"/>
      <c r="ARY1" s="55"/>
      <c r="ARZ1" s="628"/>
      <c r="ASA1" s="628"/>
      <c r="ASB1" s="628"/>
      <c r="ASC1" s="628"/>
      <c r="ASD1" s="628"/>
      <c r="ASE1" s="52"/>
      <c r="ASF1" s="55"/>
      <c r="ASG1" s="628"/>
      <c r="ASH1" s="628"/>
      <c r="ASI1" s="628"/>
      <c r="ASJ1" s="628"/>
      <c r="ASK1" s="628"/>
      <c r="ASL1" s="52"/>
      <c r="ASM1" s="55"/>
      <c r="ASN1" s="628"/>
      <c r="ASO1" s="628"/>
      <c r="ASP1" s="628"/>
      <c r="ASQ1" s="628"/>
      <c r="ASR1" s="628"/>
      <c r="ASS1" s="52"/>
      <c r="AST1" s="55"/>
      <c r="ASU1" s="628"/>
      <c r="ASV1" s="628"/>
      <c r="ASW1" s="628"/>
      <c r="ASX1" s="628"/>
      <c r="ASY1" s="628"/>
      <c r="ASZ1" s="52"/>
      <c r="ATA1" s="55"/>
      <c r="ATB1" s="628"/>
      <c r="ATC1" s="628"/>
      <c r="ATD1" s="628"/>
      <c r="ATE1" s="628"/>
      <c r="ATF1" s="628"/>
      <c r="ATG1" s="52"/>
      <c r="ATH1" s="55"/>
      <c r="ATI1" s="628"/>
      <c r="ATJ1" s="628"/>
      <c r="ATK1" s="628"/>
      <c r="ATL1" s="628"/>
      <c r="ATM1" s="628"/>
      <c r="ATN1" s="52"/>
      <c r="ATO1" s="55"/>
      <c r="ATP1" s="628"/>
      <c r="ATQ1" s="628"/>
      <c r="ATR1" s="628"/>
      <c r="ATS1" s="628"/>
      <c r="ATT1" s="628"/>
      <c r="ATU1" s="52"/>
      <c r="ATV1" s="55"/>
      <c r="ATW1" s="628"/>
      <c r="ATX1" s="628"/>
      <c r="ATY1" s="628"/>
      <c r="ATZ1" s="628"/>
      <c r="AUA1" s="628"/>
      <c r="AUB1" s="52"/>
      <c r="AUC1" s="55"/>
      <c r="AUD1" s="628"/>
      <c r="AUE1" s="628"/>
      <c r="AUF1" s="628"/>
      <c r="AUG1" s="628"/>
      <c r="AUH1" s="628"/>
      <c r="AUI1" s="52"/>
      <c r="AUJ1" s="55"/>
      <c r="AUK1" s="628"/>
      <c r="AUL1" s="628"/>
      <c r="AUM1" s="628"/>
      <c r="AUN1" s="628"/>
      <c r="AUO1" s="628"/>
      <c r="AUP1" s="52"/>
      <c r="AUQ1" s="55"/>
      <c r="AUR1" s="628"/>
      <c r="AUS1" s="628"/>
      <c r="AUT1" s="628"/>
      <c r="AUU1" s="628"/>
      <c r="AUV1" s="628"/>
      <c r="AUW1" s="52"/>
      <c r="AUX1" s="55"/>
      <c r="AUY1" s="628"/>
      <c r="AUZ1" s="628"/>
      <c r="AVA1" s="628"/>
      <c r="AVB1" s="628"/>
      <c r="AVC1" s="628"/>
      <c r="AVD1" s="52"/>
      <c r="AVE1" s="55"/>
      <c r="AVF1" s="628"/>
      <c r="AVG1" s="628"/>
      <c r="AVH1" s="628"/>
      <c r="AVI1" s="628"/>
      <c r="AVJ1" s="628"/>
      <c r="AVK1" s="52"/>
      <c r="AVL1" s="55"/>
      <c r="AVM1" s="628"/>
      <c r="AVN1" s="628"/>
      <c r="AVO1" s="628"/>
      <c r="AVP1" s="628"/>
      <c r="AVQ1" s="628"/>
      <c r="AVR1" s="52"/>
      <c r="AVS1" s="55"/>
      <c r="AVT1" s="628"/>
      <c r="AVU1" s="628"/>
      <c r="AVV1" s="628"/>
      <c r="AVW1" s="628"/>
      <c r="AVX1" s="628"/>
      <c r="AVY1" s="52"/>
      <c r="AVZ1" s="55"/>
      <c r="AWA1" s="628"/>
      <c r="AWB1" s="628"/>
      <c r="AWC1" s="628"/>
      <c r="AWD1" s="628"/>
      <c r="AWE1" s="628"/>
      <c r="AWF1" s="52"/>
      <c r="AWG1" s="55"/>
      <c r="AWH1" s="628"/>
      <c r="AWI1" s="628"/>
      <c r="AWJ1" s="628"/>
      <c r="AWK1" s="628"/>
      <c r="AWL1" s="628"/>
      <c r="AWM1" s="52"/>
      <c r="AWN1" s="55"/>
      <c r="AWO1" s="628"/>
      <c r="AWP1" s="628"/>
      <c r="AWQ1" s="628"/>
      <c r="AWR1" s="628"/>
      <c r="AWS1" s="628"/>
      <c r="AWT1" s="52"/>
      <c r="AWU1" s="55"/>
      <c r="AWV1" s="628"/>
      <c r="AWW1" s="628"/>
      <c r="AWX1" s="628"/>
      <c r="AWY1" s="628"/>
      <c r="AWZ1" s="628"/>
      <c r="AXA1" s="52"/>
      <c r="AXB1" s="55"/>
      <c r="AXC1" s="628"/>
      <c r="AXD1" s="628"/>
      <c r="AXE1" s="628"/>
      <c r="AXF1" s="628"/>
      <c r="AXG1" s="628"/>
      <c r="AXH1" s="52"/>
      <c r="AXI1" s="55"/>
      <c r="AXJ1" s="628"/>
      <c r="AXK1" s="628"/>
      <c r="AXL1" s="628"/>
      <c r="AXM1" s="628"/>
      <c r="AXN1" s="628"/>
      <c r="AXO1" s="52"/>
      <c r="AXP1" s="55"/>
      <c r="AXQ1" s="628"/>
      <c r="AXR1" s="628"/>
      <c r="AXS1" s="628"/>
      <c r="AXT1" s="628"/>
      <c r="AXU1" s="628"/>
      <c r="AXV1" s="52"/>
      <c r="AXW1" s="55"/>
      <c r="AXX1" s="628"/>
      <c r="AXY1" s="628"/>
      <c r="AXZ1" s="628"/>
      <c r="AYA1" s="628"/>
      <c r="AYB1" s="628"/>
      <c r="AYC1" s="52"/>
      <c r="AYD1" s="55"/>
      <c r="AYE1" s="628"/>
      <c r="AYF1" s="628"/>
      <c r="AYG1" s="628"/>
      <c r="AYH1" s="628"/>
      <c r="AYI1" s="628"/>
      <c r="AYJ1" s="52"/>
      <c r="AYK1" s="55"/>
      <c r="AYL1" s="628"/>
      <c r="AYM1" s="628"/>
      <c r="AYN1" s="628"/>
      <c r="AYO1" s="628"/>
      <c r="AYP1" s="628"/>
      <c r="AYQ1" s="52"/>
      <c r="AYR1" s="55"/>
      <c r="AYS1" s="628"/>
      <c r="AYT1" s="628"/>
      <c r="AYU1" s="628"/>
      <c r="AYV1" s="628"/>
      <c r="AYW1" s="628"/>
      <c r="AYX1" s="52"/>
      <c r="AYY1" s="55"/>
      <c r="AYZ1" s="628"/>
      <c r="AZA1" s="628"/>
      <c r="AZB1" s="628"/>
      <c r="AZC1" s="628"/>
      <c r="AZD1" s="628"/>
      <c r="AZE1" s="52"/>
      <c r="AZF1" s="55"/>
      <c r="AZG1" s="628"/>
      <c r="AZH1" s="628"/>
      <c r="AZI1" s="628"/>
      <c r="AZJ1" s="628"/>
      <c r="AZK1" s="628"/>
      <c r="AZL1" s="52"/>
      <c r="AZM1" s="55"/>
      <c r="AZN1" s="628"/>
      <c r="AZO1" s="628"/>
      <c r="AZP1" s="628"/>
      <c r="AZQ1" s="628"/>
      <c r="AZR1" s="628"/>
      <c r="AZS1" s="52"/>
      <c r="AZT1" s="55"/>
      <c r="AZU1" s="628"/>
      <c r="AZV1" s="628"/>
      <c r="AZW1" s="628"/>
      <c r="AZX1" s="628"/>
      <c r="AZY1" s="628"/>
      <c r="AZZ1" s="52"/>
      <c r="BAA1" s="55"/>
      <c r="BAB1" s="628"/>
      <c r="BAC1" s="628"/>
      <c r="BAD1" s="628"/>
      <c r="BAE1" s="628"/>
      <c r="BAF1" s="628"/>
      <c r="BAG1" s="52"/>
      <c r="BAH1" s="55"/>
      <c r="BAI1" s="628"/>
      <c r="BAJ1" s="628"/>
      <c r="BAK1" s="628"/>
      <c r="BAL1" s="628"/>
      <c r="BAM1" s="628"/>
      <c r="BAN1" s="52"/>
      <c r="BAO1" s="55"/>
      <c r="BAP1" s="628"/>
      <c r="BAQ1" s="628"/>
      <c r="BAR1" s="628"/>
      <c r="BAS1" s="628"/>
      <c r="BAT1" s="628"/>
      <c r="BAU1" s="52"/>
      <c r="BAV1" s="55"/>
      <c r="BAW1" s="628"/>
      <c r="BAX1" s="628"/>
      <c r="BAY1" s="628"/>
      <c r="BAZ1" s="628"/>
      <c r="BBA1" s="628"/>
      <c r="BBB1" s="52"/>
      <c r="BBC1" s="55"/>
      <c r="BBD1" s="628"/>
      <c r="BBE1" s="628"/>
      <c r="BBF1" s="628"/>
      <c r="BBG1" s="628"/>
      <c r="BBH1" s="628"/>
      <c r="BBI1" s="52"/>
      <c r="BBJ1" s="55"/>
      <c r="BBK1" s="628"/>
      <c r="BBL1" s="628"/>
      <c r="BBM1" s="628"/>
      <c r="BBN1" s="628"/>
      <c r="BBO1" s="628"/>
      <c r="BBP1" s="52"/>
      <c r="BBQ1" s="55"/>
      <c r="BBR1" s="628"/>
      <c r="BBS1" s="628"/>
      <c r="BBT1" s="628"/>
      <c r="BBU1" s="628"/>
      <c r="BBV1" s="628"/>
      <c r="BBW1" s="52"/>
      <c r="BBX1" s="55"/>
      <c r="BBY1" s="628"/>
      <c r="BBZ1" s="628"/>
      <c r="BCA1" s="628"/>
      <c r="BCB1" s="628"/>
      <c r="BCC1" s="628"/>
      <c r="BCD1" s="52"/>
      <c r="BCE1" s="55"/>
      <c r="BCF1" s="628"/>
      <c r="BCG1" s="628"/>
      <c r="BCH1" s="628"/>
      <c r="BCI1" s="628"/>
      <c r="BCJ1" s="628"/>
      <c r="BCK1" s="52"/>
      <c r="BCL1" s="55"/>
      <c r="BCM1" s="628"/>
      <c r="BCN1" s="628"/>
      <c r="BCO1" s="628"/>
      <c r="BCP1" s="628"/>
      <c r="BCQ1" s="628"/>
      <c r="BCR1" s="52"/>
      <c r="BCS1" s="55"/>
      <c r="BCT1" s="628"/>
      <c r="BCU1" s="628"/>
      <c r="BCV1" s="628"/>
      <c r="BCW1" s="628"/>
      <c r="BCX1" s="628"/>
      <c r="BCY1" s="52"/>
      <c r="BCZ1" s="55"/>
      <c r="BDA1" s="628"/>
      <c r="BDB1" s="628"/>
      <c r="BDC1" s="628"/>
      <c r="BDD1" s="628"/>
      <c r="BDE1" s="628"/>
      <c r="BDF1" s="52"/>
      <c r="BDG1" s="55"/>
      <c r="BDH1" s="628"/>
      <c r="BDI1" s="628"/>
      <c r="BDJ1" s="628"/>
      <c r="BDK1" s="628"/>
      <c r="BDL1" s="628"/>
      <c r="BDM1" s="52"/>
      <c r="BDN1" s="55"/>
      <c r="BDO1" s="628"/>
      <c r="BDP1" s="628"/>
      <c r="BDQ1" s="628"/>
      <c r="BDR1" s="628"/>
      <c r="BDS1" s="628"/>
      <c r="BDT1" s="52"/>
      <c r="BDU1" s="55"/>
      <c r="BDV1" s="628"/>
      <c r="BDW1" s="628"/>
      <c r="BDX1" s="628"/>
      <c r="BDY1" s="628"/>
      <c r="BDZ1" s="628"/>
      <c r="BEA1" s="52"/>
      <c r="BEB1" s="55"/>
      <c r="BEC1" s="628"/>
      <c r="BED1" s="628"/>
      <c r="BEE1" s="628"/>
      <c r="BEF1" s="628"/>
      <c r="BEG1" s="628"/>
      <c r="BEH1" s="52"/>
      <c r="BEI1" s="55"/>
      <c r="BEJ1" s="628"/>
      <c r="BEK1" s="628"/>
      <c r="BEL1" s="628"/>
      <c r="BEM1" s="628"/>
      <c r="BEN1" s="628"/>
      <c r="BEO1" s="52"/>
      <c r="BEP1" s="55"/>
      <c r="BEQ1" s="628"/>
      <c r="BER1" s="628"/>
      <c r="BES1" s="628"/>
      <c r="BET1" s="628"/>
      <c r="BEU1" s="628"/>
      <c r="BEV1" s="52"/>
      <c r="BEW1" s="55"/>
      <c r="BEX1" s="628"/>
      <c r="BEY1" s="628"/>
      <c r="BEZ1" s="628"/>
      <c r="BFA1" s="628"/>
      <c r="BFB1" s="628"/>
      <c r="BFC1" s="52"/>
      <c r="BFD1" s="55"/>
      <c r="BFE1" s="628"/>
      <c r="BFF1" s="628"/>
      <c r="BFG1" s="628"/>
      <c r="BFH1" s="628"/>
      <c r="BFI1" s="628"/>
      <c r="BFJ1" s="52"/>
      <c r="BFK1" s="55"/>
      <c r="BFL1" s="628"/>
      <c r="BFM1" s="628"/>
      <c r="BFN1" s="628"/>
      <c r="BFO1" s="628"/>
      <c r="BFP1" s="628"/>
      <c r="BFQ1" s="52"/>
      <c r="BFR1" s="55"/>
      <c r="BFS1" s="628"/>
      <c r="BFT1" s="628"/>
      <c r="BFU1" s="628"/>
      <c r="BFV1" s="628"/>
      <c r="BFW1" s="628"/>
      <c r="BFX1" s="52"/>
      <c r="BFY1" s="55"/>
      <c r="BFZ1" s="628"/>
      <c r="BGA1" s="628"/>
      <c r="BGB1" s="628"/>
      <c r="BGC1" s="628"/>
      <c r="BGD1" s="628"/>
      <c r="BGE1" s="52"/>
      <c r="BGF1" s="55"/>
      <c r="BGG1" s="628"/>
      <c r="BGH1" s="628"/>
      <c r="BGI1" s="628"/>
      <c r="BGJ1" s="628"/>
      <c r="BGK1" s="628"/>
      <c r="BGL1" s="52"/>
      <c r="BGM1" s="55"/>
      <c r="BGN1" s="628"/>
      <c r="BGO1" s="628"/>
      <c r="BGP1" s="628"/>
      <c r="BGQ1" s="628"/>
      <c r="BGR1" s="628"/>
      <c r="BGS1" s="52"/>
      <c r="BGT1" s="55"/>
      <c r="BGU1" s="628"/>
      <c r="BGV1" s="628"/>
      <c r="BGW1" s="628"/>
      <c r="BGX1" s="628"/>
      <c r="BGY1" s="628"/>
      <c r="BGZ1" s="52"/>
      <c r="BHA1" s="55"/>
      <c r="BHB1" s="628"/>
      <c r="BHC1" s="628"/>
      <c r="BHD1" s="628"/>
      <c r="BHE1" s="628"/>
      <c r="BHF1" s="628"/>
      <c r="BHG1" s="52"/>
      <c r="BHH1" s="55"/>
      <c r="BHI1" s="628"/>
      <c r="BHJ1" s="628"/>
      <c r="BHK1" s="628"/>
      <c r="BHL1" s="628"/>
      <c r="BHM1" s="628"/>
      <c r="BHN1" s="52"/>
      <c r="BHO1" s="55"/>
      <c r="BHP1" s="628"/>
      <c r="BHQ1" s="628"/>
      <c r="BHR1" s="628"/>
      <c r="BHS1" s="628"/>
      <c r="BHT1" s="628"/>
      <c r="BHU1" s="52"/>
      <c r="BHV1" s="55"/>
      <c r="BHW1" s="628"/>
      <c r="BHX1" s="628"/>
      <c r="BHY1" s="628"/>
      <c r="BHZ1" s="628"/>
      <c r="BIA1" s="628"/>
      <c r="BIB1" s="52"/>
      <c r="BIC1" s="55"/>
      <c r="BID1" s="628"/>
      <c r="BIE1" s="628"/>
      <c r="BIF1" s="628"/>
      <c r="BIG1" s="628"/>
      <c r="BIH1" s="628"/>
      <c r="BII1" s="52"/>
      <c r="BIJ1" s="55"/>
      <c r="BIK1" s="628"/>
      <c r="BIL1" s="628"/>
      <c r="BIM1" s="628"/>
      <c r="BIN1" s="628"/>
      <c r="BIO1" s="628"/>
      <c r="BIP1" s="52"/>
      <c r="BIQ1" s="55"/>
      <c r="BIR1" s="628"/>
      <c r="BIS1" s="628"/>
      <c r="BIT1" s="628"/>
      <c r="BIU1" s="628"/>
      <c r="BIV1" s="628"/>
      <c r="BIW1" s="52"/>
      <c r="BIX1" s="55"/>
      <c r="BIY1" s="628"/>
      <c r="BIZ1" s="628"/>
      <c r="BJA1" s="628"/>
      <c r="BJB1" s="628"/>
      <c r="BJC1" s="628"/>
      <c r="BJD1" s="52"/>
      <c r="BJE1" s="55"/>
      <c r="BJF1" s="628"/>
      <c r="BJG1" s="628"/>
      <c r="BJH1" s="628"/>
      <c r="BJI1" s="628"/>
      <c r="BJJ1" s="628"/>
      <c r="BJK1" s="52"/>
      <c r="BJL1" s="55"/>
      <c r="BJM1" s="628"/>
      <c r="BJN1" s="628"/>
      <c r="BJO1" s="628"/>
      <c r="BJP1" s="628"/>
      <c r="BJQ1" s="628"/>
      <c r="BJR1" s="52"/>
      <c r="BJS1" s="55"/>
      <c r="BJT1" s="628"/>
      <c r="BJU1" s="628"/>
      <c r="BJV1" s="628"/>
      <c r="BJW1" s="628"/>
      <c r="BJX1" s="628"/>
      <c r="BJY1" s="52"/>
      <c r="BJZ1" s="55"/>
      <c r="BKA1" s="628"/>
      <c r="BKB1" s="628"/>
      <c r="BKC1" s="628"/>
      <c r="BKD1" s="628"/>
      <c r="BKE1" s="628"/>
      <c r="BKF1" s="52"/>
      <c r="BKG1" s="55"/>
      <c r="BKH1" s="628"/>
      <c r="BKI1" s="628"/>
      <c r="BKJ1" s="628"/>
      <c r="BKK1" s="628"/>
      <c r="BKL1" s="628"/>
      <c r="BKM1" s="52"/>
      <c r="BKN1" s="55"/>
      <c r="BKO1" s="628"/>
      <c r="BKP1" s="628"/>
      <c r="BKQ1" s="628"/>
      <c r="BKR1" s="628"/>
      <c r="BKS1" s="628"/>
      <c r="BKT1" s="52"/>
      <c r="BKU1" s="55"/>
      <c r="BKV1" s="628"/>
      <c r="BKW1" s="628"/>
      <c r="BKX1" s="628"/>
      <c r="BKY1" s="628"/>
      <c r="BKZ1" s="628"/>
      <c r="BLA1" s="52"/>
      <c r="BLB1" s="55"/>
      <c r="BLC1" s="628"/>
      <c r="BLD1" s="628"/>
      <c r="BLE1" s="628"/>
      <c r="BLF1" s="628"/>
      <c r="BLG1" s="628"/>
      <c r="BLH1" s="52"/>
      <c r="BLI1" s="55"/>
      <c r="BLJ1" s="628"/>
      <c r="BLK1" s="628"/>
      <c r="BLL1" s="628"/>
      <c r="BLM1" s="628"/>
      <c r="BLN1" s="628"/>
      <c r="BLO1" s="52"/>
      <c r="BLP1" s="55"/>
      <c r="BLQ1" s="628"/>
      <c r="BLR1" s="628"/>
      <c r="BLS1" s="628"/>
      <c r="BLT1" s="628"/>
      <c r="BLU1" s="628"/>
      <c r="BLV1" s="52"/>
      <c r="BLW1" s="55"/>
      <c r="BLX1" s="628"/>
      <c r="BLY1" s="628"/>
      <c r="BLZ1" s="628"/>
      <c r="BMA1" s="628"/>
      <c r="BMB1" s="628"/>
      <c r="BMC1" s="52"/>
      <c r="BMD1" s="55"/>
      <c r="BME1" s="628"/>
      <c r="BMF1" s="628"/>
      <c r="BMG1" s="628"/>
      <c r="BMH1" s="628"/>
      <c r="BMI1" s="628"/>
      <c r="BMJ1" s="52"/>
      <c r="BMK1" s="55"/>
      <c r="BML1" s="628"/>
      <c r="BMM1" s="628"/>
      <c r="BMN1" s="628"/>
      <c r="BMO1" s="628"/>
      <c r="BMP1" s="628"/>
      <c r="BMQ1" s="52"/>
      <c r="BMR1" s="55"/>
      <c r="BMS1" s="628"/>
      <c r="BMT1" s="628"/>
      <c r="BMU1" s="628"/>
      <c r="BMV1" s="628"/>
      <c r="BMW1" s="628"/>
      <c r="BMX1" s="52"/>
      <c r="BMY1" s="55"/>
      <c r="BMZ1" s="628"/>
      <c r="BNA1" s="628"/>
      <c r="BNB1" s="628"/>
      <c r="BNC1" s="628"/>
      <c r="BND1" s="628"/>
      <c r="BNE1" s="52"/>
      <c r="BNF1" s="55"/>
      <c r="BNG1" s="628"/>
      <c r="BNH1" s="628"/>
      <c r="BNI1" s="628"/>
      <c r="BNJ1" s="628"/>
      <c r="BNK1" s="628"/>
      <c r="BNL1" s="52"/>
      <c r="BNM1" s="55"/>
      <c r="BNN1" s="628"/>
      <c r="BNO1" s="628"/>
      <c r="BNP1" s="628"/>
      <c r="BNQ1" s="628"/>
      <c r="BNR1" s="628"/>
      <c r="BNS1" s="52"/>
      <c r="BNT1" s="55"/>
      <c r="BNU1" s="628"/>
      <c r="BNV1" s="628"/>
      <c r="BNW1" s="628"/>
      <c r="BNX1" s="628"/>
      <c r="BNY1" s="628"/>
      <c r="BNZ1" s="52"/>
      <c r="BOA1" s="55"/>
      <c r="BOB1" s="628"/>
      <c r="BOC1" s="628"/>
      <c r="BOD1" s="628"/>
      <c r="BOE1" s="628"/>
      <c r="BOF1" s="628"/>
      <c r="BOG1" s="52"/>
      <c r="BOH1" s="55"/>
      <c r="BOI1" s="628"/>
      <c r="BOJ1" s="628"/>
      <c r="BOK1" s="628"/>
      <c r="BOL1" s="628"/>
      <c r="BOM1" s="628"/>
      <c r="BON1" s="52"/>
      <c r="BOO1" s="55"/>
      <c r="BOP1" s="628"/>
      <c r="BOQ1" s="628"/>
      <c r="BOR1" s="628"/>
      <c r="BOS1" s="628"/>
      <c r="BOT1" s="628"/>
      <c r="BOU1" s="52"/>
      <c r="BOV1" s="55"/>
      <c r="BOW1" s="628"/>
      <c r="BOX1" s="628"/>
      <c r="BOY1" s="628"/>
      <c r="BOZ1" s="628"/>
      <c r="BPA1" s="628"/>
      <c r="BPB1" s="52"/>
      <c r="BPC1" s="55"/>
      <c r="BPD1" s="628"/>
      <c r="BPE1" s="628"/>
      <c r="BPF1" s="628"/>
      <c r="BPG1" s="628"/>
      <c r="BPH1" s="628"/>
      <c r="BPI1" s="52"/>
      <c r="BPJ1" s="55"/>
      <c r="BPK1" s="628"/>
      <c r="BPL1" s="628"/>
      <c r="BPM1" s="628"/>
      <c r="BPN1" s="628"/>
      <c r="BPO1" s="628"/>
      <c r="BPP1" s="52"/>
      <c r="BPQ1" s="55"/>
      <c r="BPR1" s="628"/>
      <c r="BPS1" s="628"/>
      <c r="BPT1" s="628"/>
      <c r="BPU1" s="628"/>
      <c r="BPV1" s="628"/>
      <c r="BPW1" s="52"/>
      <c r="BPX1" s="55"/>
      <c r="BPY1" s="628"/>
      <c r="BPZ1" s="628"/>
      <c r="BQA1" s="628"/>
      <c r="BQB1" s="628"/>
      <c r="BQC1" s="628"/>
      <c r="BQD1" s="52"/>
      <c r="BQE1" s="55"/>
      <c r="BQF1" s="628"/>
      <c r="BQG1" s="628"/>
      <c r="BQH1" s="628"/>
      <c r="BQI1" s="628"/>
      <c r="BQJ1" s="628"/>
      <c r="BQK1" s="52"/>
      <c r="BQL1" s="55"/>
      <c r="BQM1" s="628"/>
      <c r="BQN1" s="628"/>
      <c r="BQO1" s="628"/>
      <c r="BQP1" s="628"/>
      <c r="BQQ1" s="628"/>
      <c r="BQR1" s="52"/>
      <c r="BQS1" s="55"/>
      <c r="BQT1" s="628"/>
      <c r="BQU1" s="628"/>
      <c r="BQV1" s="628"/>
      <c r="BQW1" s="628"/>
      <c r="BQX1" s="628"/>
      <c r="BQY1" s="52"/>
      <c r="BQZ1" s="55"/>
      <c r="BRA1" s="628"/>
      <c r="BRB1" s="628"/>
      <c r="BRC1" s="628"/>
      <c r="BRD1" s="628"/>
      <c r="BRE1" s="628"/>
      <c r="BRF1" s="52"/>
      <c r="BRG1" s="55"/>
      <c r="BRH1" s="628"/>
      <c r="BRI1" s="628"/>
      <c r="BRJ1" s="628"/>
      <c r="BRK1" s="628"/>
      <c r="BRL1" s="628"/>
      <c r="BRM1" s="52"/>
      <c r="BRN1" s="55"/>
      <c r="BRO1" s="628"/>
      <c r="BRP1" s="628"/>
      <c r="BRQ1" s="628"/>
      <c r="BRR1" s="628"/>
      <c r="BRS1" s="628"/>
      <c r="BRT1" s="52"/>
      <c r="BRU1" s="55"/>
      <c r="BRV1" s="628"/>
      <c r="BRW1" s="628"/>
      <c r="BRX1" s="628"/>
      <c r="BRY1" s="628"/>
      <c r="BRZ1" s="628"/>
      <c r="BSA1" s="52"/>
      <c r="BSB1" s="55"/>
      <c r="BSC1" s="628"/>
      <c r="BSD1" s="628"/>
      <c r="BSE1" s="628"/>
      <c r="BSF1" s="628"/>
      <c r="BSG1" s="628"/>
      <c r="BSH1" s="52"/>
      <c r="BSI1" s="55"/>
      <c r="BSJ1" s="628"/>
      <c r="BSK1" s="628"/>
      <c r="BSL1" s="628"/>
      <c r="BSM1" s="628"/>
      <c r="BSN1" s="628"/>
      <c r="BSO1" s="52"/>
      <c r="BSP1" s="55"/>
      <c r="BSQ1" s="628"/>
      <c r="BSR1" s="628"/>
      <c r="BSS1" s="628"/>
      <c r="BST1" s="628"/>
      <c r="BSU1" s="628"/>
      <c r="BSV1" s="52"/>
      <c r="BSW1" s="55"/>
      <c r="BSX1" s="628"/>
      <c r="BSY1" s="628"/>
      <c r="BSZ1" s="628"/>
      <c r="BTA1" s="628"/>
      <c r="BTB1" s="628"/>
      <c r="BTC1" s="52"/>
      <c r="BTD1" s="55"/>
      <c r="BTE1" s="628"/>
      <c r="BTF1" s="628"/>
      <c r="BTG1" s="628"/>
      <c r="BTH1" s="628"/>
      <c r="BTI1" s="628"/>
      <c r="BTJ1" s="52"/>
      <c r="BTK1" s="55"/>
      <c r="BTL1" s="628"/>
      <c r="BTM1" s="628"/>
      <c r="BTN1" s="628"/>
      <c r="BTO1" s="628"/>
      <c r="BTP1" s="628"/>
      <c r="BTQ1" s="52"/>
      <c r="BTR1" s="55"/>
      <c r="BTS1" s="628"/>
      <c r="BTT1" s="628"/>
      <c r="BTU1" s="628"/>
      <c r="BTV1" s="628"/>
      <c r="BTW1" s="628"/>
      <c r="BTX1" s="52"/>
      <c r="BTY1" s="55"/>
      <c r="BTZ1" s="628"/>
      <c r="BUA1" s="628"/>
      <c r="BUB1" s="628"/>
      <c r="BUC1" s="628"/>
      <c r="BUD1" s="628"/>
      <c r="BUE1" s="52"/>
      <c r="BUF1" s="55"/>
      <c r="BUG1" s="628"/>
      <c r="BUH1" s="628"/>
      <c r="BUI1" s="628"/>
      <c r="BUJ1" s="628"/>
      <c r="BUK1" s="628"/>
      <c r="BUL1" s="52"/>
      <c r="BUM1" s="55"/>
      <c r="BUN1" s="628"/>
      <c r="BUO1" s="628"/>
      <c r="BUP1" s="628"/>
      <c r="BUQ1" s="628"/>
      <c r="BUR1" s="628"/>
      <c r="BUS1" s="52"/>
      <c r="BUT1" s="55"/>
      <c r="BUU1" s="628"/>
      <c r="BUV1" s="628"/>
      <c r="BUW1" s="628"/>
      <c r="BUX1" s="628"/>
      <c r="BUY1" s="628"/>
      <c r="BUZ1" s="52"/>
      <c r="BVA1" s="55"/>
      <c r="BVB1" s="628"/>
      <c r="BVC1" s="628"/>
      <c r="BVD1" s="628"/>
      <c r="BVE1" s="628"/>
      <c r="BVF1" s="628"/>
      <c r="BVG1" s="52"/>
      <c r="BVH1" s="55"/>
      <c r="BVI1" s="628"/>
      <c r="BVJ1" s="628"/>
      <c r="BVK1" s="628"/>
      <c r="BVL1" s="628"/>
      <c r="BVM1" s="628"/>
      <c r="BVN1" s="52"/>
      <c r="BVO1" s="55"/>
      <c r="BVP1" s="628"/>
      <c r="BVQ1" s="628"/>
      <c r="BVR1" s="628"/>
      <c r="BVS1" s="628"/>
      <c r="BVT1" s="628"/>
      <c r="BVU1" s="52"/>
      <c r="BVV1" s="55"/>
      <c r="BVW1" s="628"/>
      <c r="BVX1" s="628"/>
      <c r="BVY1" s="628"/>
      <c r="BVZ1" s="628"/>
      <c r="BWA1" s="628"/>
      <c r="BWB1" s="52"/>
      <c r="BWC1" s="55"/>
      <c r="BWD1" s="628"/>
      <c r="BWE1" s="628"/>
      <c r="BWF1" s="628"/>
      <c r="BWG1" s="628"/>
      <c r="BWH1" s="628"/>
      <c r="BWI1" s="52"/>
      <c r="BWJ1" s="55"/>
      <c r="BWK1" s="628"/>
      <c r="BWL1" s="628"/>
      <c r="BWM1" s="628"/>
      <c r="BWN1" s="628"/>
      <c r="BWO1" s="628"/>
      <c r="BWP1" s="52"/>
      <c r="BWQ1" s="55"/>
      <c r="BWR1" s="628"/>
      <c r="BWS1" s="628"/>
      <c r="BWT1" s="628"/>
      <c r="BWU1" s="628"/>
      <c r="BWV1" s="628"/>
      <c r="BWW1" s="52"/>
      <c r="BWX1" s="55"/>
      <c r="BWY1" s="628"/>
      <c r="BWZ1" s="628"/>
      <c r="BXA1" s="628"/>
      <c r="BXB1" s="628"/>
      <c r="BXC1" s="628"/>
      <c r="BXD1" s="52"/>
      <c r="BXE1" s="55"/>
      <c r="BXF1" s="628"/>
      <c r="BXG1" s="628"/>
      <c r="BXH1" s="628"/>
      <c r="BXI1" s="628"/>
      <c r="BXJ1" s="628"/>
      <c r="BXK1" s="52"/>
      <c r="BXL1" s="55"/>
      <c r="BXM1" s="628"/>
      <c r="BXN1" s="628"/>
      <c r="BXO1" s="628"/>
      <c r="BXP1" s="628"/>
      <c r="BXQ1" s="628"/>
      <c r="BXR1" s="52"/>
      <c r="BXS1" s="55"/>
      <c r="BXT1" s="628"/>
      <c r="BXU1" s="628"/>
      <c r="BXV1" s="628"/>
      <c r="BXW1" s="628"/>
      <c r="BXX1" s="628"/>
      <c r="BXY1" s="52"/>
      <c r="BXZ1" s="55"/>
      <c r="BYA1" s="628"/>
      <c r="BYB1" s="628"/>
      <c r="BYC1" s="628"/>
      <c r="BYD1" s="628"/>
      <c r="BYE1" s="628"/>
      <c r="BYF1" s="52"/>
      <c r="BYG1" s="55"/>
      <c r="BYH1" s="628"/>
      <c r="BYI1" s="628"/>
      <c r="BYJ1" s="628"/>
      <c r="BYK1" s="628"/>
      <c r="BYL1" s="628"/>
      <c r="BYM1" s="52"/>
      <c r="BYN1" s="55"/>
      <c r="BYO1" s="628"/>
      <c r="BYP1" s="628"/>
      <c r="BYQ1" s="628"/>
      <c r="BYR1" s="628"/>
      <c r="BYS1" s="628"/>
      <c r="BYT1" s="52"/>
      <c r="BYU1" s="55"/>
      <c r="BYV1" s="628"/>
      <c r="BYW1" s="628"/>
      <c r="BYX1" s="628"/>
      <c r="BYY1" s="628"/>
      <c r="BYZ1" s="628"/>
      <c r="BZA1" s="52"/>
      <c r="BZB1" s="55"/>
      <c r="BZC1" s="628"/>
      <c r="BZD1" s="628"/>
      <c r="BZE1" s="628"/>
      <c r="BZF1" s="628"/>
      <c r="BZG1" s="628"/>
      <c r="BZH1" s="52"/>
      <c r="BZI1" s="55"/>
      <c r="BZJ1" s="628"/>
      <c r="BZK1" s="628"/>
      <c r="BZL1" s="628"/>
      <c r="BZM1" s="628"/>
      <c r="BZN1" s="628"/>
      <c r="BZO1" s="52"/>
      <c r="BZP1" s="55"/>
      <c r="BZQ1" s="628"/>
      <c r="BZR1" s="628"/>
      <c r="BZS1" s="628"/>
      <c r="BZT1" s="628"/>
      <c r="BZU1" s="628"/>
      <c r="BZV1" s="52"/>
      <c r="BZW1" s="55"/>
      <c r="BZX1" s="628"/>
      <c r="BZY1" s="628"/>
      <c r="BZZ1" s="628"/>
      <c r="CAA1" s="628"/>
      <c r="CAB1" s="628"/>
      <c r="CAC1" s="52"/>
      <c r="CAD1" s="55"/>
      <c r="CAE1" s="628"/>
      <c r="CAF1" s="628"/>
      <c r="CAG1" s="628"/>
      <c r="CAH1" s="628"/>
      <c r="CAI1" s="628"/>
      <c r="CAJ1" s="52"/>
      <c r="CAK1" s="55"/>
      <c r="CAL1" s="628"/>
      <c r="CAM1" s="628"/>
      <c r="CAN1" s="628"/>
      <c r="CAO1" s="628"/>
      <c r="CAP1" s="628"/>
      <c r="CAQ1" s="52"/>
      <c r="CAR1" s="55"/>
      <c r="CAS1" s="628"/>
      <c r="CAT1" s="628"/>
      <c r="CAU1" s="628"/>
      <c r="CAV1" s="628"/>
      <c r="CAW1" s="628"/>
      <c r="CAX1" s="52"/>
      <c r="CAY1" s="55"/>
      <c r="CAZ1" s="628"/>
      <c r="CBA1" s="628"/>
      <c r="CBB1" s="628"/>
      <c r="CBC1" s="628"/>
      <c r="CBD1" s="628"/>
      <c r="CBE1" s="52"/>
      <c r="CBF1" s="55"/>
      <c r="CBG1" s="628"/>
      <c r="CBH1" s="628"/>
      <c r="CBI1" s="628"/>
      <c r="CBJ1" s="628"/>
      <c r="CBK1" s="628"/>
      <c r="CBL1" s="52"/>
      <c r="CBM1" s="55"/>
      <c r="CBN1" s="628"/>
      <c r="CBO1" s="628"/>
      <c r="CBP1" s="628"/>
      <c r="CBQ1" s="628"/>
      <c r="CBR1" s="628"/>
      <c r="CBS1" s="52"/>
      <c r="CBT1" s="55"/>
      <c r="CBU1" s="628"/>
      <c r="CBV1" s="628"/>
      <c r="CBW1" s="628"/>
      <c r="CBX1" s="628"/>
      <c r="CBY1" s="628"/>
      <c r="CBZ1" s="52"/>
      <c r="CCA1" s="55"/>
      <c r="CCB1" s="628"/>
      <c r="CCC1" s="628"/>
      <c r="CCD1" s="628"/>
      <c r="CCE1" s="628"/>
      <c r="CCF1" s="628"/>
      <c r="CCG1" s="52"/>
      <c r="CCH1" s="55"/>
      <c r="CCI1" s="628"/>
      <c r="CCJ1" s="628"/>
      <c r="CCK1" s="628"/>
      <c r="CCL1" s="628"/>
      <c r="CCM1" s="628"/>
      <c r="CCN1" s="52"/>
      <c r="CCO1" s="55"/>
      <c r="CCP1" s="628"/>
      <c r="CCQ1" s="628"/>
      <c r="CCR1" s="628"/>
      <c r="CCS1" s="628"/>
      <c r="CCT1" s="628"/>
      <c r="CCU1" s="52"/>
      <c r="CCV1" s="55"/>
      <c r="CCW1" s="628"/>
      <c r="CCX1" s="628"/>
      <c r="CCY1" s="628"/>
      <c r="CCZ1" s="628"/>
      <c r="CDA1" s="628"/>
      <c r="CDB1" s="52"/>
      <c r="CDC1" s="55"/>
      <c r="CDD1" s="628"/>
      <c r="CDE1" s="628"/>
      <c r="CDF1" s="628"/>
      <c r="CDG1" s="628"/>
      <c r="CDH1" s="628"/>
      <c r="CDI1" s="52"/>
      <c r="CDJ1" s="55"/>
      <c r="CDK1" s="628"/>
      <c r="CDL1" s="628"/>
      <c r="CDM1" s="628"/>
      <c r="CDN1" s="628"/>
      <c r="CDO1" s="628"/>
      <c r="CDP1" s="52"/>
      <c r="CDQ1" s="55"/>
      <c r="CDR1" s="628"/>
      <c r="CDS1" s="628"/>
      <c r="CDT1" s="628"/>
      <c r="CDU1" s="628"/>
      <c r="CDV1" s="628"/>
      <c r="CDW1" s="52"/>
      <c r="CDX1" s="55"/>
      <c r="CDY1" s="628"/>
      <c r="CDZ1" s="628"/>
      <c r="CEA1" s="628"/>
      <c r="CEB1" s="628"/>
      <c r="CEC1" s="628"/>
      <c r="CED1" s="52"/>
      <c r="CEE1" s="55"/>
      <c r="CEF1" s="628"/>
      <c r="CEG1" s="628"/>
      <c r="CEH1" s="628"/>
      <c r="CEI1" s="628"/>
      <c r="CEJ1" s="628"/>
      <c r="CEK1" s="52"/>
      <c r="CEL1" s="55"/>
      <c r="CEM1" s="628"/>
      <c r="CEN1" s="628"/>
      <c r="CEO1" s="628"/>
      <c r="CEP1" s="628"/>
      <c r="CEQ1" s="628"/>
      <c r="CER1" s="52"/>
      <c r="CES1" s="55"/>
      <c r="CET1" s="628"/>
      <c r="CEU1" s="628"/>
      <c r="CEV1" s="628"/>
      <c r="CEW1" s="628"/>
      <c r="CEX1" s="628"/>
      <c r="CEY1" s="52"/>
      <c r="CEZ1" s="55"/>
      <c r="CFA1" s="628"/>
      <c r="CFB1" s="628"/>
      <c r="CFC1" s="628"/>
      <c r="CFD1" s="628"/>
      <c r="CFE1" s="628"/>
      <c r="CFF1" s="52"/>
      <c r="CFG1" s="55"/>
      <c r="CFH1" s="628"/>
      <c r="CFI1" s="628"/>
      <c r="CFJ1" s="628"/>
      <c r="CFK1" s="628"/>
      <c r="CFL1" s="628"/>
      <c r="CFM1" s="52"/>
      <c r="CFN1" s="55"/>
      <c r="CFO1" s="628"/>
      <c r="CFP1" s="628"/>
      <c r="CFQ1" s="628"/>
      <c r="CFR1" s="628"/>
      <c r="CFS1" s="628"/>
      <c r="CFT1" s="52"/>
      <c r="CFU1" s="55"/>
      <c r="CFV1" s="628"/>
      <c r="CFW1" s="628"/>
      <c r="CFX1" s="628"/>
      <c r="CFY1" s="628"/>
      <c r="CFZ1" s="628"/>
      <c r="CGA1" s="52"/>
      <c r="CGB1" s="55"/>
      <c r="CGC1" s="628"/>
      <c r="CGD1" s="628"/>
      <c r="CGE1" s="628"/>
      <c r="CGF1" s="628"/>
      <c r="CGG1" s="628"/>
      <c r="CGH1" s="52"/>
      <c r="CGI1" s="55"/>
      <c r="CGJ1" s="628"/>
      <c r="CGK1" s="628"/>
      <c r="CGL1" s="628"/>
      <c r="CGM1" s="628"/>
      <c r="CGN1" s="628"/>
      <c r="CGO1" s="52"/>
      <c r="CGP1" s="55"/>
      <c r="CGQ1" s="628"/>
      <c r="CGR1" s="628"/>
      <c r="CGS1" s="628"/>
      <c r="CGT1" s="628"/>
      <c r="CGU1" s="628"/>
      <c r="CGV1" s="52"/>
      <c r="CGW1" s="55"/>
      <c r="CGX1" s="628"/>
      <c r="CGY1" s="628"/>
      <c r="CGZ1" s="628"/>
      <c r="CHA1" s="628"/>
      <c r="CHB1" s="628"/>
      <c r="CHC1" s="52"/>
      <c r="CHD1" s="55"/>
      <c r="CHE1" s="628"/>
      <c r="CHF1" s="628"/>
      <c r="CHG1" s="628"/>
      <c r="CHH1" s="628"/>
      <c r="CHI1" s="628"/>
      <c r="CHJ1" s="52"/>
      <c r="CHK1" s="55"/>
      <c r="CHL1" s="628"/>
      <c r="CHM1" s="628"/>
      <c r="CHN1" s="628"/>
      <c r="CHO1" s="628"/>
      <c r="CHP1" s="628"/>
      <c r="CHQ1" s="52"/>
      <c r="CHR1" s="55"/>
      <c r="CHS1" s="628"/>
      <c r="CHT1" s="628"/>
      <c r="CHU1" s="628"/>
      <c r="CHV1" s="628"/>
      <c r="CHW1" s="628"/>
      <c r="CHX1" s="52"/>
      <c r="CHY1" s="55"/>
      <c r="CHZ1" s="628"/>
      <c r="CIA1" s="628"/>
      <c r="CIB1" s="628"/>
      <c r="CIC1" s="628"/>
      <c r="CID1" s="628"/>
      <c r="CIE1" s="52"/>
      <c r="CIF1" s="55"/>
      <c r="CIG1" s="628"/>
      <c r="CIH1" s="628"/>
      <c r="CII1" s="628"/>
      <c r="CIJ1" s="628"/>
      <c r="CIK1" s="628"/>
      <c r="CIL1" s="52"/>
      <c r="CIM1" s="55"/>
      <c r="CIN1" s="628"/>
      <c r="CIO1" s="628"/>
      <c r="CIP1" s="628"/>
      <c r="CIQ1" s="628"/>
      <c r="CIR1" s="628"/>
      <c r="CIS1" s="52"/>
      <c r="CIT1" s="55"/>
      <c r="CIU1" s="628"/>
      <c r="CIV1" s="628"/>
      <c r="CIW1" s="628"/>
      <c r="CIX1" s="628"/>
      <c r="CIY1" s="628"/>
      <c r="CIZ1" s="52"/>
      <c r="CJA1" s="55"/>
      <c r="CJB1" s="628"/>
      <c r="CJC1" s="628"/>
      <c r="CJD1" s="628"/>
      <c r="CJE1" s="628"/>
      <c r="CJF1" s="628"/>
      <c r="CJG1" s="52"/>
      <c r="CJH1" s="55"/>
      <c r="CJI1" s="628"/>
      <c r="CJJ1" s="628"/>
      <c r="CJK1" s="628"/>
      <c r="CJL1" s="628"/>
      <c r="CJM1" s="628"/>
      <c r="CJN1" s="52"/>
      <c r="CJO1" s="55"/>
      <c r="CJP1" s="628"/>
      <c r="CJQ1" s="628"/>
      <c r="CJR1" s="628"/>
      <c r="CJS1" s="628"/>
      <c r="CJT1" s="628"/>
      <c r="CJU1" s="52"/>
      <c r="CJV1" s="55"/>
      <c r="CJW1" s="628"/>
      <c r="CJX1" s="628"/>
      <c r="CJY1" s="628"/>
      <c r="CJZ1" s="628"/>
      <c r="CKA1" s="628"/>
      <c r="CKB1" s="52"/>
      <c r="CKC1" s="55"/>
      <c r="CKD1" s="628"/>
      <c r="CKE1" s="628"/>
      <c r="CKF1" s="628"/>
      <c r="CKG1" s="628"/>
      <c r="CKH1" s="628"/>
      <c r="CKI1" s="52"/>
      <c r="CKJ1" s="55"/>
      <c r="CKK1" s="628"/>
      <c r="CKL1" s="628"/>
      <c r="CKM1" s="628"/>
      <c r="CKN1" s="628"/>
      <c r="CKO1" s="628"/>
      <c r="CKP1" s="52"/>
      <c r="CKQ1" s="55"/>
      <c r="CKR1" s="628"/>
      <c r="CKS1" s="628"/>
      <c r="CKT1" s="628"/>
      <c r="CKU1" s="628"/>
      <c r="CKV1" s="628"/>
      <c r="CKW1" s="52"/>
      <c r="CKX1" s="55"/>
      <c r="CKY1" s="628"/>
      <c r="CKZ1" s="628"/>
      <c r="CLA1" s="628"/>
      <c r="CLB1" s="628"/>
      <c r="CLC1" s="628"/>
      <c r="CLD1" s="52"/>
      <c r="CLE1" s="55"/>
      <c r="CLF1" s="628"/>
      <c r="CLG1" s="628"/>
      <c r="CLH1" s="628"/>
      <c r="CLI1" s="628"/>
      <c r="CLJ1" s="628"/>
      <c r="CLK1" s="52"/>
      <c r="CLL1" s="55"/>
      <c r="CLM1" s="628"/>
      <c r="CLN1" s="628"/>
      <c r="CLO1" s="628"/>
      <c r="CLP1" s="628"/>
      <c r="CLQ1" s="628"/>
      <c r="CLR1" s="52"/>
      <c r="CLS1" s="55"/>
      <c r="CLT1" s="628"/>
      <c r="CLU1" s="628"/>
      <c r="CLV1" s="628"/>
      <c r="CLW1" s="628"/>
      <c r="CLX1" s="628"/>
      <c r="CLY1" s="52"/>
      <c r="CLZ1" s="55"/>
      <c r="CMA1" s="628"/>
      <c r="CMB1" s="628"/>
      <c r="CMC1" s="628"/>
      <c r="CMD1" s="628"/>
      <c r="CME1" s="628"/>
      <c r="CMF1" s="52"/>
      <c r="CMG1" s="55"/>
      <c r="CMH1" s="628"/>
      <c r="CMI1" s="628"/>
      <c r="CMJ1" s="628"/>
      <c r="CMK1" s="628"/>
      <c r="CML1" s="628"/>
      <c r="CMM1" s="52"/>
      <c r="CMN1" s="55"/>
      <c r="CMO1" s="628"/>
      <c r="CMP1" s="628"/>
      <c r="CMQ1" s="628"/>
      <c r="CMR1" s="628"/>
      <c r="CMS1" s="628"/>
      <c r="CMT1" s="52"/>
      <c r="CMU1" s="55"/>
      <c r="CMV1" s="628"/>
      <c r="CMW1" s="628"/>
      <c r="CMX1" s="628"/>
      <c r="CMY1" s="628"/>
      <c r="CMZ1" s="628"/>
      <c r="CNA1" s="52"/>
      <c r="CNB1" s="55"/>
      <c r="CNC1" s="628"/>
      <c r="CND1" s="628"/>
      <c r="CNE1" s="628"/>
      <c r="CNF1" s="628"/>
      <c r="CNG1" s="628"/>
      <c r="CNH1" s="52"/>
      <c r="CNI1" s="55"/>
      <c r="CNJ1" s="628"/>
      <c r="CNK1" s="628"/>
      <c r="CNL1" s="628"/>
      <c r="CNM1" s="628"/>
      <c r="CNN1" s="628"/>
      <c r="CNO1" s="52"/>
      <c r="CNP1" s="55"/>
      <c r="CNQ1" s="628"/>
      <c r="CNR1" s="628"/>
      <c r="CNS1" s="628"/>
      <c r="CNT1" s="628"/>
      <c r="CNU1" s="628"/>
      <c r="CNV1" s="52"/>
      <c r="CNW1" s="55"/>
      <c r="CNX1" s="628"/>
      <c r="CNY1" s="628"/>
      <c r="CNZ1" s="628"/>
      <c r="COA1" s="628"/>
      <c r="COB1" s="628"/>
      <c r="COC1" s="52"/>
      <c r="COD1" s="55"/>
      <c r="COE1" s="628"/>
      <c r="COF1" s="628"/>
      <c r="COG1" s="628"/>
      <c r="COH1" s="628"/>
      <c r="COI1" s="628"/>
      <c r="COJ1" s="52"/>
      <c r="COK1" s="55"/>
      <c r="COL1" s="628"/>
      <c r="COM1" s="628"/>
      <c r="CON1" s="628"/>
      <c r="COO1" s="628"/>
      <c r="COP1" s="628"/>
      <c r="COQ1" s="52"/>
      <c r="COR1" s="55"/>
      <c r="COS1" s="628"/>
      <c r="COT1" s="628"/>
      <c r="COU1" s="628"/>
      <c r="COV1" s="628"/>
      <c r="COW1" s="628"/>
      <c r="COX1" s="52"/>
      <c r="COY1" s="55"/>
      <c r="COZ1" s="628"/>
      <c r="CPA1" s="628"/>
      <c r="CPB1" s="628"/>
      <c r="CPC1" s="628"/>
      <c r="CPD1" s="628"/>
      <c r="CPE1" s="52"/>
      <c r="CPF1" s="55"/>
      <c r="CPG1" s="628"/>
      <c r="CPH1" s="628"/>
      <c r="CPI1" s="628"/>
      <c r="CPJ1" s="628"/>
      <c r="CPK1" s="628"/>
      <c r="CPL1" s="52"/>
      <c r="CPM1" s="55"/>
      <c r="CPN1" s="628"/>
      <c r="CPO1" s="628"/>
      <c r="CPP1" s="628"/>
      <c r="CPQ1" s="628"/>
      <c r="CPR1" s="628"/>
      <c r="CPS1" s="52"/>
      <c r="CPT1" s="55"/>
      <c r="CPU1" s="628"/>
      <c r="CPV1" s="628"/>
      <c r="CPW1" s="628"/>
      <c r="CPX1" s="628"/>
      <c r="CPY1" s="628"/>
      <c r="CPZ1" s="52"/>
      <c r="CQA1" s="55"/>
      <c r="CQB1" s="628"/>
      <c r="CQC1" s="628"/>
      <c r="CQD1" s="628"/>
      <c r="CQE1" s="628"/>
      <c r="CQF1" s="628"/>
      <c r="CQG1" s="52"/>
      <c r="CQH1" s="55"/>
      <c r="CQI1" s="628"/>
      <c r="CQJ1" s="628"/>
      <c r="CQK1" s="628"/>
      <c r="CQL1" s="628"/>
      <c r="CQM1" s="628"/>
      <c r="CQN1" s="52"/>
      <c r="CQO1" s="55"/>
      <c r="CQP1" s="628"/>
      <c r="CQQ1" s="628"/>
      <c r="CQR1" s="628"/>
      <c r="CQS1" s="628"/>
      <c r="CQT1" s="628"/>
      <c r="CQU1" s="52"/>
      <c r="CQV1" s="55"/>
      <c r="CQW1" s="628"/>
      <c r="CQX1" s="628"/>
      <c r="CQY1" s="628"/>
      <c r="CQZ1" s="628"/>
      <c r="CRA1" s="628"/>
      <c r="CRB1" s="52"/>
      <c r="CRC1" s="55"/>
      <c r="CRD1" s="628"/>
      <c r="CRE1" s="628"/>
      <c r="CRF1" s="628"/>
      <c r="CRG1" s="628"/>
      <c r="CRH1" s="628"/>
      <c r="CRI1" s="52"/>
      <c r="CRJ1" s="55"/>
      <c r="CRK1" s="628"/>
      <c r="CRL1" s="628"/>
      <c r="CRM1" s="628"/>
      <c r="CRN1" s="628"/>
      <c r="CRO1" s="628"/>
      <c r="CRP1" s="52"/>
      <c r="CRQ1" s="55"/>
      <c r="CRR1" s="628"/>
      <c r="CRS1" s="628"/>
      <c r="CRT1" s="628"/>
      <c r="CRU1" s="628"/>
      <c r="CRV1" s="628"/>
      <c r="CRW1" s="52"/>
      <c r="CRX1" s="55"/>
      <c r="CRY1" s="628"/>
      <c r="CRZ1" s="628"/>
      <c r="CSA1" s="628"/>
      <c r="CSB1" s="628"/>
      <c r="CSC1" s="628"/>
      <c r="CSD1" s="52"/>
      <c r="CSE1" s="55"/>
      <c r="CSF1" s="628"/>
      <c r="CSG1" s="628"/>
      <c r="CSH1" s="628"/>
      <c r="CSI1" s="628"/>
      <c r="CSJ1" s="628"/>
      <c r="CSK1" s="52"/>
      <c r="CSL1" s="55"/>
      <c r="CSM1" s="628"/>
      <c r="CSN1" s="628"/>
      <c r="CSO1" s="628"/>
      <c r="CSP1" s="628"/>
      <c r="CSQ1" s="628"/>
      <c r="CSR1" s="52"/>
      <c r="CSS1" s="55"/>
      <c r="CST1" s="628"/>
      <c r="CSU1" s="628"/>
      <c r="CSV1" s="628"/>
      <c r="CSW1" s="628"/>
      <c r="CSX1" s="628"/>
      <c r="CSY1" s="52"/>
      <c r="CSZ1" s="55"/>
      <c r="CTA1" s="628"/>
      <c r="CTB1" s="628"/>
      <c r="CTC1" s="628"/>
      <c r="CTD1" s="628"/>
      <c r="CTE1" s="628"/>
      <c r="CTF1" s="52"/>
      <c r="CTG1" s="55"/>
      <c r="CTH1" s="628"/>
      <c r="CTI1" s="628"/>
      <c r="CTJ1" s="628"/>
      <c r="CTK1" s="628"/>
      <c r="CTL1" s="628"/>
      <c r="CTM1" s="52"/>
      <c r="CTN1" s="55"/>
      <c r="CTO1" s="628"/>
      <c r="CTP1" s="628"/>
      <c r="CTQ1" s="628"/>
      <c r="CTR1" s="628"/>
      <c r="CTS1" s="628"/>
      <c r="CTT1" s="52"/>
      <c r="CTU1" s="55"/>
      <c r="CTV1" s="628"/>
      <c r="CTW1" s="628"/>
      <c r="CTX1" s="628"/>
      <c r="CTY1" s="628"/>
      <c r="CTZ1" s="628"/>
      <c r="CUA1" s="52"/>
      <c r="CUB1" s="55"/>
      <c r="CUC1" s="628"/>
      <c r="CUD1" s="628"/>
      <c r="CUE1" s="628"/>
      <c r="CUF1" s="628"/>
      <c r="CUG1" s="628"/>
      <c r="CUH1" s="52"/>
      <c r="CUI1" s="55"/>
      <c r="CUJ1" s="628"/>
      <c r="CUK1" s="628"/>
      <c r="CUL1" s="628"/>
      <c r="CUM1" s="628"/>
      <c r="CUN1" s="628"/>
      <c r="CUO1" s="52"/>
      <c r="CUP1" s="55"/>
      <c r="CUQ1" s="628"/>
      <c r="CUR1" s="628"/>
      <c r="CUS1" s="628"/>
      <c r="CUT1" s="628"/>
      <c r="CUU1" s="628"/>
      <c r="CUV1" s="52"/>
      <c r="CUW1" s="55"/>
      <c r="CUX1" s="628"/>
      <c r="CUY1" s="628"/>
      <c r="CUZ1" s="628"/>
      <c r="CVA1" s="628"/>
      <c r="CVB1" s="628"/>
      <c r="CVC1" s="52"/>
      <c r="CVD1" s="55"/>
      <c r="CVE1" s="628"/>
      <c r="CVF1" s="628"/>
      <c r="CVG1" s="628"/>
      <c r="CVH1" s="628"/>
      <c r="CVI1" s="628"/>
      <c r="CVJ1" s="52"/>
      <c r="CVK1" s="55"/>
      <c r="CVL1" s="628"/>
      <c r="CVM1" s="628"/>
      <c r="CVN1" s="628"/>
      <c r="CVO1" s="628"/>
      <c r="CVP1" s="628"/>
      <c r="CVQ1" s="52"/>
      <c r="CVR1" s="55"/>
      <c r="CVS1" s="628"/>
      <c r="CVT1" s="628"/>
      <c r="CVU1" s="628"/>
      <c r="CVV1" s="628"/>
      <c r="CVW1" s="628"/>
      <c r="CVX1" s="52"/>
      <c r="CVY1" s="55"/>
      <c r="CVZ1" s="628"/>
      <c r="CWA1" s="628"/>
      <c r="CWB1" s="628"/>
      <c r="CWC1" s="628"/>
      <c r="CWD1" s="628"/>
      <c r="CWE1" s="52"/>
      <c r="CWF1" s="55"/>
      <c r="CWG1" s="628"/>
      <c r="CWH1" s="628"/>
      <c r="CWI1" s="628"/>
      <c r="CWJ1" s="628"/>
      <c r="CWK1" s="628"/>
      <c r="CWL1" s="52"/>
      <c r="CWM1" s="55"/>
      <c r="CWN1" s="628"/>
      <c r="CWO1" s="628"/>
      <c r="CWP1" s="628"/>
      <c r="CWQ1" s="628"/>
      <c r="CWR1" s="628"/>
      <c r="CWS1" s="52"/>
      <c r="CWT1" s="55"/>
      <c r="CWU1" s="628"/>
      <c r="CWV1" s="628"/>
      <c r="CWW1" s="628"/>
      <c r="CWX1" s="628"/>
      <c r="CWY1" s="628"/>
      <c r="CWZ1" s="52"/>
      <c r="CXA1" s="55"/>
      <c r="CXB1" s="628"/>
      <c r="CXC1" s="628"/>
      <c r="CXD1" s="628"/>
      <c r="CXE1" s="628"/>
      <c r="CXF1" s="628"/>
      <c r="CXG1" s="52"/>
      <c r="CXH1" s="55"/>
      <c r="CXI1" s="628"/>
      <c r="CXJ1" s="628"/>
      <c r="CXK1" s="628"/>
      <c r="CXL1" s="628"/>
      <c r="CXM1" s="628"/>
      <c r="CXN1" s="52"/>
      <c r="CXO1" s="55"/>
      <c r="CXP1" s="628"/>
      <c r="CXQ1" s="628"/>
      <c r="CXR1" s="628"/>
      <c r="CXS1" s="628"/>
      <c r="CXT1" s="628"/>
      <c r="CXU1" s="52"/>
      <c r="CXV1" s="55"/>
      <c r="CXW1" s="628"/>
      <c r="CXX1" s="628"/>
      <c r="CXY1" s="628"/>
      <c r="CXZ1" s="628"/>
      <c r="CYA1" s="628"/>
      <c r="CYB1" s="52"/>
      <c r="CYC1" s="55"/>
      <c r="CYD1" s="628"/>
      <c r="CYE1" s="628"/>
      <c r="CYF1" s="628"/>
      <c r="CYG1" s="628"/>
      <c r="CYH1" s="628"/>
      <c r="CYI1" s="52"/>
      <c r="CYJ1" s="55"/>
      <c r="CYK1" s="628"/>
      <c r="CYL1" s="628"/>
      <c r="CYM1" s="628"/>
      <c r="CYN1" s="628"/>
      <c r="CYO1" s="628"/>
      <c r="CYP1" s="52"/>
      <c r="CYQ1" s="55"/>
      <c r="CYR1" s="628"/>
      <c r="CYS1" s="628"/>
      <c r="CYT1" s="628"/>
      <c r="CYU1" s="628"/>
      <c r="CYV1" s="628"/>
      <c r="CYW1" s="52"/>
      <c r="CYX1" s="55"/>
      <c r="CYY1" s="628"/>
      <c r="CYZ1" s="628"/>
      <c r="CZA1" s="628"/>
      <c r="CZB1" s="628"/>
      <c r="CZC1" s="628"/>
      <c r="CZD1" s="52"/>
      <c r="CZE1" s="55"/>
      <c r="CZF1" s="628"/>
      <c r="CZG1" s="628"/>
      <c r="CZH1" s="628"/>
      <c r="CZI1" s="628"/>
      <c r="CZJ1" s="628"/>
      <c r="CZK1" s="52"/>
      <c r="CZL1" s="55"/>
      <c r="CZM1" s="628"/>
      <c r="CZN1" s="628"/>
      <c r="CZO1" s="628"/>
      <c r="CZP1" s="628"/>
      <c r="CZQ1" s="628"/>
      <c r="CZR1" s="52"/>
      <c r="CZS1" s="55"/>
      <c r="CZT1" s="628"/>
      <c r="CZU1" s="628"/>
      <c r="CZV1" s="628"/>
      <c r="CZW1" s="628"/>
      <c r="CZX1" s="628"/>
      <c r="CZY1" s="52"/>
      <c r="CZZ1" s="55"/>
      <c r="DAA1" s="628"/>
      <c r="DAB1" s="628"/>
      <c r="DAC1" s="628"/>
      <c r="DAD1" s="628"/>
      <c r="DAE1" s="628"/>
      <c r="DAF1" s="52"/>
      <c r="DAG1" s="55"/>
      <c r="DAH1" s="628"/>
      <c r="DAI1" s="628"/>
      <c r="DAJ1" s="628"/>
      <c r="DAK1" s="628"/>
      <c r="DAL1" s="628"/>
      <c r="DAM1" s="52"/>
      <c r="DAN1" s="55"/>
      <c r="DAO1" s="628"/>
      <c r="DAP1" s="628"/>
      <c r="DAQ1" s="628"/>
      <c r="DAR1" s="628"/>
      <c r="DAS1" s="628"/>
      <c r="DAT1" s="52"/>
      <c r="DAU1" s="55"/>
      <c r="DAV1" s="628"/>
      <c r="DAW1" s="628"/>
      <c r="DAX1" s="628"/>
      <c r="DAY1" s="628"/>
      <c r="DAZ1" s="628"/>
      <c r="DBA1" s="52"/>
      <c r="DBB1" s="55"/>
      <c r="DBC1" s="628"/>
      <c r="DBD1" s="628"/>
      <c r="DBE1" s="628"/>
      <c r="DBF1" s="628"/>
      <c r="DBG1" s="628"/>
      <c r="DBH1" s="52"/>
      <c r="DBI1" s="55"/>
      <c r="DBJ1" s="628"/>
      <c r="DBK1" s="628"/>
      <c r="DBL1" s="628"/>
      <c r="DBM1" s="628"/>
      <c r="DBN1" s="628"/>
      <c r="DBO1" s="52"/>
      <c r="DBP1" s="55"/>
      <c r="DBQ1" s="628"/>
      <c r="DBR1" s="628"/>
      <c r="DBS1" s="628"/>
      <c r="DBT1" s="628"/>
      <c r="DBU1" s="628"/>
      <c r="DBV1" s="52"/>
      <c r="DBW1" s="55"/>
      <c r="DBX1" s="628"/>
      <c r="DBY1" s="628"/>
      <c r="DBZ1" s="628"/>
      <c r="DCA1" s="628"/>
      <c r="DCB1" s="628"/>
      <c r="DCC1" s="52"/>
      <c r="DCD1" s="55"/>
      <c r="DCE1" s="628"/>
      <c r="DCF1" s="628"/>
      <c r="DCG1" s="628"/>
      <c r="DCH1" s="628"/>
      <c r="DCI1" s="628"/>
      <c r="DCJ1" s="52"/>
      <c r="DCK1" s="55"/>
      <c r="DCL1" s="628"/>
      <c r="DCM1" s="628"/>
      <c r="DCN1" s="628"/>
      <c r="DCO1" s="628"/>
      <c r="DCP1" s="628"/>
      <c r="DCQ1" s="52"/>
      <c r="DCR1" s="55"/>
      <c r="DCS1" s="628"/>
      <c r="DCT1" s="628"/>
      <c r="DCU1" s="628"/>
      <c r="DCV1" s="628"/>
      <c r="DCW1" s="628"/>
      <c r="DCX1" s="52"/>
      <c r="DCY1" s="55"/>
      <c r="DCZ1" s="628"/>
      <c r="DDA1" s="628"/>
      <c r="DDB1" s="628"/>
      <c r="DDC1" s="628"/>
      <c r="DDD1" s="628"/>
      <c r="DDE1" s="52"/>
      <c r="DDF1" s="55"/>
      <c r="DDG1" s="628"/>
      <c r="DDH1" s="628"/>
      <c r="DDI1" s="628"/>
      <c r="DDJ1" s="628"/>
      <c r="DDK1" s="628"/>
      <c r="DDL1" s="52"/>
      <c r="DDM1" s="55"/>
      <c r="DDN1" s="628"/>
      <c r="DDO1" s="628"/>
      <c r="DDP1" s="628"/>
      <c r="DDQ1" s="628"/>
      <c r="DDR1" s="628"/>
      <c r="DDS1" s="52"/>
      <c r="DDT1" s="55"/>
      <c r="DDU1" s="628"/>
      <c r="DDV1" s="628"/>
      <c r="DDW1" s="628"/>
      <c r="DDX1" s="628"/>
      <c r="DDY1" s="628"/>
      <c r="DDZ1" s="52"/>
      <c r="DEA1" s="55"/>
      <c r="DEB1" s="628"/>
      <c r="DEC1" s="628"/>
      <c r="DED1" s="628"/>
      <c r="DEE1" s="628"/>
      <c r="DEF1" s="628"/>
      <c r="DEG1" s="52"/>
      <c r="DEH1" s="55"/>
      <c r="DEI1" s="628"/>
      <c r="DEJ1" s="628"/>
      <c r="DEK1" s="628"/>
      <c r="DEL1" s="628"/>
      <c r="DEM1" s="628"/>
      <c r="DEN1" s="52"/>
      <c r="DEO1" s="55"/>
      <c r="DEP1" s="628"/>
      <c r="DEQ1" s="628"/>
      <c r="DER1" s="628"/>
      <c r="DES1" s="628"/>
      <c r="DET1" s="628"/>
      <c r="DEU1" s="52"/>
      <c r="DEV1" s="55"/>
      <c r="DEW1" s="628"/>
      <c r="DEX1" s="628"/>
      <c r="DEY1" s="628"/>
      <c r="DEZ1" s="628"/>
      <c r="DFA1" s="628"/>
      <c r="DFB1" s="52"/>
      <c r="DFC1" s="55"/>
      <c r="DFD1" s="628"/>
      <c r="DFE1" s="628"/>
      <c r="DFF1" s="628"/>
      <c r="DFG1" s="628"/>
      <c r="DFH1" s="628"/>
      <c r="DFI1" s="52"/>
      <c r="DFJ1" s="55"/>
      <c r="DFK1" s="628"/>
      <c r="DFL1" s="628"/>
      <c r="DFM1" s="628"/>
      <c r="DFN1" s="628"/>
      <c r="DFO1" s="628"/>
      <c r="DFP1" s="52"/>
      <c r="DFQ1" s="55"/>
      <c r="DFR1" s="628"/>
      <c r="DFS1" s="628"/>
      <c r="DFT1" s="628"/>
      <c r="DFU1" s="628"/>
      <c r="DFV1" s="628"/>
      <c r="DFW1" s="52"/>
      <c r="DFX1" s="55"/>
      <c r="DFY1" s="628"/>
      <c r="DFZ1" s="628"/>
      <c r="DGA1" s="628"/>
      <c r="DGB1" s="628"/>
      <c r="DGC1" s="628"/>
      <c r="DGD1" s="52"/>
      <c r="DGE1" s="55"/>
      <c r="DGF1" s="628"/>
      <c r="DGG1" s="628"/>
      <c r="DGH1" s="628"/>
      <c r="DGI1" s="628"/>
      <c r="DGJ1" s="628"/>
      <c r="DGK1" s="52"/>
      <c r="DGL1" s="55"/>
      <c r="DGM1" s="628"/>
      <c r="DGN1" s="628"/>
      <c r="DGO1" s="628"/>
      <c r="DGP1" s="628"/>
      <c r="DGQ1" s="628"/>
      <c r="DGR1" s="52"/>
      <c r="DGS1" s="55"/>
      <c r="DGT1" s="628"/>
      <c r="DGU1" s="628"/>
      <c r="DGV1" s="628"/>
      <c r="DGW1" s="628"/>
      <c r="DGX1" s="628"/>
      <c r="DGY1" s="52"/>
      <c r="DGZ1" s="55"/>
      <c r="DHA1" s="628"/>
      <c r="DHB1" s="628"/>
      <c r="DHC1" s="628"/>
      <c r="DHD1" s="628"/>
      <c r="DHE1" s="628"/>
      <c r="DHF1" s="52"/>
      <c r="DHG1" s="55"/>
      <c r="DHH1" s="628"/>
      <c r="DHI1" s="628"/>
      <c r="DHJ1" s="628"/>
      <c r="DHK1" s="628"/>
      <c r="DHL1" s="628"/>
      <c r="DHM1" s="52"/>
      <c r="DHN1" s="55"/>
      <c r="DHO1" s="628"/>
      <c r="DHP1" s="628"/>
      <c r="DHQ1" s="628"/>
      <c r="DHR1" s="628"/>
      <c r="DHS1" s="628"/>
      <c r="DHT1" s="52"/>
      <c r="DHU1" s="55"/>
      <c r="DHV1" s="628"/>
      <c r="DHW1" s="628"/>
      <c r="DHX1" s="628"/>
      <c r="DHY1" s="628"/>
      <c r="DHZ1" s="628"/>
      <c r="DIA1" s="52"/>
      <c r="DIB1" s="55"/>
      <c r="DIC1" s="628"/>
      <c r="DID1" s="628"/>
      <c r="DIE1" s="628"/>
      <c r="DIF1" s="628"/>
      <c r="DIG1" s="628"/>
      <c r="DIH1" s="52"/>
      <c r="DII1" s="55"/>
      <c r="DIJ1" s="628"/>
      <c r="DIK1" s="628"/>
      <c r="DIL1" s="628"/>
      <c r="DIM1" s="628"/>
      <c r="DIN1" s="628"/>
      <c r="DIO1" s="52"/>
      <c r="DIP1" s="55"/>
      <c r="DIQ1" s="628"/>
      <c r="DIR1" s="628"/>
      <c r="DIS1" s="628"/>
      <c r="DIT1" s="628"/>
      <c r="DIU1" s="628"/>
      <c r="DIV1" s="52"/>
      <c r="DIW1" s="55"/>
      <c r="DIX1" s="628"/>
      <c r="DIY1" s="628"/>
      <c r="DIZ1" s="628"/>
      <c r="DJA1" s="628"/>
      <c r="DJB1" s="628"/>
      <c r="DJC1" s="52"/>
      <c r="DJD1" s="55"/>
      <c r="DJE1" s="628"/>
      <c r="DJF1" s="628"/>
      <c r="DJG1" s="628"/>
      <c r="DJH1" s="628"/>
      <c r="DJI1" s="628"/>
      <c r="DJJ1" s="52"/>
      <c r="DJK1" s="55"/>
      <c r="DJL1" s="628"/>
      <c r="DJM1" s="628"/>
      <c r="DJN1" s="628"/>
      <c r="DJO1" s="628"/>
      <c r="DJP1" s="628"/>
      <c r="DJQ1" s="52"/>
      <c r="DJR1" s="55"/>
      <c r="DJS1" s="628"/>
      <c r="DJT1" s="628"/>
      <c r="DJU1" s="628"/>
      <c r="DJV1" s="628"/>
      <c r="DJW1" s="628"/>
      <c r="DJX1" s="52"/>
      <c r="DJY1" s="55"/>
      <c r="DJZ1" s="628"/>
      <c r="DKA1" s="628"/>
      <c r="DKB1" s="628"/>
      <c r="DKC1" s="628"/>
      <c r="DKD1" s="628"/>
      <c r="DKE1" s="52"/>
      <c r="DKF1" s="55"/>
      <c r="DKG1" s="628"/>
      <c r="DKH1" s="628"/>
      <c r="DKI1" s="628"/>
      <c r="DKJ1" s="628"/>
      <c r="DKK1" s="628"/>
      <c r="DKL1" s="52"/>
      <c r="DKM1" s="55"/>
      <c r="DKN1" s="628"/>
      <c r="DKO1" s="628"/>
      <c r="DKP1" s="628"/>
      <c r="DKQ1" s="628"/>
      <c r="DKR1" s="628"/>
      <c r="DKS1" s="52"/>
      <c r="DKT1" s="55"/>
      <c r="DKU1" s="628"/>
      <c r="DKV1" s="628"/>
      <c r="DKW1" s="628"/>
      <c r="DKX1" s="628"/>
      <c r="DKY1" s="628"/>
      <c r="DKZ1" s="52"/>
      <c r="DLA1" s="55"/>
      <c r="DLB1" s="628"/>
      <c r="DLC1" s="628"/>
      <c r="DLD1" s="628"/>
      <c r="DLE1" s="628"/>
      <c r="DLF1" s="628"/>
      <c r="DLG1" s="52"/>
      <c r="DLH1" s="55"/>
      <c r="DLI1" s="628"/>
      <c r="DLJ1" s="628"/>
      <c r="DLK1" s="628"/>
      <c r="DLL1" s="628"/>
      <c r="DLM1" s="628"/>
      <c r="DLN1" s="52"/>
      <c r="DLO1" s="55"/>
      <c r="DLP1" s="628"/>
      <c r="DLQ1" s="628"/>
      <c r="DLR1" s="628"/>
      <c r="DLS1" s="628"/>
      <c r="DLT1" s="628"/>
      <c r="DLU1" s="52"/>
      <c r="DLV1" s="55"/>
      <c r="DLW1" s="628"/>
      <c r="DLX1" s="628"/>
      <c r="DLY1" s="628"/>
      <c r="DLZ1" s="628"/>
      <c r="DMA1" s="628"/>
      <c r="DMB1" s="52"/>
      <c r="DMC1" s="55"/>
      <c r="DMD1" s="628"/>
      <c r="DME1" s="628"/>
      <c r="DMF1" s="628"/>
      <c r="DMG1" s="628"/>
      <c r="DMH1" s="628"/>
      <c r="DMI1" s="52"/>
      <c r="DMJ1" s="55"/>
      <c r="DMK1" s="628"/>
      <c r="DML1" s="628"/>
      <c r="DMM1" s="628"/>
      <c r="DMN1" s="628"/>
      <c r="DMO1" s="628"/>
      <c r="DMP1" s="52"/>
      <c r="DMQ1" s="55"/>
      <c r="DMR1" s="628"/>
      <c r="DMS1" s="628"/>
      <c r="DMT1" s="628"/>
      <c r="DMU1" s="628"/>
      <c r="DMV1" s="628"/>
      <c r="DMW1" s="52"/>
      <c r="DMX1" s="55"/>
      <c r="DMY1" s="628"/>
      <c r="DMZ1" s="628"/>
      <c r="DNA1" s="628"/>
      <c r="DNB1" s="628"/>
      <c r="DNC1" s="628"/>
      <c r="DND1" s="52"/>
      <c r="DNE1" s="55"/>
      <c r="DNF1" s="628"/>
      <c r="DNG1" s="628"/>
      <c r="DNH1" s="628"/>
      <c r="DNI1" s="628"/>
      <c r="DNJ1" s="628"/>
      <c r="DNK1" s="52"/>
      <c r="DNL1" s="55"/>
      <c r="DNM1" s="628"/>
      <c r="DNN1" s="628"/>
      <c r="DNO1" s="628"/>
      <c r="DNP1" s="628"/>
      <c r="DNQ1" s="628"/>
      <c r="DNR1" s="52"/>
      <c r="DNS1" s="55"/>
      <c r="DNT1" s="628"/>
      <c r="DNU1" s="628"/>
      <c r="DNV1" s="628"/>
      <c r="DNW1" s="628"/>
      <c r="DNX1" s="628"/>
      <c r="DNY1" s="52"/>
      <c r="DNZ1" s="55"/>
      <c r="DOA1" s="628"/>
      <c r="DOB1" s="628"/>
      <c r="DOC1" s="628"/>
      <c r="DOD1" s="628"/>
      <c r="DOE1" s="628"/>
      <c r="DOF1" s="52"/>
      <c r="DOG1" s="55"/>
      <c r="DOH1" s="628"/>
      <c r="DOI1" s="628"/>
      <c r="DOJ1" s="628"/>
      <c r="DOK1" s="628"/>
      <c r="DOL1" s="628"/>
      <c r="DOM1" s="52"/>
      <c r="DON1" s="55"/>
      <c r="DOO1" s="628"/>
      <c r="DOP1" s="628"/>
      <c r="DOQ1" s="628"/>
      <c r="DOR1" s="628"/>
      <c r="DOS1" s="628"/>
      <c r="DOT1" s="52"/>
      <c r="DOU1" s="55"/>
      <c r="DOV1" s="628"/>
      <c r="DOW1" s="628"/>
      <c r="DOX1" s="628"/>
      <c r="DOY1" s="628"/>
      <c r="DOZ1" s="628"/>
      <c r="DPA1" s="52"/>
      <c r="DPB1" s="55"/>
      <c r="DPC1" s="628"/>
      <c r="DPD1" s="628"/>
      <c r="DPE1" s="628"/>
      <c r="DPF1" s="628"/>
      <c r="DPG1" s="628"/>
      <c r="DPH1" s="52"/>
      <c r="DPI1" s="55"/>
      <c r="DPJ1" s="628"/>
      <c r="DPK1" s="628"/>
      <c r="DPL1" s="628"/>
      <c r="DPM1" s="628"/>
      <c r="DPN1" s="628"/>
      <c r="DPO1" s="52"/>
      <c r="DPP1" s="55"/>
      <c r="DPQ1" s="628"/>
      <c r="DPR1" s="628"/>
      <c r="DPS1" s="628"/>
      <c r="DPT1" s="628"/>
      <c r="DPU1" s="628"/>
      <c r="DPV1" s="52"/>
      <c r="DPW1" s="55"/>
      <c r="DPX1" s="628"/>
      <c r="DPY1" s="628"/>
      <c r="DPZ1" s="628"/>
      <c r="DQA1" s="628"/>
      <c r="DQB1" s="628"/>
      <c r="DQC1" s="52"/>
      <c r="DQD1" s="55"/>
      <c r="DQE1" s="628"/>
      <c r="DQF1" s="628"/>
      <c r="DQG1" s="628"/>
      <c r="DQH1" s="628"/>
      <c r="DQI1" s="628"/>
      <c r="DQJ1" s="52"/>
      <c r="DQK1" s="55"/>
      <c r="DQL1" s="628"/>
      <c r="DQM1" s="628"/>
      <c r="DQN1" s="628"/>
      <c r="DQO1" s="628"/>
      <c r="DQP1" s="628"/>
      <c r="DQQ1" s="52"/>
      <c r="DQR1" s="55"/>
      <c r="DQS1" s="628"/>
      <c r="DQT1" s="628"/>
      <c r="DQU1" s="628"/>
      <c r="DQV1" s="628"/>
      <c r="DQW1" s="628"/>
      <c r="DQX1" s="52"/>
      <c r="DQY1" s="55"/>
      <c r="DQZ1" s="628"/>
      <c r="DRA1" s="628"/>
      <c r="DRB1" s="628"/>
      <c r="DRC1" s="628"/>
      <c r="DRD1" s="628"/>
      <c r="DRE1" s="52"/>
      <c r="DRF1" s="55"/>
      <c r="DRG1" s="628"/>
      <c r="DRH1" s="628"/>
      <c r="DRI1" s="628"/>
      <c r="DRJ1" s="628"/>
      <c r="DRK1" s="628"/>
      <c r="DRL1" s="52"/>
      <c r="DRM1" s="55"/>
      <c r="DRN1" s="628"/>
      <c r="DRO1" s="628"/>
      <c r="DRP1" s="628"/>
      <c r="DRQ1" s="628"/>
      <c r="DRR1" s="628"/>
      <c r="DRS1" s="52"/>
      <c r="DRT1" s="55"/>
      <c r="DRU1" s="628"/>
      <c r="DRV1" s="628"/>
      <c r="DRW1" s="628"/>
      <c r="DRX1" s="628"/>
      <c r="DRY1" s="628"/>
      <c r="DRZ1" s="52"/>
      <c r="DSA1" s="55"/>
      <c r="DSB1" s="628"/>
      <c r="DSC1" s="628"/>
      <c r="DSD1" s="628"/>
      <c r="DSE1" s="628"/>
      <c r="DSF1" s="628"/>
      <c r="DSG1" s="52"/>
      <c r="DSH1" s="55"/>
      <c r="DSI1" s="628"/>
      <c r="DSJ1" s="628"/>
      <c r="DSK1" s="628"/>
      <c r="DSL1" s="628"/>
      <c r="DSM1" s="628"/>
      <c r="DSN1" s="52"/>
      <c r="DSO1" s="55"/>
      <c r="DSP1" s="628"/>
      <c r="DSQ1" s="628"/>
      <c r="DSR1" s="628"/>
      <c r="DSS1" s="628"/>
      <c r="DST1" s="628"/>
      <c r="DSU1" s="52"/>
      <c r="DSV1" s="55"/>
      <c r="DSW1" s="628"/>
      <c r="DSX1" s="628"/>
      <c r="DSY1" s="628"/>
      <c r="DSZ1" s="628"/>
      <c r="DTA1" s="628"/>
      <c r="DTB1" s="52"/>
      <c r="DTC1" s="55"/>
      <c r="DTD1" s="628"/>
      <c r="DTE1" s="628"/>
      <c r="DTF1" s="628"/>
      <c r="DTG1" s="628"/>
      <c r="DTH1" s="628"/>
      <c r="DTI1" s="52"/>
      <c r="DTJ1" s="55"/>
      <c r="DTK1" s="628"/>
      <c r="DTL1" s="628"/>
      <c r="DTM1" s="628"/>
      <c r="DTN1" s="628"/>
      <c r="DTO1" s="628"/>
      <c r="DTP1" s="52"/>
      <c r="DTQ1" s="55"/>
      <c r="DTR1" s="628"/>
      <c r="DTS1" s="628"/>
      <c r="DTT1" s="628"/>
      <c r="DTU1" s="628"/>
      <c r="DTV1" s="628"/>
      <c r="DTW1" s="52"/>
      <c r="DTX1" s="55"/>
      <c r="DTY1" s="628"/>
      <c r="DTZ1" s="628"/>
      <c r="DUA1" s="628"/>
      <c r="DUB1" s="628"/>
      <c r="DUC1" s="628"/>
      <c r="DUD1" s="52"/>
      <c r="DUE1" s="55"/>
      <c r="DUF1" s="628"/>
      <c r="DUG1" s="628"/>
      <c r="DUH1" s="628"/>
      <c r="DUI1" s="628"/>
      <c r="DUJ1" s="628"/>
      <c r="DUK1" s="52"/>
      <c r="DUL1" s="55"/>
      <c r="DUM1" s="628"/>
      <c r="DUN1" s="628"/>
      <c r="DUO1" s="628"/>
      <c r="DUP1" s="628"/>
      <c r="DUQ1" s="628"/>
      <c r="DUR1" s="52"/>
      <c r="DUS1" s="55"/>
      <c r="DUT1" s="628"/>
      <c r="DUU1" s="628"/>
      <c r="DUV1" s="628"/>
      <c r="DUW1" s="628"/>
      <c r="DUX1" s="628"/>
      <c r="DUY1" s="52"/>
      <c r="DUZ1" s="55"/>
      <c r="DVA1" s="628"/>
      <c r="DVB1" s="628"/>
      <c r="DVC1" s="628"/>
      <c r="DVD1" s="628"/>
      <c r="DVE1" s="628"/>
      <c r="DVF1" s="52"/>
      <c r="DVG1" s="55"/>
      <c r="DVH1" s="628"/>
      <c r="DVI1" s="628"/>
      <c r="DVJ1" s="628"/>
      <c r="DVK1" s="628"/>
      <c r="DVL1" s="628"/>
      <c r="DVM1" s="52"/>
      <c r="DVN1" s="55"/>
      <c r="DVO1" s="628"/>
      <c r="DVP1" s="628"/>
      <c r="DVQ1" s="628"/>
      <c r="DVR1" s="628"/>
      <c r="DVS1" s="628"/>
      <c r="DVT1" s="52"/>
      <c r="DVU1" s="55"/>
      <c r="DVV1" s="628"/>
      <c r="DVW1" s="628"/>
      <c r="DVX1" s="628"/>
      <c r="DVY1" s="628"/>
      <c r="DVZ1" s="628"/>
      <c r="DWA1" s="52"/>
      <c r="DWB1" s="55"/>
      <c r="DWC1" s="628"/>
      <c r="DWD1" s="628"/>
      <c r="DWE1" s="628"/>
      <c r="DWF1" s="628"/>
      <c r="DWG1" s="628"/>
      <c r="DWH1" s="52"/>
      <c r="DWI1" s="55"/>
      <c r="DWJ1" s="628"/>
      <c r="DWK1" s="628"/>
      <c r="DWL1" s="628"/>
      <c r="DWM1" s="628"/>
      <c r="DWN1" s="628"/>
      <c r="DWO1" s="52"/>
      <c r="DWP1" s="55"/>
      <c r="DWQ1" s="628"/>
      <c r="DWR1" s="628"/>
      <c r="DWS1" s="628"/>
      <c r="DWT1" s="628"/>
      <c r="DWU1" s="628"/>
      <c r="DWV1" s="52"/>
      <c r="DWW1" s="55"/>
      <c r="DWX1" s="628"/>
      <c r="DWY1" s="628"/>
      <c r="DWZ1" s="628"/>
      <c r="DXA1" s="628"/>
      <c r="DXB1" s="628"/>
      <c r="DXC1" s="52"/>
      <c r="DXD1" s="55"/>
      <c r="DXE1" s="628"/>
      <c r="DXF1" s="628"/>
      <c r="DXG1" s="628"/>
      <c r="DXH1" s="628"/>
      <c r="DXI1" s="628"/>
      <c r="DXJ1" s="52"/>
      <c r="DXK1" s="55"/>
      <c r="DXL1" s="628"/>
      <c r="DXM1" s="628"/>
      <c r="DXN1" s="628"/>
      <c r="DXO1" s="628"/>
      <c r="DXP1" s="628"/>
      <c r="DXQ1" s="52"/>
      <c r="DXR1" s="55"/>
      <c r="DXS1" s="628"/>
      <c r="DXT1" s="628"/>
      <c r="DXU1" s="628"/>
      <c r="DXV1" s="628"/>
      <c r="DXW1" s="628"/>
      <c r="DXX1" s="52"/>
      <c r="DXY1" s="55"/>
      <c r="DXZ1" s="628"/>
      <c r="DYA1" s="628"/>
      <c r="DYB1" s="628"/>
      <c r="DYC1" s="628"/>
      <c r="DYD1" s="628"/>
      <c r="DYE1" s="52"/>
      <c r="DYF1" s="55"/>
      <c r="DYG1" s="628"/>
      <c r="DYH1" s="628"/>
      <c r="DYI1" s="628"/>
      <c r="DYJ1" s="628"/>
      <c r="DYK1" s="628"/>
      <c r="DYL1" s="52"/>
      <c r="DYM1" s="55"/>
      <c r="DYN1" s="628"/>
      <c r="DYO1" s="628"/>
      <c r="DYP1" s="628"/>
      <c r="DYQ1" s="628"/>
      <c r="DYR1" s="628"/>
      <c r="DYS1" s="52"/>
      <c r="DYT1" s="55"/>
      <c r="DYU1" s="628"/>
      <c r="DYV1" s="628"/>
      <c r="DYW1" s="628"/>
      <c r="DYX1" s="628"/>
      <c r="DYY1" s="628"/>
      <c r="DYZ1" s="52"/>
      <c r="DZA1" s="55"/>
      <c r="DZB1" s="628"/>
      <c r="DZC1" s="628"/>
      <c r="DZD1" s="628"/>
      <c r="DZE1" s="628"/>
      <c r="DZF1" s="628"/>
      <c r="DZG1" s="52"/>
      <c r="DZH1" s="55"/>
      <c r="DZI1" s="628"/>
      <c r="DZJ1" s="628"/>
      <c r="DZK1" s="628"/>
      <c r="DZL1" s="628"/>
      <c r="DZM1" s="628"/>
      <c r="DZN1" s="52"/>
      <c r="DZO1" s="55"/>
      <c r="DZP1" s="628"/>
      <c r="DZQ1" s="628"/>
      <c r="DZR1" s="628"/>
      <c r="DZS1" s="628"/>
      <c r="DZT1" s="628"/>
      <c r="DZU1" s="52"/>
      <c r="DZV1" s="55"/>
      <c r="DZW1" s="628"/>
      <c r="DZX1" s="628"/>
      <c r="DZY1" s="628"/>
      <c r="DZZ1" s="628"/>
      <c r="EAA1" s="628"/>
      <c r="EAB1" s="52"/>
      <c r="EAC1" s="55"/>
      <c r="EAD1" s="628"/>
      <c r="EAE1" s="628"/>
      <c r="EAF1" s="628"/>
      <c r="EAG1" s="628"/>
      <c r="EAH1" s="628"/>
      <c r="EAI1" s="52"/>
      <c r="EAJ1" s="55"/>
      <c r="EAK1" s="628"/>
      <c r="EAL1" s="628"/>
      <c r="EAM1" s="628"/>
      <c r="EAN1" s="628"/>
      <c r="EAO1" s="628"/>
      <c r="EAP1" s="52"/>
      <c r="EAQ1" s="55"/>
      <c r="EAR1" s="628"/>
      <c r="EAS1" s="628"/>
      <c r="EAT1" s="628"/>
      <c r="EAU1" s="628"/>
      <c r="EAV1" s="628"/>
      <c r="EAW1" s="52"/>
      <c r="EAX1" s="55"/>
      <c r="EAY1" s="628"/>
      <c r="EAZ1" s="628"/>
      <c r="EBA1" s="628"/>
      <c r="EBB1" s="628"/>
      <c r="EBC1" s="628"/>
      <c r="EBD1" s="52"/>
      <c r="EBE1" s="55"/>
      <c r="EBF1" s="628"/>
      <c r="EBG1" s="628"/>
      <c r="EBH1" s="628"/>
      <c r="EBI1" s="628"/>
      <c r="EBJ1" s="628"/>
      <c r="EBK1" s="52"/>
      <c r="EBL1" s="55"/>
      <c r="EBM1" s="628"/>
      <c r="EBN1" s="628"/>
      <c r="EBO1" s="628"/>
      <c r="EBP1" s="628"/>
      <c r="EBQ1" s="628"/>
      <c r="EBR1" s="52"/>
      <c r="EBS1" s="55"/>
      <c r="EBT1" s="628"/>
      <c r="EBU1" s="628"/>
      <c r="EBV1" s="628"/>
      <c r="EBW1" s="628"/>
      <c r="EBX1" s="628"/>
      <c r="EBY1" s="52"/>
      <c r="EBZ1" s="55"/>
      <c r="ECA1" s="628"/>
      <c r="ECB1" s="628"/>
      <c r="ECC1" s="628"/>
      <c r="ECD1" s="628"/>
      <c r="ECE1" s="628"/>
      <c r="ECF1" s="52"/>
      <c r="ECG1" s="55"/>
      <c r="ECH1" s="628"/>
      <c r="ECI1" s="628"/>
      <c r="ECJ1" s="628"/>
      <c r="ECK1" s="628"/>
      <c r="ECL1" s="628"/>
      <c r="ECM1" s="52"/>
      <c r="ECN1" s="55"/>
      <c r="ECO1" s="628"/>
      <c r="ECP1" s="628"/>
      <c r="ECQ1" s="628"/>
      <c r="ECR1" s="628"/>
      <c r="ECS1" s="628"/>
      <c r="ECT1" s="52"/>
      <c r="ECU1" s="55"/>
      <c r="ECV1" s="628"/>
      <c r="ECW1" s="628"/>
      <c r="ECX1" s="628"/>
      <c r="ECY1" s="628"/>
      <c r="ECZ1" s="628"/>
      <c r="EDA1" s="52"/>
      <c r="EDB1" s="55"/>
      <c r="EDC1" s="628"/>
      <c r="EDD1" s="628"/>
      <c r="EDE1" s="628"/>
      <c r="EDF1" s="628"/>
      <c r="EDG1" s="628"/>
      <c r="EDH1" s="52"/>
      <c r="EDI1" s="55"/>
      <c r="EDJ1" s="628"/>
      <c r="EDK1" s="628"/>
      <c r="EDL1" s="628"/>
      <c r="EDM1" s="628"/>
      <c r="EDN1" s="628"/>
      <c r="EDO1" s="52"/>
      <c r="EDP1" s="55"/>
      <c r="EDQ1" s="628"/>
      <c r="EDR1" s="628"/>
      <c r="EDS1" s="628"/>
      <c r="EDT1" s="628"/>
      <c r="EDU1" s="628"/>
      <c r="EDV1" s="52"/>
      <c r="EDW1" s="55"/>
      <c r="EDX1" s="628"/>
      <c r="EDY1" s="628"/>
      <c r="EDZ1" s="628"/>
      <c r="EEA1" s="628"/>
      <c r="EEB1" s="628"/>
      <c r="EEC1" s="52"/>
      <c r="EED1" s="55"/>
      <c r="EEE1" s="628"/>
      <c r="EEF1" s="628"/>
      <c r="EEG1" s="628"/>
      <c r="EEH1" s="628"/>
      <c r="EEI1" s="628"/>
      <c r="EEJ1" s="52"/>
      <c r="EEK1" s="55"/>
      <c r="EEL1" s="628"/>
      <c r="EEM1" s="628"/>
      <c r="EEN1" s="628"/>
      <c r="EEO1" s="628"/>
      <c r="EEP1" s="628"/>
      <c r="EEQ1" s="52"/>
      <c r="EER1" s="55"/>
      <c r="EES1" s="628"/>
      <c r="EET1" s="628"/>
      <c r="EEU1" s="628"/>
      <c r="EEV1" s="628"/>
      <c r="EEW1" s="628"/>
      <c r="EEX1" s="52"/>
      <c r="EEY1" s="55"/>
      <c r="EEZ1" s="628"/>
      <c r="EFA1" s="628"/>
      <c r="EFB1" s="628"/>
      <c r="EFC1" s="628"/>
      <c r="EFD1" s="628"/>
      <c r="EFE1" s="52"/>
      <c r="EFF1" s="55"/>
      <c r="EFG1" s="628"/>
      <c r="EFH1" s="628"/>
      <c r="EFI1" s="628"/>
      <c r="EFJ1" s="628"/>
      <c r="EFK1" s="628"/>
      <c r="EFL1" s="52"/>
      <c r="EFM1" s="55"/>
      <c r="EFN1" s="628"/>
      <c r="EFO1" s="628"/>
      <c r="EFP1" s="628"/>
      <c r="EFQ1" s="628"/>
      <c r="EFR1" s="628"/>
      <c r="EFS1" s="52"/>
      <c r="EFT1" s="55"/>
      <c r="EFU1" s="628"/>
      <c r="EFV1" s="628"/>
      <c r="EFW1" s="628"/>
      <c r="EFX1" s="628"/>
      <c r="EFY1" s="628"/>
      <c r="EFZ1" s="52"/>
      <c r="EGA1" s="55"/>
      <c r="EGB1" s="628"/>
      <c r="EGC1" s="628"/>
      <c r="EGD1" s="628"/>
      <c r="EGE1" s="628"/>
      <c r="EGF1" s="628"/>
      <c r="EGG1" s="52"/>
      <c r="EGH1" s="55"/>
      <c r="EGI1" s="628"/>
      <c r="EGJ1" s="628"/>
      <c r="EGK1" s="628"/>
      <c r="EGL1" s="628"/>
      <c r="EGM1" s="628"/>
      <c r="EGN1" s="52"/>
      <c r="EGO1" s="55"/>
      <c r="EGP1" s="628"/>
      <c r="EGQ1" s="628"/>
      <c r="EGR1" s="628"/>
      <c r="EGS1" s="628"/>
      <c r="EGT1" s="628"/>
      <c r="EGU1" s="52"/>
      <c r="EGV1" s="55"/>
      <c r="EGW1" s="628"/>
      <c r="EGX1" s="628"/>
      <c r="EGY1" s="628"/>
      <c r="EGZ1" s="628"/>
      <c r="EHA1" s="628"/>
      <c r="EHB1" s="52"/>
      <c r="EHC1" s="55"/>
      <c r="EHD1" s="628"/>
      <c r="EHE1" s="628"/>
      <c r="EHF1" s="628"/>
      <c r="EHG1" s="628"/>
      <c r="EHH1" s="628"/>
      <c r="EHI1" s="52"/>
      <c r="EHJ1" s="55"/>
      <c r="EHK1" s="628"/>
      <c r="EHL1" s="628"/>
      <c r="EHM1" s="628"/>
      <c r="EHN1" s="628"/>
      <c r="EHO1" s="628"/>
      <c r="EHP1" s="52"/>
      <c r="EHQ1" s="55"/>
      <c r="EHR1" s="628"/>
      <c r="EHS1" s="628"/>
      <c r="EHT1" s="628"/>
      <c r="EHU1" s="628"/>
      <c r="EHV1" s="628"/>
      <c r="EHW1" s="52"/>
      <c r="EHX1" s="55"/>
      <c r="EHY1" s="628"/>
      <c r="EHZ1" s="628"/>
      <c r="EIA1" s="628"/>
      <c r="EIB1" s="628"/>
      <c r="EIC1" s="628"/>
      <c r="EID1" s="52"/>
      <c r="EIE1" s="55"/>
      <c r="EIF1" s="628"/>
      <c r="EIG1" s="628"/>
      <c r="EIH1" s="628"/>
      <c r="EII1" s="628"/>
      <c r="EIJ1" s="628"/>
      <c r="EIK1" s="52"/>
      <c r="EIL1" s="55"/>
      <c r="EIM1" s="628"/>
      <c r="EIN1" s="628"/>
      <c r="EIO1" s="628"/>
      <c r="EIP1" s="628"/>
      <c r="EIQ1" s="628"/>
      <c r="EIR1" s="52"/>
      <c r="EIS1" s="55"/>
      <c r="EIT1" s="628"/>
      <c r="EIU1" s="628"/>
      <c r="EIV1" s="628"/>
      <c r="EIW1" s="628"/>
      <c r="EIX1" s="628"/>
      <c r="EIY1" s="52"/>
      <c r="EIZ1" s="55"/>
      <c r="EJA1" s="628"/>
      <c r="EJB1" s="628"/>
      <c r="EJC1" s="628"/>
      <c r="EJD1" s="628"/>
      <c r="EJE1" s="628"/>
      <c r="EJF1" s="52"/>
      <c r="EJG1" s="55"/>
      <c r="EJH1" s="628"/>
      <c r="EJI1" s="628"/>
      <c r="EJJ1" s="628"/>
      <c r="EJK1" s="628"/>
      <c r="EJL1" s="628"/>
      <c r="EJM1" s="52"/>
      <c r="EJN1" s="55"/>
      <c r="EJO1" s="628"/>
      <c r="EJP1" s="628"/>
      <c r="EJQ1" s="628"/>
      <c r="EJR1" s="628"/>
      <c r="EJS1" s="628"/>
      <c r="EJT1" s="52"/>
      <c r="EJU1" s="55"/>
      <c r="EJV1" s="628"/>
      <c r="EJW1" s="628"/>
      <c r="EJX1" s="628"/>
      <c r="EJY1" s="628"/>
      <c r="EJZ1" s="628"/>
      <c r="EKA1" s="52"/>
      <c r="EKB1" s="55"/>
      <c r="EKC1" s="628"/>
      <c r="EKD1" s="628"/>
      <c r="EKE1" s="628"/>
      <c r="EKF1" s="628"/>
      <c r="EKG1" s="628"/>
      <c r="EKH1" s="52"/>
      <c r="EKI1" s="55"/>
      <c r="EKJ1" s="628"/>
      <c r="EKK1" s="628"/>
      <c r="EKL1" s="628"/>
      <c r="EKM1" s="628"/>
      <c r="EKN1" s="628"/>
      <c r="EKO1" s="52"/>
      <c r="EKP1" s="55"/>
      <c r="EKQ1" s="628"/>
      <c r="EKR1" s="628"/>
      <c r="EKS1" s="628"/>
      <c r="EKT1" s="628"/>
      <c r="EKU1" s="628"/>
      <c r="EKV1" s="52"/>
      <c r="EKW1" s="55"/>
      <c r="EKX1" s="628"/>
      <c r="EKY1" s="628"/>
      <c r="EKZ1" s="628"/>
      <c r="ELA1" s="628"/>
      <c r="ELB1" s="628"/>
      <c r="ELC1" s="52"/>
      <c r="ELD1" s="55"/>
      <c r="ELE1" s="628"/>
      <c r="ELF1" s="628"/>
      <c r="ELG1" s="628"/>
      <c r="ELH1" s="628"/>
      <c r="ELI1" s="628"/>
      <c r="ELJ1" s="52"/>
      <c r="ELK1" s="55"/>
      <c r="ELL1" s="628"/>
      <c r="ELM1" s="628"/>
      <c r="ELN1" s="628"/>
      <c r="ELO1" s="628"/>
      <c r="ELP1" s="628"/>
      <c r="ELQ1" s="52"/>
      <c r="ELR1" s="55"/>
      <c r="ELS1" s="628"/>
      <c r="ELT1" s="628"/>
      <c r="ELU1" s="628"/>
      <c r="ELV1" s="628"/>
      <c r="ELW1" s="628"/>
      <c r="ELX1" s="52"/>
      <c r="ELY1" s="55"/>
      <c r="ELZ1" s="628"/>
      <c r="EMA1" s="628"/>
      <c r="EMB1" s="628"/>
      <c r="EMC1" s="628"/>
      <c r="EMD1" s="628"/>
      <c r="EME1" s="52"/>
      <c r="EMF1" s="55"/>
      <c r="EMG1" s="628"/>
      <c r="EMH1" s="628"/>
      <c r="EMI1" s="628"/>
      <c r="EMJ1" s="628"/>
      <c r="EMK1" s="628"/>
      <c r="EML1" s="52"/>
      <c r="EMM1" s="55"/>
      <c r="EMN1" s="628"/>
      <c r="EMO1" s="628"/>
      <c r="EMP1" s="628"/>
      <c r="EMQ1" s="628"/>
      <c r="EMR1" s="628"/>
      <c r="EMS1" s="52"/>
      <c r="EMT1" s="55"/>
      <c r="EMU1" s="628"/>
      <c r="EMV1" s="628"/>
      <c r="EMW1" s="628"/>
      <c r="EMX1" s="628"/>
      <c r="EMY1" s="628"/>
      <c r="EMZ1" s="52"/>
      <c r="ENA1" s="55"/>
      <c r="ENB1" s="628"/>
      <c r="ENC1" s="628"/>
      <c r="END1" s="628"/>
      <c r="ENE1" s="628"/>
      <c r="ENF1" s="628"/>
      <c r="ENG1" s="52"/>
      <c r="ENH1" s="55"/>
      <c r="ENI1" s="628"/>
      <c r="ENJ1" s="628"/>
      <c r="ENK1" s="628"/>
      <c r="ENL1" s="628"/>
      <c r="ENM1" s="628"/>
      <c r="ENN1" s="52"/>
      <c r="ENO1" s="55"/>
      <c r="ENP1" s="628"/>
      <c r="ENQ1" s="628"/>
      <c r="ENR1" s="628"/>
      <c r="ENS1" s="628"/>
      <c r="ENT1" s="628"/>
      <c r="ENU1" s="52"/>
      <c r="ENV1" s="55"/>
      <c r="ENW1" s="628"/>
      <c r="ENX1" s="628"/>
      <c r="ENY1" s="628"/>
      <c r="ENZ1" s="628"/>
      <c r="EOA1" s="628"/>
      <c r="EOB1" s="52"/>
      <c r="EOC1" s="55"/>
      <c r="EOD1" s="628"/>
      <c r="EOE1" s="628"/>
      <c r="EOF1" s="628"/>
      <c r="EOG1" s="628"/>
      <c r="EOH1" s="628"/>
      <c r="EOI1" s="52"/>
      <c r="EOJ1" s="55"/>
      <c r="EOK1" s="628"/>
      <c r="EOL1" s="628"/>
      <c r="EOM1" s="628"/>
      <c r="EON1" s="628"/>
      <c r="EOO1" s="628"/>
      <c r="EOP1" s="52"/>
      <c r="EOQ1" s="55"/>
      <c r="EOR1" s="628"/>
      <c r="EOS1" s="628"/>
      <c r="EOT1" s="628"/>
      <c r="EOU1" s="628"/>
      <c r="EOV1" s="628"/>
      <c r="EOW1" s="52"/>
      <c r="EOX1" s="55"/>
      <c r="EOY1" s="628"/>
      <c r="EOZ1" s="628"/>
      <c r="EPA1" s="628"/>
      <c r="EPB1" s="628"/>
      <c r="EPC1" s="628"/>
      <c r="EPD1" s="52"/>
      <c r="EPE1" s="55"/>
      <c r="EPF1" s="628"/>
      <c r="EPG1" s="628"/>
      <c r="EPH1" s="628"/>
      <c r="EPI1" s="628"/>
      <c r="EPJ1" s="628"/>
      <c r="EPK1" s="52"/>
      <c r="EPL1" s="55"/>
      <c r="EPM1" s="628"/>
      <c r="EPN1" s="628"/>
      <c r="EPO1" s="628"/>
      <c r="EPP1" s="628"/>
      <c r="EPQ1" s="628"/>
      <c r="EPR1" s="52"/>
      <c r="EPS1" s="55"/>
      <c r="EPT1" s="628"/>
      <c r="EPU1" s="628"/>
      <c r="EPV1" s="628"/>
      <c r="EPW1" s="628"/>
      <c r="EPX1" s="628"/>
      <c r="EPY1" s="52"/>
      <c r="EPZ1" s="55"/>
      <c r="EQA1" s="628"/>
      <c r="EQB1" s="628"/>
      <c r="EQC1" s="628"/>
      <c r="EQD1" s="628"/>
      <c r="EQE1" s="628"/>
      <c r="EQF1" s="52"/>
      <c r="EQG1" s="55"/>
      <c r="EQH1" s="628"/>
      <c r="EQI1" s="628"/>
      <c r="EQJ1" s="628"/>
      <c r="EQK1" s="628"/>
      <c r="EQL1" s="628"/>
      <c r="EQM1" s="52"/>
      <c r="EQN1" s="55"/>
      <c r="EQO1" s="628"/>
      <c r="EQP1" s="628"/>
      <c r="EQQ1" s="628"/>
      <c r="EQR1" s="628"/>
      <c r="EQS1" s="628"/>
      <c r="EQT1" s="52"/>
      <c r="EQU1" s="55"/>
      <c r="EQV1" s="628"/>
      <c r="EQW1" s="628"/>
      <c r="EQX1" s="628"/>
      <c r="EQY1" s="628"/>
      <c r="EQZ1" s="628"/>
      <c r="ERA1" s="52"/>
      <c r="ERB1" s="55"/>
      <c r="ERC1" s="628"/>
      <c r="ERD1" s="628"/>
      <c r="ERE1" s="628"/>
      <c r="ERF1" s="628"/>
      <c r="ERG1" s="628"/>
      <c r="ERH1" s="52"/>
      <c r="ERI1" s="55"/>
      <c r="ERJ1" s="628"/>
      <c r="ERK1" s="628"/>
      <c r="ERL1" s="628"/>
      <c r="ERM1" s="628"/>
      <c r="ERN1" s="628"/>
      <c r="ERO1" s="52"/>
      <c r="ERP1" s="55"/>
      <c r="ERQ1" s="628"/>
      <c r="ERR1" s="628"/>
      <c r="ERS1" s="628"/>
      <c r="ERT1" s="628"/>
      <c r="ERU1" s="628"/>
      <c r="ERV1" s="52"/>
      <c r="ERW1" s="55"/>
      <c r="ERX1" s="628"/>
      <c r="ERY1" s="628"/>
      <c r="ERZ1" s="628"/>
      <c r="ESA1" s="628"/>
      <c r="ESB1" s="628"/>
      <c r="ESC1" s="52"/>
      <c r="ESD1" s="55"/>
      <c r="ESE1" s="628"/>
      <c r="ESF1" s="628"/>
      <c r="ESG1" s="628"/>
      <c r="ESH1" s="628"/>
      <c r="ESI1" s="628"/>
      <c r="ESJ1" s="52"/>
      <c r="ESK1" s="55"/>
      <c r="ESL1" s="628"/>
      <c r="ESM1" s="628"/>
      <c r="ESN1" s="628"/>
      <c r="ESO1" s="628"/>
      <c r="ESP1" s="628"/>
      <c r="ESQ1" s="52"/>
      <c r="ESR1" s="55"/>
      <c r="ESS1" s="628"/>
      <c r="EST1" s="628"/>
      <c r="ESU1" s="628"/>
      <c r="ESV1" s="628"/>
      <c r="ESW1" s="628"/>
      <c r="ESX1" s="52"/>
      <c r="ESY1" s="55"/>
      <c r="ESZ1" s="628"/>
      <c r="ETA1" s="628"/>
      <c r="ETB1" s="628"/>
      <c r="ETC1" s="628"/>
      <c r="ETD1" s="628"/>
      <c r="ETE1" s="52"/>
      <c r="ETF1" s="55"/>
      <c r="ETG1" s="628"/>
      <c r="ETH1" s="628"/>
      <c r="ETI1" s="628"/>
      <c r="ETJ1" s="628"/>
      <c r="ETK1" s="628"/>
      <c r="ETL1" s="52"/>
      <c r="ETM1" s="55"/>
      <c r="ETN1" s="628"/>
      <c r="ETO1" s="628"/>
      <c r="ETP1" s="628"/>
      <c r="ETQ1" s="628"/>
      <c r="ETR1" s="628"/>
      <c r="ETS1" s="52"/>
      <c r="ETT1" s="55"/>
      <c r="ETU1" s="628"/>
      <c r="ETV1" s="628"/>
      <c r="ETW1" s="628"/>
      <c r="ETX1" s="628"/>
      <c r="ETY1" s="628"/>
      <c r="ETZ1" s="52"/>
      <c r="EUA1" s="55"/>
      <c r="EUB1" s="628"/>
      <c r="EUC1" s="628"/>
      <c r="EUD1" s="628"/>
      <c r="EUE1" s="628"/>
      <c r="EUF1" s="628"/>
      <c r="EUG1" s="52"/>
      <c r="EUH1" s="55"/>
      <c r="EUI1" s="628"/>
      <c r="EUJ1" s="628"/>
      <c r="EUK1" s="628"/>
      <c r="EUL1" s="628"/>
      <c r="EUM1" s="628"/>
      <c r="EUN1" s="52"/>
      <c r="EUO1" s="55"/>
      <c r="EUP1" s="628"/>
      <c r="EUQ1" s="628"/>
      <c r="EUR1" s="628"/>
      <c r="EUS1" s="628"/>
      <c r="EUT1" s="628"/>
      <c r="EUU1" s="52"/>
      <c r="EUV1" s="55"/>
      <c r="EUW1" s="628"/>
      <c r="EUX1" s="628"/>
      <c r="EUY1" s="628"/>
      <c r="EUZ1" s="628"/>
      <c r="EVA1" s="628"/>
      <c r="EVB1" s="52"/>
      <c r="EVC1" s="55"/>
      <c r="EVD1" s="628"/>
      <c r="EVE1" s="628"/>
      <c r="EVF1" s="628"/>
      <c r="EVG1" s="628"/>
      <c r="EVH1" s="628"/>
      <c r="EVI1" s="52"/>
      <c r="EVJ1" s="55"/>
      <c r="EVK1" s="628"/>
      <c r="EVL1" s="628"/>
      <c r="EVM1" s="628"/>
      <c r="EVN1" s="628"/>
      <c r="EVO1" s="628"/>
      <c r="EVP1" s="52"/>
      <c r="EVQ1" s="55"/>
      <c r="EVR1" s="628"/>
      <c r="EVS1" s="628"/>
      <c r="EVT1" s="628"/>
      <c r="EVU1" s="628"/>
      <c r="EVV1" s="628"/>
      <c r="EVW1" s="52"/>
      <c r="EVX1" s="55"/>
      <c r="EVY1" s="628"/>
      <c r="EVZ1" s="628"/>
      <c r="EWA1" s="628"/>
      <c r="EWB1" s="628"/>
      <c r="EWC1" s="628"/>
      <c r="EWD1" s="52"/>
      <c r="EWE1" s="55"/>
      <c r="EWF1" s="628"/>
      <c r="EWG1" s="628"/>
      <c r="EWH1" s="628"/>
      <c r="EWI1" s="628"/>
      <c r="EWJ1" s="628"/>
      <c r="EWK1" s="52"/>
      <c r="EWL1" s="55"/>
      <c r="EWM1" s="628"/>
      <c r="EWN1" s="628"/>
      <c r="EWO1" s="628"/>
      <c r="EWP1" s="628"/>
      <c r="EWQ1" s="628"/>
      <c r="EWR1" s="52"/>
      <c r="EWS1" s="55"/>
      <c r="EWT1" s="628"/>
      <c r="EWU1" s="628"/>
      <c r="EWV1" s="628"/>
      <c r="EWW1" s="628"/>
      <c r="EWX1" s="628"/>
      <c r="EWY1" s="52"/>
      <c r="EWZ1" s="55"/>
      <c r="EXA1" s="628"/>
      <c r="EXB1" s="628"/>
      <c r="EXC1" s="628"/>
      <c r="EXD1" s="628"/>
      <c r="EXE1" s="628"/>
      <c r="EXF1" s="52"/>
      <c r="EXG1" s="55"/>
      <c r="EXH1" s="628"/>
      <c r="EXI1" s="628"/>
      <c r="EXJ1" s="628"/>
      <c r="EXK1" s="628"/>
      <c r="EXL1" s="628"/>
      <c r="EXM1" s="52"/>
      <c r="EXN1" s="55"/>
      <c r="EXO1" s="628"/>
      <c r="EXP1" s="628"/>
      <c r="EXQ1" s="628"/>
      <c r="EXR1" s="628"/>
      <c r="EXS1" s="628"/>
      <c r="EXT1" s="52"/>
      <c r="EXU1" s="55"/>
      <c r="EXV1" s="628"/>
      <c r="EXW1" s="628"/>
      <c r="EXX1" s="628"/>
      <c r="EXY1" s="628"/>
      <c r="EXZ1" s="628"/>
      <c r="EYA1" s="52"/>
      <c r="EYB1" s="55"/>
      <c r="EYC1" s="628"/>
      <c r="EYD1" s="628"/>
      <c r="EYE1" s="628"/>
      <c r="EYF1" s="628"/>
      <c r="EYG1" s="628"/>
      <c r="EYH1" s="52"/>
      <c r="EYI1" s="55"/>
      <c r="EYJ1" s="628"/>
      <c r="EYK1" s="628"/>
      <c r="EYL1" s="628"/>
      <c r="EYM1" s="628"/>
      <c r="EYN1" s="628"/>
      <c r="EYO1" s="52"/>
      <c r="EYP1" s="55"/>
      <c r="EYQ1" s="628"/>
      <c r="EYR1" s="628"/>
      <c r="EYS1" s="628"/>
      <c r="EYT1" s="628"/>
      <c r="EYU1" s="628"/>
      <c r="EYV1" s="52"/>
      <c r="EYW1" s="55"/>
      <c r="EYX1" s="628"/>
      <c r="EYY1" s="628"/>
      <c r="EYZ1" s="628"/>
      <c r="EZA1" s="628"/>
      <c r="EZB1" s="628"/>
      <c r="EZC1" s="52"/>
      <c r="EZD1" s="55"/>
      <c r="EZE1" s="628"/>
      <c r="EZF1" s="628"/>
      <c r="EZG1" s="628"/>
      <c r="EZH1" s="628"/>
      <c r="EZI1" s="628"/>
      <c r="EZJ1" s="52"/>
      <c r="EZK1" s="55"/>
      <c r="EZL1" s="628"/>
      <c r="EZM1" s="628"/>
      <c r="EZN1" s="628"/>
      <c r="EZO1" s="628"/>
      <c r="EZP1" s="628"/>
      <c r="EZQ1" s="52"/>
      <c r="EZR1" s="55"/>
      <c r="EZS1" s="628"/>
      <c r="EZT1" s="628"/>
      <c r="EZU1" s="628"/>
      <c r="EZV1" s="628"/>
      <c r="EZW1" s="628"/>
      <c r="EZX1" s="52"/>
      <c r="EZY1" s="55"/>
      <c r="EZZ1" s="628"/>
      <c r="FAA1" s="628"/>
      <c r="FAB1" s="628"/>
      <c r="FAC1" s="628"/>
      <c r="FAD1" s="628"/>
      <c r="FAE1" s="52"/>
      <c r="FAF1" s="55"/>
      <c r="FAG1" s="628"/>
      <c r="FAH1" s="628"/>
      <c r="FAI1" s="628"/>
      <c r="FAJ1" s="628"/>
      <c r="FAK1" s="628"/>
      <c r="FAL1" s="52"/>
      <c r="FAM1" s="55"/>
      <c r="FAN1" s="628"/>
      <c r="FAO1" s="628"/>
      <c r="FAP1" s="628"/>
      <c r="FAQ1" s="628"/>
      <c r="FAR1" s="628"/>
      <c r="FAS1" s="52"/>
      <c r="FAT1" s="55"/>
      <c r="FAU1" s="628"/>
      <c r="FAV1" s="628"/>
      <c r="FAW1" s="628"/>
      <c r="FAX1" s="628"/>
      <c r="FAY1" s="628"/>
      <c r="FAZ1" s="52"/>
      <c r="FBA1" s="55"/>
      <c r="FBB1" s="628"/>
      <c r="FBC1" s="628"/>
      <c r="FBD1" s="628"/>
      <c r="FBE1" s="628"/>
      <c r="FBF1" s="628"/>
      <c r="FBG1" s="52"/>
      <c r="FBH1" s="55"/>
      <c r="FBI1" s="628"/>
      <c r="FBJ1" s="628"/>
      <c r="FBK1" s="628"/>
      <c r="FBL1" s="628"/>
      <c r="FBM1" s="628"/>
      <c r="FBN1" s="52"/>
      <c r="FBO1" s="55"/>
      <c r="FBP1" s="628"/>
      <c r="FBQ1" s="628"/>
      <c r="FBR1" s="628"/>
      <c r="FBS1" s="628"/>
      <c r="FBT1" s="628"/>
      <c r="FBU1" s="52"/>
      <c r="FBV1" s="55"/>
      <c r="FBW1" s="628"/>
      <c r="FBX1" s="628"/>
      <c r="FBY1" s="628"/>
      <c r="FBZ1" s="628"/>
      <c r="FCA1" s="628"/>
      <c r="FCB1" s="52"/>
      <c r="FCC1" s="55"/>
      <c r="FCD1" s="628"/>
      <c r="FCE1" s="628"/>
      <c r="FCF1" s="628"/>
      <c r="FCG1" s="628"/>
      <c r="FCH1" s="628"/>
      <c r="FCI1" s="52"/>
      <c r="FCJ1" s="55"/>
      <c r="FCK1" s="628"/>
      <c r="FCL1" s="628"/>
      <c r="FCM1" s="628"/>
      <c r="FCN1" s="628"/>
      <c r="FCO1" s="628"/>
      <c r="FCP1" s="52"/>
      <c r="FCQ1" s="55"/>
      <c r="FCR1" s="628"/>
      <c r="FCS1" s="628"/>
      <c r="FCT1" s="628"/>
      <c r="FCU1" s="628"/>
      <c r="FCV1" s="628"/>
      <c r="FCW1" s="52"/>
      <c r="FCX1" s="55"/>
      <c r="FCY1" s="628"/>
      <c r="FCZ1" s="628"/>
      <c r="FDA1" s="628"/>
      <c r="FDB1" s="628"/>
      <c r="FDC1" s="628"/>
      <c r="FDD1" s="52"/>
      <c r="FDE1" s="55"/>
      <c r="FDF1" s="628"/>
      <c r="FDG1" s="628"/>
      <c r="FDH1" s="628"/>
      <c r="FDI1" s="628"/>
      <c r="FDJ1" s="628"/>
      <c r="FDK1" s="52"/>
      <c r="FDL1" s="55"/>
      <c r="FDM1" s="628"/>
      <c r="FDN1" s="628"/>
      <c r="FDO1" s="628"/>
      <c r="FDP1" s="628"/>
      <c r="FDQ1" s="628"/>
      <c r="FDR1" s="52"/>
      <c r="FDS1" s="55"/>
      <c r="FDT1" s="628"/>
      <c r="FDU1" s="628"/>
      <c r="FDV1" s="628"/>
      <c r="FDW1" s="628"/>
      <c r="FDX1" s="628"/>
      <c r="FDY1" s="52"/>
      <c r="FDZ1" s="55"/>
      <c r="FEA1" s="628"/>
      <c r="FEB1" s="628"/>
      <c r="FEC1" s="628"/>
      <c r="FED1" s="628"/>
      <c r="FEE1" s="628"/>
      <c r="FEF1" s="52"/>
      <c r="FEG1" s="55"/>
      <c r="FEH1" s="628"/>
      <c r="FEI1" s="628"/>
      <c r="FEJ1" s="628"/>
      <c r="FEK1" s="628"/>
      <c r="FEL1" s="628"/>
      <c r="FEM1" s="52"/>
      <c r="FEN1" s="55"/>
      <c r="FEO1" s="628"/>
      <c r="FEP1" s="628"/>
      <c r="FEQ1" s="628"/>
      <c r="FER1" s="628"/>
      <c r="FES1" s="628"/>
      <c r="FET1" s="52"/>
      <c r="FEU1" s="55"/>
      <c r="FEV1" s="628"/>
      <c r="FEW1" s="628"/>
      <c r="FEX1" s="628"/>
      <c r="FEY1" s="628"/>
      <c r="FEZ1" s="628"/>
      <c r="FFA1" s="52"/>
      <c r="FFB1" s="55"/>
      <c r="FFC1" s="628"/>
      <c r="FFD1" s="628"/>
      <c r="FFE1" s="628"/>
      <c r="FFF1" s="628"/>
      <c r="FFG1" s="628"/>
      <c r="FFH1" s="52"/>
      <c r="FFI1" s="55"/>
      <c r="FFJ1" s="628"/>
      <c r="FFK1" s="628"/>
      <c r="FFL1" s="628"/>
      <c r="FFM1" s="628"/>
      <c r="FFN1" s="628"/>
      <c r="FFO1" s="52"/>
      <c r="FFP1" s="55"/>
      <c r="FFQ1" s="628"/>
      <c r="FFR1" s="628"/>
      <c r="FFS1" s="628"/>
      <c r="FFT1" s="628"/>
      <c r="FFU1" s="628"/>
      <c r="FFV1" s="52"/>
      <c r="FFW1" s="55"/>
      <c r="FFX1" s="628"/>
      <c r="FFY1" s="628"/>
      <c r="FFZ1" s="628"/>
      <c r="FGA1" s="628"/>
      <c r="FGB1" s="628"/>
      <c r="FGC1" s="52"/>
      <c r="FGD1" s="55"/>
      <c r="FGE1" s="628"/>
      <c r="FGF1" s="628"/>
      <c r="FGG1" s="628"/>
      <c r="FGH1" s="628"/>
      <c r="FGI1" s="628"/>
      <c r="FGJ1" s="52"/>
      <c r="FGK1" s="55"/>
      <c r="FGL1" s="628"/>
      <c r="FGM1" s="628"/>
      <c r="FGN1" s="628"/>
      <c r="FGO1" s="628"/>
      <c r="FGP1" s="628"/>
      <c r="FGQ1" s="52"/>
      <c r="FGR1" s="55"/>
      <c r="FGS1" s="628"/>
      <c r="FGT1" s="628"/>
      <c r="FGU1" s="628"/>
      <c r="FGV1" s="628"/>
      <c r="FGW1" s="628"/>
      <c r="FGX1" s="52"/>
      <c r="FGY1" s="55"/>
      <c r="FGZ1" s="628"/>
      <c r="FHA1" s="628"/>
      <c r="FHB1" s="628"/>
      <c r="FHC1" s="628"/>
      <c r="FHD1" s="628"/>
      <c r="FHE1" s="52"/>
      <c r="FHF1" s="55"/>
      <c r="FHG1" s="628"/>
      <c r="FHH1" s="628"/>
      <c r="FHI1" s="628"/>
      <c r="FHJ1" s="628"/>
      <c r="FHK1" s="628"/>
      <c r="FHL1" s="52"/>
      <c r="FHM1" s="55"/>
      <c r="FHN1" s="628"/>
      <c r="FHO1" s="628"/>
      <c r="FHP1" s="628"/>
      <c r="FHQ1" s="628"/>
      <c r="FHR1" s="628"/>
      <c r="FHS1" s="52"/>
      <c r="FHT1" s="55"/>
      <c r="FHU1" s="628"/>
      <c r="FHV1" s="628"/>
      <c r="FHW1" s="628"/>
      <c r="FHX1" s="628"/>
      <c r="FHY1" s="628"/>
      <c r="FHZ1" s="52"/>
      <c r="FIA1" s="55"/>
      <c r="FIB1" s="628"/>
      <c r="FIC1" s="628"/>
      <c r="FID1" s="628"/>
      <c r="FIE1" s="628"/>
      <c r="FIF1" s="628"/>
      <c r="FIG1" s="52"/>
      <c r="FIH1" s="55"/>
      <c r="FII1" s="628"/>
      <c r="FIJ1" s="628"/>
      <c r="FIK1" s="628"/>
      <c r="FIL1" s="628"/>
      <c r="FIM1" s="628"/>
      <c r="FIN1" s="52"/>
      <c r="FIO1" s="55"/>
      <c r="FIP1" s="628"/>
      <c r="FIQ1" s="628"/>
      <c r="FIR1" s="628"/>
      <c r="FIS1" s="628"/>
      <c r="FIT1" s="628"/>
      <c r="FIU1" s="52"/>
      <c r="FIV1" s="55"/>
      <c r="FIW1" s="628"/>
      <c r="FIX1" s="628"/>
      <c r="FIY1" s="628"/>
      <c r="FIZ1" s="628"/>
      <c r="FJA1" s="628"/>
      <c r="FJB1" s="52"/>
      <c r="FJC1" s="55"/>
      <c r="FJD1" s="628"/>
      <c r="FJE1" s="628"/>
      <c r="FJF1" s="628"/>
      <c r="FJG1" s="628"/>
      <c r="FJH1" s="628"/>
      <c r="FJI1" s="52"/>
      <c r="FJJ1" s="55"/>
      <c r="FJK1" s="628"/>
      <c r="FJL1" s="628"/>
      <c r="FJM1" s="628"/>
      <c r="FJN1" s="628"/>
      <c r="FJO1" s="628"/>
      <c r="FJP1" s="52"/>
      <c r="FJQ1" s="55"/>
      <c r="FJR1" s="628"/>
      <c r="FJS1" s="628"/>
      <c r="FJT1" s="628"/>
      <c r="FJU1" s="628"/>
      <c r="FJV1" s="628"/>
      <c r="FJW1" s="52"/>
      <c r="FJX1" s="55"/>
      <c r="FJY1" s="628"/>
      <c r="FJZ1" s="628"/>
      <c r="FKA1" s="628"/>
      <c r="FKB1" s="628"/>
      <c r="FKC1" s="628"/>
      <c r="FKD1" s="52"/>
      <c r="FKE1" s="55"/>
      <c r="FKF1" s="628"/>
      <c r="FKG1" s="628"/>
      <c r="FKH1" s="628"/>
      <c r="FKI1" s="628"/>
      <c r="FKJ1" s="628"/>
      <c r="FKK1" s="52"/>
      <c r="FKL1" s="55"/>
      <c r="FKM1" s="628"/>
      <c r="FKN1" s="628"/>
      <c r="FKO1" s="628"/>
      <c r="FKP1" s="628"/>
      <c r="FKQ1" s="628"/>
      <c r="FKR1" s="52"/>
      <c r="FKS1" s="55"/>
      <c r="FKT1" s="628"/>
      <c r="FKU1" s="628"/>
      <c r="FKV1" s="628"/>
      <c r="FKW1" s="628"/>
      <c r="FKX1" s="628"/>
      <c r="FKY1" s="52"/>
      <c r="FKZ1" s="55"/>
      <c r="FLA1" s="628"/>
      <c r="FLB1" s="628"/>
      <c r="FLC1" s="628"/>
      <c r="FLD1" s="628"/>
      <c r="FLE1" s="628"/>
      <c r="FLF1" s="52"/>
      <c r="FLG1" s="55"/>
      <c r="FLH1" s="628"/>
      <c r="FLI1" s="628"/>
      <c r="FLJ1" s="628"/>
      <c r="FLK1" s="628"/>
      <c r="FLL1" s="628"/>
      <c r="FLM1" s="52"/>
      <c r="FLN1" s="55"/>
      <c r="FLO1" s="628"/>
      <c r="FLP1" s="628"/>
      <c r="FLQ1" s="628"/>
      <c r="FLR1" s="628"/>
      <c r="FLS1" s="628"/>
      <c r="FLT1" s="52"/>
      <c r="FLU1" s="55"/>
      <c r="FLV1" s="628"/>
      <c r="FLW1" s="628"/>
      <c r="FLX1" s="628"/>
      <c r="FLY1" s="628"/>
      <c r="FLZ1" s="628"/>
      <c r="FMA1" s="52"/>
      <c r="FMB1" s="55"/>
      <c r="FMC1" s="628"/>
      <c r="FMD1" s="628"/>
      <c r="FME1" s="628"/>
      <c r="FMF1" s="628"/>
      <c r="FMG1" s="628"/>
      <c r="FMH1" s="52"/>
      <c r="FMI1" s="55"/>
      <c r="FMJ1" s="628"/>
      <c r="FMK1" s="628"/>
      <c r="FML1" s="628"/>
      <c r="FMM1" s="628"/>
      <c r="FMN1" s="628"/>
      <c r="FMO1" s="52"/>
      <c r="FMP1" s="55"/>
      <c r="FMQ1" s="628"/>
      <c r="FMR1" s="628"/>
      <c r="FMS1" s="628"/>
      <c r="FMT1" s="628"/>
      <c r="FMU1" s="628"/>
      <c r="FMV1" s="52"/>
      <c r="FMW1" s="55"/>
      <c r="FMX1" s="628"/>
      <c r="FMY1" s="628"/>
      <c r="FMZ1" s="628"/>
      <c r="FNA1" s="628"/>
      <c r="FNB1" s="628"/>
      <c r="FNC1" s="52"/>
      <c r="FND1" s="55"/>
      <c r="FNE1" s="628"/>
      <c r="FNF1" s="628"/>
      <c r="FNG1" s="628"/>
      <c r="FNH1" s="628"/>
      <c r="FNI1" s="628"/>
      <c r="FNJ1" s="52"/>
      <c r="FNK1" s="55"/>
      <c r="FNL1" s="628"/>
      <c r="FNM1" s="628"/>
      <c r="FNN1" s="628"/>
      <c r="FNO1" s="628"/>
      <c r="FNP1" s="628"/>
      <c r="FNQ1" s="52"/>
      <c r="FNR1" s="55"/>
      <c r="FNS1" s="628"/>
      <c r="FNT1" s="628"/>
      <c r="FNU1" s="628"/>
      <c r="FNV1" s="628"/>
      <c r="FNW1" s="628"/>
      <c r="FNX1" s="52"/>
      <c r="FNY1" s="55"/>
      <c r="FNZ1" s="628"/>
      <c r="FOA1" s="628"/>
      <c r="FOB1" s="628"/>
      <c r="FOC1" s="628"/>
      <c r="FOD1" s="628"/>
      <c r="FOE1" s="52"/>
      <c r="FOF1" s="55"/>
      <c r="FOG1" s="628"/>
      <c r="FOH1" s="628"/>
      <c r="FOI1" s="628"/>
      <c r="FOJ1" s="628"/>
      <c r="FOK1" s="628"/>
      <c r="FOL1" s="52"/>
      <c r="FOM1" s="55"/>
      <c r="FON1" s="628"/>
      <c r="FOO1" s="628"/>
      <c r="FOP1" s="628"/>
      <c r="FOQ1" s="628"/>
      <c r="FOR1" s="628"/>
      <c r="FOS1" s="52"/>
      <c r="FOT1" s="55"/>
      <c r="FOU1" s="628"/>
      <c r="FOV1" s="628"/>
      <c r="FOW1" s="628"/>
      <c r="FOX1" s="628"/>
      <c r="FOY1" s="628"/>
      <c r="FOZ1" s="52"/>
      <c r="FPA1" s="55"/>
      <c r="FPB1" s="628"/>
      <c r="FPC1" s="628"/>
      <c r="FPD1" s="628"/>
      <c r="FPE1" s="628"/>
      <c r="FPF1" s="628"/>
      <c r="FPG1" s="52"/>
      <c r="FPH1" s="55"/>
      <c r="FPI1" s="628"/>
      <c r="FPJ1" s="628"/>
      <c r="FPK1" s="628"/>
      <c r="FPL1" s="628"/>
      <c r="FPM1" s="628"/>
      <c r="FPN1" s="52"/>
      <c r="FPO1" s="55"/>
      <c r="FPP1" s="628"/>
      <c r="FPQ1" s="628"/>
      <c r="FPR1" s="628"/>
      <c r="FPS1" s="628"/>
      <c r="FPT1" s="628"/>
      <c r="FPU1" s="52"/>
      <c r="FPV1" s="55"/>
      <c r="FPW1" s="628"/>
      <c r="FPX1" s="628"/>
      <c r="FPY1" s="628"/>
      <c r="FPZ1" s="628"/>
      <c r="FQA1" s="628"/>
      <c r="FQB1" s="52"/>
      <c r="FQC1" s="55"/>
      <c r="FQD1" s="628"/>
      <c r="FQE1" s="628"/>
      <c r="FQF1" s="628"/>
      <c r="FQG1" s="628"/>
      <c r="FQH1" s="628"/>
      <c r="FQI1" s="52"/>
      <c r="FQJ1" s="55"/>
      <c r="FQK1" s="628"/>
      <c r="FQL1" s="628"/>
      <c r="FQM1" s="628"/>
      <c r="FQN1" s="628"/>
      <c r="FQO1" s="628"/>
      <c r="FQP1" s="52"/>
      <c r="FQQ1" s="55"/>
      <c r="FQR1" s="628"/>
      <c r="FQS1" s="628"/>
      <c r="FQT1" s="628"/>
      <c r="FQU1" s="628"/>
      <c r="FQV1" s="628"/>
      <c r="FQW1" s="52"/>
      <c r="FQX1" s="55"/>
      <c r="FQY1" s="628"/>
      <c r="FQZ1" s="628"/>
      <c r="FRA1" s="628"/>
      <c r="FRB1" s="628"/>
      <c r="FRC1" s="628"/>
      <c r="FRD1" s="52"/>
      <c r="FRE1" s="55"/>
      <c r="FRF1" s="628"/>
      <c r="FRG1" s="628"/>
      <c r="FRH1" s="628"/>
      <c r="FRI1" s="628"/>
      <c r="FRJ1" s="628"/>
      <c r="FRK1" s="52"/>
      <c r="FRL1" s="55"/>
      <c r="FRM1" s="628"/>
      <c r="FRN1" s="628"/>
      <c r="FRO1" s="628"/>
      <c r="FRP1" s="628"/>
      <c r="FRQ1" s="628"/>
      <c r="FRR1" s="52"/>
      <c r="FRS1" s="55"/>
      <c r="FRT1" s="628"/>
      <c r="FRU1" s="628"/>
      <c r="FRV1" s="628"/>
      <c r="FRW1" s="628"/>
      <c r="FRX1" s="628"/>
      <c r="FRY1" s="52"/>
      <c r="FRZ1" s="55"/>
      <c r="FSA1" s="628"/>
      <c r="FSB1" s="628"/>
      <c r="FSC1" s="628"/>
      <c r="FSD1" s="628"/>
      <c r="FSE1" s="628"/>
      <c r="FSF1" s="52"/>
      <c r="FSG1" s="55"/>
      <c r="FSH1" s="628"/>
      <c r="FSI1" s="628"/>
      <c r="FSJ1" s="628"/>
      <c r="FSK1" s="628"/>
      <c r="FSL1" s="628"/>
      <c r="FSM1" s="52"/>
      <c r="FSN1" s="55"/>
      <c r="FSO1" s="628"/>
      <c r="FSP1" s="628"/>
      <c r="FSQ1" s="628"/>
      <c r="FSR1" s="628"/>
      <c r="FSS1" s="628"/>
      <c r="FST1" s="52"/>
      <c r="FSU1" s="55"/>
      <c r="FSV1" s="628"/>
      <c r="FSW1" s="628"/>
      <c r="FSX1" s="628"/>
      <c r="FSY1" s="628"/>
      <c r="FSZ1" s="628"/>
      <c r="FTA1" s="52"/>
      <c r="FTB1" s="55"/>
      <c r="FTC1" s="628"/>
      <c r="FTD1" s="628"/>
      <c r="FTE1" s="628"/>
      <c r="FTF1" s="628"/>
      <c r="FTG1" s="628"/>
      <c r="FTH1" s="52"/>
      <c r="FTI1" s="55"/>
      <c r="FTJ1" s="628"/>
      <c r="FTK1" s="628"/>
      <c r="FTL1" s="628"/>
      <c r="FTM1" s="628"/>
      <c r="FTN1" s="628"/>
      <c r="FTO1" s="52"/>
      <c r="FTP1" s="55"/>
      <c r="FTQ1" s="628"/>
      <c r="FTR1" s="628"/>
      <c r="FTS1" s="628"/>
      <c r="FTT1" s="628"/>
      <c r="FTU1" s="628"/>
      <c r="FTV1" s="52"/>
      <c r="FTW1" s="55"/>
      <c r="FTX1" s="628"/>
      <c r="FTY1" s="628"/>
      <c r="FTZ1" s="628"/>
      <c r="FUA1" s="628"/>
      <c r="FUB1" s="628"/>
      <c r="FUC1" s="52"/>
      <c r="FUD1" s="55"/>
      <c r="FUE1" s="628"/>
      <c r="FUF1" s="628"/>
      <c r="FUG1" s="628"/>
      <c r="FUH1" s="628"/>
      <c r="FUI1" s="628"/>
      <c r="FUJ1" s="52"/>
      <c r="FUK1" s="55"/>
      <c r="FUL1" s="628"/>
      <c r="FUM1" s="628"/>
      <c r="FUN1" s="628"/>
      <c r="FUO1" s="628"/>
      <c r="FUP1" s="628"/>
      <c r="FUQ1" s="52"/>
      <c r="FUR1" s="55"/>
      <c r="FUS1" s="628"/>
      <c r="FUT1" s="628"/>
      <c r="FUU1" s="628"/>
      <c r="FUV1" s="628"/>
      <c r="FUW1" s="628"/>
      <c r="FUX1" s="52"/>
      <c r="FUY1" s="55"/>
      <c r="FUZ1" s="628"/>
      <c r="FVA1" s="628"/>
      <c r="FVB1" s="628"/>
      <c r="FVC1" s="628"/>
      <c r="FVD1" s="628"/>
      <c r="FVE1" s="52"/>
      <c r="FVF1" s="55"/>
      <c r="FVG1" s="628"/>
      <c r="FVH1" s="628"/>
      <c r="FVI1" s="628"/>
      <c r="FVJ1" s="628"/>
      <c r="FVK1" s="628"/>
      <c r="FVL1" s="52"/>
      <c r="FVM1" s="55"/>
      <c r="FVN1" s="628"/>
      <c r="FVO1" s="628"/>
      <c r="FVP1" s="628"/>
      <c r="FVQ1" s="628"/>
      <c r="FVR1" s="628"/>
      <c r="FVS1" s="52"/>
      <c r="FVT1" s="55"/>
      <c r="FVU1" s="628"/>
      <c r="FVV1" s="628"/>
      <c r="FVW1" s="628"/>
      <c r="FVX1" s="628"/>
      <c r="FVY1" s="628"/>
      <c r="FVZ1" s="52"/>
      <c r="FWA1" s="55"/>
      <c r="FWB1" s="628"/>
      <c r="FWC1" s="628"/>
      <c r="FWD1" s="628"/>
      <c r="FWE1" s="628"/>
      <c r="FWF1" s="628"/>
      <c r="FWG1" s="52"/>
      <c r="FWH1" s="55"/>
      <c r="FWI1" s="628"/>
      <c r="FWJ1" s="628"/>
      <c r="FWK1" s="628"/>
      <c r="FWL1" s="628"/>
      <c r="FWM1" s="628"/>
      <c r="FWN1" s="52"/>
      <c r="FWO1" s="55"/>
      <c r="FWP1" s="628"/>
      <c r="FWQ1" s="628"/>
      <c r="FWR1" s="628"/>
      <c r="FWS1" s="628"/>
      <c r="FWT1" s="628"/>
      <c r="FWU1" s="52"/>
      <c r="FWV1" s="55"/>
      <c r="FWW1" s="628"/>
      <c r="FWX1" s="628"/>
      <c r="FWY1" s="628"/>
      <c r="FWZ1" s="628"/>
      <c r="FXA1" s="628"/>
      <c r="FXB1" s="52"/>
      <c r="FXC1" s="55"/>
      <c r="FXD1" s="628"/>
      <c r="FXE1" s="628"/>
      <c r="FXF1" s="628"/>
      <c r="FXG1" s="628"/>
      <c r="FXH1" s="628"/>
      <c r="FXI1" s="52"/>
      <c r="FXJ1" s="55"/>
      <c r="FXK1" s="628"/>
      <c r="FXL1" s="628"/>
      <c r="FXM1" s="628"/>
      <c r="FXN1" s="628"/>
      <c r="FXO1" s="628"/>
      <c r="FXP1" s="52"/>
      <c r="FXQ1" s="55"/>
      <c r="FXR1" s="628"/>
      <c r="FXS1" s="628"/>
      <c r="FXT1" s="628"/>
      <c r="FXU1" s="628"/>
      <c r="FXV1" s="628"/>
      <c r="FXW1" s="52"/>
      <c r="FXX1" s="55"/>
      <c r="FXY1" s="628"/>
      <c r="FXZ1" s="628"/>
      <c r="FYA1" s="628"/>
      <c r="FYB1" s="628"/>
      <c r="FYC1" s="628"/>
      <c r="FYD1" s="52"/>
      <c r="FYE1" s="55"/>
      <c r="FYF1" s="628"/>
      <c r="FYG1" s="628"/>
      <c r="FYH1" s="628"/>
      <c r="FYI1" s="628"/>
      <c r="FYJ1" s="628"/>
      <c r="FYK1" s="52"/>
      <c r="FYL1" s="55"/>
      <c r="FYM1" s="628"/>
      <c r="FYN1" s="628"/>
      <c r="FYO1" s="628"/>
      <c r="FYP1" s="628"/>
      <c r="FYQ1" s="628"/>
      <c r="FYR1" s="52"/>
      <c r="FYS1" s="55"/>
      <c r="FYT1" s="628"/>
      <c r="FYU1" s="628"/>
      <c r="FYV1" s="628"/>
      <c r="FYW1" s="628"/>
      <c r="FYX1" s="628"/>
      <c r="FYY1" s="52"/>
      <c r="FYZ1" s="55"/>
      <c r="FZA1" s="628"/>
      <c r="FZB1" s="628"/>
      <c r="FZC1" s="628"/>
      <c r="FZD1" s="628"/>
      <c r="FZE1" s="628"/>
      <c r="FZF1" s="52"/>
      <c r="FZG1" s="55"/>
      <c r="FZH1" s="628"/>
      <c r="FZI1" s="628"/>
      <c r="FZJ1" s="628"/>
      <c r="FZK1" s="628"/>
      <c r="FZL1" s="628"/>
      <c r="FZM1" s="52"/>
      <c r="FZN1" s="55"/>
      <c r="FZO1" s="628"/>
      <c r="FZP1" s="628"/>
      <c r="FZQ1" s="628"/>
      <c r="FZR1" s="628"/>
      <c r="FZS1" s="628"/>
      <c r="FZT1" s="52"/>
      <c r="FZU1" s="55"/>
      <c r="FZV1" s="628"/>
      <c r="FZW1" s="628"/>
      <c r="FZX1" s="628"/>
      <c r="FZY1" s="628"/>
      <c r="FZZ1" s="628"/>
      <c r="GAA1" s="52"/>
      <c r="GAB1" s="55"/>
      <c r="GAC1" s="628"/>
      <c r="GAD1" s="628"/>
      <c r="GAE1" s="628"/>
      <c r="GAF1" s="628"/>
      <c r="GAG1" s="628"/>
      <c r="GAH1" s="52"/>
      <c r="GAI1" s="55"/>
      <c r="GAJ1" s="628"/>
      <c r="GAK1" s="628"/>
      <c r="GAL1" s="628"/>
      <c r="GAM1" s="628"/>
      <c r="GAN1" s="628"/>
      <c r="GAO1" s="52"/>
      <c r="GAP1" s="55"/>
      <c r="GAQ1" s="628"/>
      <c r="GAR1" s="628"/>
      <c r="GAS1" s="628"/>
      <c r="GAT1" s="628"/>
      <c r="GAU1" s="628"/>
      <c r="GAV1" s="52"/>
      <c r="GAW1" s="55"/>
      <c r="GAX1" s="628"/>
      <c r="GAY1" s="628"/>
      <c r="GAZ1" s="628"/>
      <c r="GBA1" s="628"/>
      <c r="GBB1" s="628"/>
      <c r="GBC1" s="52"/>
      <c r="GBD1" s="55"/>
      <c r="GBE1" s="628"/>
      <c r="GBF1" s="628"/>
      <c r="GBG1" s="628"/>
      <c r="GBH1" s="628"/>
      <c r="GBI1" s="628"/>
      <c r="GBJ1" s="52"/>
      <c r="GBK1" s="55"/>
      <c r="GBL1" s="628"/>
      <c r="GBM1" s="628"/>
      <c r="GBN1" s="628"/>
      <c r="GBO1" s="628"/>
      <c r="GBP1" s="628"/>
      <c r="GBQ1" s="52"/>
      <c r="GBR1" s="55"/>
      <c r="GBS1" s="628"/>
      <c r="GBT1" s="628"/>
      <c r="GBU1" s="628"/>
      <c r="GBV1" s="628"/>
      <c r="GBW1" s="628"/>
      <c r="GBX1" s="52"/>
      <c r="GBY1" s="55"/>
      <c r="GBZ1" s="628"/>
      <c r="GCA1" s="628"/>
      <c r="GCB1" s="628"/>
      <c r="GCC1" s="628"/>
      <c r="GCD1" s="628"/>
      <c r="GCE1" s="52"/>
      <c r="GCF1" s="55"/>
      <c r="GCG1" s="628"/>
      <c r="GCH1" s="628"/>
      <c r="GCI1" s="628"/>
      <c r="GCJ1" s="628"/>
      <c r="GCK1" s="628"/>
      <c r="GCL1" s="52"/>
      <c r="GCM1" s="55"/>
      <c r="GCN1" s="628"/>
      <c r="GCO1" s="628"/>
      <c r="GCP1" s="628"/>
      <c r="GCQ1" s="628"/>
      <c r="GCR1" s="628"/>
      <c r="GCS1" s="52"/>
      <c r="GCT1" s="55"/>
      <c r="GCU1" s="628"/>
      <c r="GCV1" s="628"/>
      <c r="GCW1" s="628"/>
      <c r="GCX1" s="628"/>
      <c r="GCY1" s="628"/>
      <c r="GCZ1" s="52"/>
      <c r="GDA1" s="55"/>
      <c r="GDB1" s="628"/>
      <c r="GDC1" s="628"/>
      <c r="GDD1" s="628"/>
      <c r="GDE1" s="628"/>
      <c r="GDF1" s="628"/>
      <c r="GDG1" s="52"/>
      <c r="GDH1" s="55"/>
      <c r="GDI1" s="628"/>
      <c r="GDJ1" s="628"/>
      <c r="GDK1" s="628"/>
      <c r="GDL1" s="628"/>
      <c r="GDM1" s="628"/>
      <c r="GDN1" s="52"/>
      <c r="GDO1" s="55"/>
      <c r="GDP1" s="628"/>
      <c r="GDQ1" s="628"/>
      <c r="GDR1" s="628"/>
      <c r="GDS1" s="628"/>
      <c r="GDT1" s="628"/>
      <c r="GDU1" s="52"/>
      <c r="GDV1" s="55"/>
      <c r="GDW1" s="628"/>
      <c r="GDX1" s="628"/>
      <c r="GDY1" s="628"/>
      <c r="GDZ1" s="628"/>
      <c r="GEA1" s="628"/>
      <c r="GEB1" s="52"/>
      <c r="GEC1" s="55"/>
      <c r="GED1" s="628"/>
      <c r="GEE1" s="628"/>
      <c r="GEF1" s="628"/>
      <c r="GEG1" s="628"/>
      <c r="GEH1" s="628"/>
      <c r="GEI1" s="52"/>
      <c r="GEJ1" s="55"/>
      <c r="GEK1" s="628"/>
      <c r="GEL1" s="628"/>
      <c r="GEM1" s="628"/>
      <c r="GEN1" s="628"/>
      <c r="GEO1" s="628"/>
      <c r="GEP1" s="52"/>
      <c r="GEQ1" s="55"/>
      <c r="GER1" s="628"/>
      <c r="GES1" s="628"/>
      <c r="GET1" s="628"/>
      <c r="GEU1" s="628"/>
      <c r="GEV1" s="628"/>
      <c r="GEW1" s="52"/>
      <c r="GEX1" s="55"/>
      <c r="GEY1" s="628"/>
      <c r="GEZ1" s="628"/>
      <c r="GFA1" s="628"/>
      <c r="GFB1" s="628"/>
      <c r="GFC1" s="628"/>
      <c r="GFD1" s="52"/>
      <c r="GFE1" s="55"/>
      <c r="GFF1" s="628"/>
      <c r="GFG1" s="628"/>
      <c r="GFH1" s="628"/>
      <c r="GFI1" s="628"/>
      <c r="GFJ1" s="628"/>
      <c r="GFK1" s="52"/>
      <c r="GFL1" s="55"/>
      <c r="GFM1" s="628"/>
      <c r="GFN1" s="628"/>
      <c r="GFO1" s="628"/>
      <c r="GFP1" s="628"/>
      <c r="GFQ1" s="628"/>
      <c r="GFR1" s="52"/>
      <c r="GFS1" s="55"/>
      <c r="GFT1" s="628"/>
      <c r="GFU1" s="628"/>
      <c r="GFV1" s="628"/>
      <c r="GFW1" s="628"/>
      <c r="GFX1" s="628"/>
      <c r="GFY1" s="52"/>
      <c r="GFZ1" s="55"/>
      <c r="GGA1" s="628"/>
      <c r="GGB1" s="628"/>
      <c r="GGC1" s="628"/>
      <c r="GGD1" s="628"/>
      <c r="GGE1" s="628"/>
      <c r="GGF1" s="52"/>
      <c r="GGG1" s="55"/>
      <c r="GGH1" s="628"/>
      <c r="GGI1" s="628"/>
      <c r="GGJ1" s="628"/>
      <c r="GGK1" s="628"/>
      <c r="GGL1" s="628"/>
      <c r="GGM1" s="52"/>
      <c r="GGN1" s="55"/>
      <c r="GGO1" s="628"/>
      <c r="GGP1" s="628"/>
      <c r="GGQ1" s="628"/>
      <c r="GGR1" s="628"/>
      <c r="GGS1" s="628"/>
      <c r="GGT1" s="52"/>
      <c r="GGU1" s="55"/>
      <c r="GGV1" s="628"/>
      <c r="GGW1" s="628"/>
      <c r="GGX1" s="628"/>
      <c r="GGY1" s="628"/>
      <c r="GGZ1" s="628"/>
      <c r="GHA1" s="52"/>
      <c r="GHB1" s="55"/>
      <c r="GHC1" s="628"/>
      <c r="GHD1" s="628"/>
      <c r="GHE1" s="628"/>
      <c r="GHF1" s="628"/>
      <c r="GHG1" s="628"/>
      <c r="GHH1" s="52"/>
      <c r="GHI1" s="55"/>
      <c r="GHJ1" s="628"/>
      <c r="GHK1" s="628"/>
      <c r="GHL1" s="628"/>
      <c r="GHM1" s="628"/>
      <c r="GHN1" s="628"/>
      <c r="GHO1" s="52"/>
      <c r="GHP1" s="55"/>
      <c r="GHQ1" s="628"/>
      <c r="GHR1" s="628"/>
      <c r="GHS1" s="628"/>
      <c r="GHT1" s="628"/>
      <c r="GHU1" s="628"/>
      <c r="GHV1" s="52"/>
      <c r="GHW1" s="55"/>
      <c r="GHX1" s="628"/>
      <c r="GHY1" s="628"/>
      <c r="GHZ1" s="628"/>
      <c r="GIA1" s="628"/>
      <c r="GIB1" s="628"/>
      <c r="GIC1" s="52"/>
      <c r="GID1" s="55"/>
      <c r="GIE1" s="628"/>
      <c r="GIF1" s="628"/>
      <c r="GIG1" s="628"/>
      <c r="GIH1" s="628"/>
      <c r="GII1" s="628"/>
      <c r="GIJ1" s="52"/>
      <c r="GIK1" s="55"/>
      <c r="GIL1" s="628"/>
      <c r="GIM1" s="628"/>
      <c r="GIN1" s="628"/>
      <c r="GIO1" s="628"/>
      <c r="GIP1" s="628"/>
      <c r="GIQ1" s="52"/>
      <c r="GIR1" s="55"/>
      <c r="GIS1" s="628"/>
      <c r="GIT1" s="628"/>
      <c r="GIU1" s="628"/>
      <c r="GIV1" s="628"/>
      <c r="GIW1" s="628"/>
      <c r="GIX1" s="52"/>
      <c r="GIY1" s="55"/>
      <c r="GIZ1" s="628"/>
      <c r="GJA1" s="628"/>
      <c r="GJB1" s="628"/>
      <c r="GJC1" s="628"/>
      <c r="GJD1" s="628"/>
      <c r="GJE1" s="52"/>
      <c r="GJF1" s="55"/>
      <c r="GJG1" s="628"/>
      <c r="GJH1" s="628"/>
      <c r="GJI1" s="628"/>
      <c r="GJJ1" s="628"/>
      <c r="GJK1" s="628"/>
      <c r="GJL1" s="52"/>
      <c r="GJM1" s="55"/>
      <c r="GJN1" s="628"/>
      <c r="GJO1" s="628"/>
      <c r="GJP1" s="628"/>
      <c r="GJQ1" s="628"/>
      <c r="GJR1" s="628"/>
      <c r="GJS1" s="52"/>
      <c r="GJT1" s="55"/>
      <c r="GJU1" s="628"/>
      <c r="GJV1" s="628"/>
      <c r="GJW1" s="628"/>
      <c r="GJX1" s="628"/>
      <c r="GJY1" s="628"/>
      <c r="GJZ1" s="52"/>
      <c r="GKA1" s="55"/>
      <c r="GKB1" s="628"/>
      <c r="GKC1" s="628"/>
      <c r="GKD1" s="628"/>
      <c r="GKE1" s="628"/>
      <c r="GKF1" s="628"/>
      <c r="GKG1" s="52"/>
      <c r="GKH1" s="55"/>
      <c r="GKI1" s="628"/>
      <c r="GKJ1" s="628"/>
      <c r="GKK1" s="628"/>
      <c r="GKL1" s="628"/>
      <c r="GKM1" s="628"/>
      <c r="GKN1" s="52"/>
      <c r="GKO1" s="55"/>
      <c r="GKP1" s="628"/>
      <c r="GKQ1" s="628"/>
      <c r="GKR1" s="628"/>
      <c r="GKS1" s="628"/>
      <c r="GKT1" s="628"/>
      <c r="GKU1" s="52"/>
      <c r="GKV1" s="55"/>
      <c r="GKW1" s="628"/>
      <c r="GKX1" s="628"/>
      <c r="GKY1" s="628"/>
      <c r="GKZ1" s="628"/>
      <c r="GLA1" s="628"/>
      <c r="GLB1" s="52"/>
      <c r="GLC1" s="55"/>
      <c r="GLD1" s="628"/>
      <c r="GLE1" s="628"/>
      <c r="GLF1" s="628"/>
      <c r="GLG1" s="628"/>
      <c r="GLH1" s="628"/>
      <c r="GLI1" s="52"/>
      <c r="GLJ1" s="55"/>
      <c r="GLK1" s="628"/>
      <c r="GLL1" s="628"/>
      <c r="GLM1" s="628"/>
      <c r="GLN1" s="628"/>
      <c r="GLO1" s="628"/>
      <c r="GLP1" s="52"/>
      <c r="GLQ1" s="55"/>
      <c r="GLR1" s="628"/>
      <c r="GLS1" s="628"/>
      <c r="GLT1" s="628"/>
      <c r="GLU1" s="628"/>
      <c r="GLV1" s="628"/>
      <c r="GLW1" s="52"/>
      <c r="GLX1" s="55"/>
      <c r="GLY1" s="628"/>
      <c r="GLZ1" s="628"/>
      <c r="GMA1" s="628"/>
      <c r="GMB1" s="628"/>
      <c r="GMC1" s="628"/>
      <c r="GMD1" s="52"/>
      <c r="GME1" s="55"/>
      <c r="GMF1" s="628"/>
      <c r="GMG1" s="628"/>
      <c r="GMH1" s="628"/>
      <c r="GMI1" s="628"/>
      <c r="GMJ1" s="628"/>
      <c r="GMK1" s="52"/>
      <c r="GML1" s="55"/>
      <c r="GMM1" s="628"/>
      <c r="GMN1" s="628"/>
      <c r="GMO1" s="628"/>
      <c r="GMP1" s="628"/>
      <c r="GMQ1" s="628"/>
      <c r="GMR1" s="52"/>
      <c r="GMS1" s="55"/>
      <c r="GMT1" s="628"/>
      <c r="GMU1" s="628"/>
      <c r="GMV1" s="628"/>
      <c r="GMW1" s="628"/>
      <c r="GMX1" s="628"/>
      <c r="GMY1" s="52"/>
      <c r="GMZ1" s="55"/>
      <c r="GNA1" s="628"/>
      <c r="GNB1" s="628"/>
      <c r="GNC1" s="628"/>
      <c r="GND1" s="628"/>
      <c r="GNE1" s="628"/>
      <c r="GNF1" s="52"/>
      <c r="GNG1" s="55"/>
      <c r="GNH1" s="628"/>
      <c r="GNI1" s="628"/>
      <c r="GNJ1" s="628"/>
      <c r="GNK1" s="628"/>
      <c r="GNL1" s="628"/>
      <c r="GNM1" s="52"/>
      <c r="GNN1" s="55"/>
      <c r="GNO1" s="628"/>
      <c r="GNP1" s="628"/>
      <c r="GNQ1" s="628"/>
      <c r="GNR1" s="628"/>
      <c r="GNS1" s="628"/>
      <c r="GNT1" s="52"/>
      <c r="GNU1" s="55"/>
      <c r="GNV1" s="628"/>
      <c r="GNW1" s="628"/>
      <c r="GNX1" s="628"/>
      <c r="GNY1" s="628"/>
      <c r="GNZ1" s="628"/>
      <c r="GOA1" s="52"/>
      <c r="GOB1" s="55"/>
      <c r="GOC1" s="628"/>
      <c r="GOD1" s="628"/>
      <c r="GOE1" s="628"/>
      <c r="GOF1" s="628"/>
      <c r="GOG1" s="628"/>
      <c r="GOH1" s="52"/>
      <c r="GOI1" s="55"/>
      <c r="GOJ1" s="628"/>
      <c r="GOK1" s="628"/>
      <c r="GOL1" s="628"/>
      <c r="GOM1" s="628"/>
      <c r="GON1" s="628"/>
      <c r="GOO1" s="52"/>
      <c r="GOP1" s="55"/>
      <c r="GOQ1" s="628"/>
      <c r="GOR1" s="628"/>
      <c r="GOS1" s="628"/>
      <c r="GOT1" s="628"/>
      <c r="GOU1" s="628"/>
      <c r="GOV1" s="52"/>
      <c r="GOW1" s="55"/>
      <c r="GOX1" s="628"/>
      <c r="GOY1" s="628"/>
      <c r="GOZ1" s="628"/>
      <c r="GPA1" s="628"/>
      <c r="GPB1" s="628"/>
      <c r="GPC1" s="52"/>
      <c r="GPD1" s="55"/>
      <c r="GPE1" s="628"/>
      <c r="GPF1" s="628"/>
      <c r="GPG1" s="628"/>
      <c r="GPH1" s="628"/>
      <c r="GPI1" s="628"/>
      <c r="GPJ1" s="52"/>
      <c r="GPK1" s="55"/>
      <c r="GPL1" s="628"/>
      <c r="GPM1" s="628"/>
      <c r="GPN1" s="628"/>
      <c r="GPO1" s="628"/>
      <c r="GPP1" s="628"/>
      <c r="GPQ1" s="52"/>
      <c r="GPR1" s="55"/>
      <c r="GPS1" s="628"/>
      <c r="GPT1" s="628"/>
      <c r="GPU1" s="628"/>
      <c r="GPV1" s="628"/>
      <c r="GPW1" s="628"/>
      <c r="GPX1" s="52"/>
      <c r="GPY1" s="55"/>
      <c r="GPZ1" s="628"/>
      <c r="GQA1" s="628"/>
      <c r="GQB1" s="628"/>
      <c r="GQC1" s="628"/>
      <c r="GQD1" s="628"/>
      <c r="GQE1" s="52"/>
      <c r="GQF1" s="55"/>
      <c r="GQG1" s="628"/>
      <c r="GQH1" s="628"/>
      <c r="GQI1" s="628"/>
      <c r="GQJ1" s="628"/>
      <c r="GQK1" s="628"/>
      <c r="GQL1" s="52"/>
      <c r="GQM1" s="55"/>
      <c r="GQN1" s="628"/>
      <c r="GQO1" s="628"/>
      <c r="GQP1" s="628"/>
      <c r="GQQ1" s="628"/>
      <c r="GQR1" s="628"/>
      <c r="GQS1" s="52"/>
      <c r="GQT1" s="55"/>
      <c r="GQU1" s="628"/>
      <c r="GQV1" s="628"/>
      <c r="GQW1" s="628"/>
      <c r="GQX1" s="628"/>
      <c r="GQY1" s="628"/>
      <c r="GQZ1" s="52"/>
      <c r="GRA1" s="55"/>
      <c r="GRB1" s="628"/>
      <c r="GRC1" s="628"/>
      <c r="GRD1" s="628"/>
      <c r="GRE1" s="628"/>
      <c r="GRF1" s="628"/>
      <c r="GRG1" s="52"/>
      <c r="GRH1" s="55"/>
      <c r="GRI1" s="628"/>
      <c r="GRJ1" s="628"/>
      <c r="GRK1" s="628"/>
      <c r="GRL1" s="628"/>
      <c r="GRM1" s="628"/>
      <c r="GRN1" s="52"/>
      <c r="GRO1" s="55"/>
      <c r="GRP1" s="628"/>
      <c r="GRQ1" s="628"/>
      <c r="GRR1" s="628"/>
      <c r="GRS1" s="628"/>
      <c r="GRT1" s="628"/>
      <c r="GRU1" s="52"/>
      <c r="GRV1" s="55"/>
      <c r="GRW1" s="628"/>
      <c r="GRX1" s="628"/>
      <c r="GRY1" s="628"/>
      <c r="GRZ1" s="628"/>
      <c r="GSA1" s="628"/>
      <c r="GSB1" s="52"/>
      <c r="GSC1" s="55"/>
      <c r="GSD1" s="628"/>
      <c r="GSE1" s="628"/>
      <c r="GSF1" s="628"/>
      <c r="GSG1" s="628"/>
      <c r="GSH1" s="628"/>
      <c r="GSI1" s="52"/>
      <c r="GSJ1" s="55"/>
      <c r="GSK1" s="628"/>
      <c r="GSL1" s="628"/>
      <c r="GSM1" s="628"/>
      <c r="GSN1" s="628"/>
      <c r="GSO1" s="628"/>
      <c r="GSP1" s="52"/>
      <c r="GSQ1" s="55"/>
      <c r="GSR1" s="628"/>
      <c r="GSS1" s="628"/>
      <c r="GST1" s="628"/>
      <c r="GSU1" s="628"/>
      <c r="GSV1" s="628"/>
      <c r="GSW1" s="52"/>
      <c r="GSX1" s="55"/>
      <c r="GSY1" s="628"/>
      <c r="GSZ1" s="628"/>
      <c r="GTA1" s="628"/>
      <c r="GTB1" s="628"/>
      <c r="GTC1" s="628"/>
      <c r="GTD1" s="52"/>
      <c r="GTE1" s="55"/>
      <c r="GTF1" s="628"/>
      <c r="GTG1" s="628"/>
      <c r="GTH1" s="628"/>
      <c r="GTI1" s="628"/>
      <c r="GTJ1" s="628"/>
      <c r="GTK1" s="52"/>
      <c r="GTL1" s="55"/>
      <c r="GTM1" s="628"/>
      <c r="GTN1" s="628"/>
      <c r="GTO1" s="628"/>
      <c r="GTP1" s="628"/>
      <c r="GTQ1" s="628"/>
      <c r="GTR1" s="52"/>
      <c r="GTS1" s="55"/>
      <c r="GTT1" s="628"/>
      <c r="GTU1" s="628"/>
      <c r="GTV1" s="628"/>
      <c r="GTW1" s="628"/>
      <c r="GTX1" s="628"/>
      <c r="GTY1" s="52"/>
      <c r="GTZ1" s="55"/>
      <c r="GUA1" s="628"/>
      <c r="GUB1" s="628"/>
      <c r="GUC1" s="628"/>
      <c r="GUD1" s="628"/>
      <c r="GUE1" s="628"/>
      <c r="GUF1" s="52"/>
      <c r="GUG1" s="55"/>
      <c r="GUH1" s="628"/>
      <c r="GUI1" s="628"/>
      <c r="GUJ1" s="628"/>
      <c r="GUK1" s="628"/>
      <c r="GUL1" s="628"/>
      <c r="GUM1" s="52"/>
      <c r="GUN1" s="55"/>
      <c r="GUO1" s="628"/>
      <c r="GUP1" s="628"/>
      <c r="GUQ1" s="628"/>
      <c r="GUR1" s="628"/>
      <c r="GUS1" s="628"/>
      <c r="GUT1" s="52"/>
      <c r="GUU1" s="55"/>
      <c r="GUV1" s="628"/>
      <c r="GUW1" s="628"/>
      <c r="GUX1" s="628"/>
      <c r="GUY1" s="628"/>
      <c r="GUZ1" s="628"/>
      <c r="GVA1" s="52"/>
      <c r="GVB1" s="55"/>
      <c r="GVC1" s="628"/>
      <c r="GVD1" s="628"/>
      <c r="GVE1" s="628"/>
      <c r="GVF1" s="628"/>
      <c r="GVG1" s="628"/>
      <c r="GVH1" s="52"/>
      <c r="GVI1" s="55"/>
      <c r="GVJ1" s="628"/>
      <c r="GVK1" s="628"/>
      <c r="GVL1" s="628"/>
      <c r="GVM1" s="628"/>
      <c r="GVN1" s="628"/>
      <c r="GVO1" s="52"/>
      <c r="GVP1" s="55"/>
      <c r="GVQ1" s="628"/>
      <c r="GVR1" s="628"/>
      <c r="GVS1" s="628"/>
      <c r="GVT1" s="628"/>
      <c r="GVU1" s="628"/>
      <c r="GVV1" s="52"/>
      <c r="GVW1" s="55"/>
      <c r="GVX1" s="628"/>
      <c r="GVY1" s="628"/>
      <c r="GVZ1" s="628"/>
      <c r="GWA1" s="628"/>
      <c r="GWB1" s="628"/>
      <c r="GWC1" s="52"/>
      <c r="GWD1" s="55"/>
      <c r="GWE1" s="628"/>
      <c r="GWF1" s="628"/>
      <c r="GWG1" s="628"/>
      <c r="GWH1" s="628"/>
      <c r="GWI1" s="628"/>
      <c r="GWJ1" s="52"/>
      <c r="GWK1" s="55"/>
      <c r="GWL1" s="628"/>
      <c r="GWM1" s="628"/>
      <c r="GWN1" s="628"/>
      <c r="GWO1" s="628"/>
      <c r="GWP1" s="628"/>
      <c r="GWQ1" s="52"/>
      <c r="GWR1" s="55"/>
      <c r="GWS1" s="628"/>
      <c r="GWT1" s="628"/>
      <c r="GWU1" s="628"/>
      <c r="GWV1" s="628"/>
      <c r="GWW1" s="628"/>
      <c r="GWX1" s="52"/>
      <c r="GWY1" s="55"/>
      <c r="GWZ1" s="628"/>
      <c r="GXA1" s="628"/>
      <c r="GXB1" s="628"/>
      <c r="GXC1" s="628"/>
      <c r="GXD1" s="628"/>
      <c r="GXE1" s="52"/>
      <c r="GXF1" s="55"/>
      <c r="GXG1" s="628"/>
      <c r="GXH1" s="628"/>
      <c r="GXI1" s="628"/>
      <c r="GXJ1" s="628"/>
      <c r="GXK1" s="628"/>
      <c r="GXL1" s="52"/>
      <c r="GXM1" s="55"/>
      <c r="GXN1" s="628"/>
      <c r="GXO1" s="628"/>
      <c r="GXP1" s="628"/>
      <c r="GXQ1" s="628"/>
      <c r="GXR1" s="628"/>
      <c r="GXS1" s="52"/>
      <c r="GXT1" s="55"/>
      <c r="GXU1" s="628"/>
      <c r="GXV1" s="628"/>
      <c r="GXW1" s="628"/>
      <c r="GXX1" s="628"/>
      <c r="GXY1" s="628"/>
      <c r="GXZ1" s="52"/>
      <c r="GYA1" s="55"/>
      <c r="GYB1" s="628"/>
      <c r="GYC1" s="628"/>
      <c r="GYD1" s="628"/>
      <c r="GYE1" s="628"/>
      <c r="GYF1" s="628"/>
      <c r="GYG1" s="52"/>
      <c r="GYH1" s="55"/>
      <c r="GYI1" s="628"/>
      <c r="GYJ1" s="628"/>
      <c r="GYK1" s="628"/>
      <c r="GYL1" s="628"/>
      <c r="GYM1" s="628"/>
      <c r="GYN1" s="52"/>
      <c r="GYO1" s="55"/>
      <c r="GYP1" s="628"/>
      <c r="GYQ1" s="628"/>
      <c r="GYR1" s="628"/>
      <c r="GYS1" s="628"/>
      <c r="GYT1" s="628"/>
      <c r="GYU1" s="52"/>
      <c r="GYV1" s="55"/>
      <c r="GYW1" s="628"/>
      <c r="GYX1" s="628"/>
      <c r="GYY1" s="628"/>
      <c r="GYZ1" s="628"/>
      <c r="GZA1" s="628"/>
      <c r="GZB1" s="52"/>
      <c r="GZC1" s="55"/>
      <c r="GZD1" s="628"/>
      <c r="GZE1" s="628"/>
      <c r="GZF1" s="628"/>
      <c r="GZG1" s="628"/>
      <c r="GZH1" s="628"/>
      <c r="GZI1" s="52"/>
      <c r="GZJ1" s="55"/>
      <c r="GZK1" s="628"/>
      <c r="GZL1" s="628"/>
      <c r="GZM1" s="628"/>
      <c r="GZN1" s="628"/>
      <c r="GZO1" s="628"/>
      <c r="GZP1" s="52"/>
      <c r="GZQ1" s="55"/>
      <c r="GZR1" s="628"/>
      <c r="GZS1" s="628"/>
      <c r="GZT1" s="628"/>
      <c r="GZU1" s="628"/>
      <c r="GZV1" s="628"/>
      <c r="GZW1" s="52"/>
      <c r="GZX1" s="55"/>
      <c r="GZY1" s="628"/>
      <c r="GZZ1" s="628"/>
      <c r="HAA1" s="628"/>
      <c r="HAB1" s="628"/>
      <c r="HAC1" s="628"/>
      <c r="HAD1" s="52"/>
      <c r="HAE1" s="55"/>
      <c r="HAF1" s="628"/>
      <c r="HAG1" s="628"/>
      <c r="HAH1" s="628"/>
      <c r="HAI1" s="628"/>
      <c r="HAJ1" s="628"/>
      <c r="HAK1" s="52"/>
      <c r="HAL1" s="55"/>
      <c r="HAM1" s="628"/>
      <c r="HAN1" s="628"/>
      <c r="HAO1" s="628"/>
      <c r="HAP1" s="628"/>
      <c r="HAQ1" s="628"/>
      <c r="HAR1" s="52"/>
      <c r="HAS1" s="55"/>
      <c r="HAT1" s="628"/>
      <c r="HAU1" s="628"/>
      <c r="HAV1" s="628"/>
      <c r="HAW1" s="628"/>
      <c r="HAX1" s="628"/>
      <c r="HAY1" s="52"/>
      <c r="HAZ1" s="55"/>
      <c r="HBA1" s="628"/>
      <c r="HBB1" s="628"/>
      <c r="HBC1" s="628"/>
      <c r="HBD1" s="628"/>
      <c r="HBE1" s="628"/>
      <c r="HBF1" s="52"/>
      <c r="HBG1" s="55"/>
      <c r="HBH1" s="628"/>
      <c r="HBI1" s="628"/>
      <c r="HBJ1" s="628"/>
      <c r="HBK1" s="628"/>
      <c r="HBL1" s="628"/>
      <c r="HBM1" s="52"/>
      <c r="HBN1" s="55"/>
      <c r="HBO1" s="628"/>
      <c r="HBP1" s="628"/>
      <c r="HBQ1" s="628"/>
      <c r="HBR1" s="628"/>
      <c r="HBS1" s="628"/>
      <c r="HBT1" s="52"/>
      <c r="HBU1" s="55"/>
      <c r="HBV1" s="628"/>
      <c r="HBW1" s="628"/>
      <c r="HBX1" s="628"/>
      <c r="HBY1" s="628"/>
      <c r="HBZ1" s="628"/>
      <c r="HCA1" s="52"/>
      <c r="HCB1" s="55"/>
      <c r="HCC1" s="628"/>
      <c r="HCD1" s="628"/>
      <c r="HCE1" s="628"/>
      <c r="HCF1" s="628"/>
      <c r="HCG1" s="628"/>
      <c r="HCH1" s="52"/>
      <c r="HCI1" s="55"/>
      <c r="HCJ1" s="628"/>
      <c r="HCK1" s="628"/>
      <c r="HCL1" s="628"/>
      <c r="HCM1" s="628"/>
      <c r="HCN1" s="628"/>
      <c r="HCO1" s="52"/>
      <c r="HCP1" s="55"/>
      <c r="HCQ1" s="628"/>
      <c r="HCR1" s="628"/>
      <c r="HCS1" s="628"/>
      <c r="HCT1" s="628"/>
      <c r="HCU1" s="628"/>
      <c r="HCV1" s="52"/>
      <c r="HCW1" s="55"/>
      <c r="HCX1" s="628"/>
      <c r="HCY1" s="628"/>
      <c r="HCZ1" s="628"/>
      <c r="HDA1" s="628"/>
      <c r="HDB1" s="628"/>
      <c r="HDC1" s="52"/>
      <c r="HDD1" s="55"/>
      <c r="HDE1" s="628"/>
      <c r="HDF1" s="628"/>
      <c r="HDG1" s="628"/>
      <c r="HDH1" s="628"/>
      <c r="HDI1" s="628"/>
      <c r="HDJ1" s="52"/>
      <c r="HDK1" s="55"/>
      <c r="HDL1" s="628"/>
      <c r="HDM1" s="628"/>
      <c r="HDN1" s="628"/>
      <c r="HDO1" s="628"/>
      <c r="HDP1" s="628"/>
      <c r="HDQ1" s="52"/>
      <c r="HDR1" s="55"/>
      <c r="HDS1" s="628"/>
      <c r="HDT1" s="628"/>
      <c r="HDU1" s="628"/>
      <c r="HDV1" s="628"/>
      <c r="HDW1" s="628"/>
      <c r="HDX1" s="52"/>
      <c r="HDY1" s="55"/>
      <c r="HDZ1" s="628"/>
      <c r="HEA1" s="628"/>
      <c r="HEB1" s="628"/>
      <c r="HEC1" s="628"/>
      <c r="HED1" s="628"/>
      <c r="HEE1" s="52"/>
      <c r="HEF1" s="55"/>
      <c r="HEG1" s="628"/>
      <c r="HEH1" s="628"/>
      <c r="HEI1" s="628"/>
      <c r="HEJ1" s="628"/>
      <c r="HEK1" s="628"/>
      <c r="HEL1" s="52"/>
      <c r="HEM1" s="55"/>
      <c r="HEN1" s="628"/>
      <c r="HEO1" s="628"/>
      <c r="HEP1" s="628"/>
      <c r="HEQ1" s="628"/>
      <c r="HER1" s="628"/>
      <c r="HES1" s="52"/>
      <c r="HET1" s="55"/>
      <c r="HEU1" s="628"/>
      <c r="HEV1" s="628"/>
      <c r="HEW1" s="628"/>
      <c r="HEX1" s="628"/>
      <c r="HEY1" s="628"/>
      <c r="HEZ1" s="52"/>
      <c r="HFA1" s="55"/>
      <c r="HFB1" s="628"/>
      <c r="HFC1" s="628"/>
      <c r="HFD1" s="628"/>
      <c r="HFE1" s="628"/>
      <c r="HFF1" s="628"/>
      <c r="HFG1" s="52"/>
      <c r="HFH1" s="55"/>
      <c r="HFI1" s="628"/>
      <c r="HFJ1" s="628"/>
      <c r="HFK1" s="628"/>
      <c r="HFL1" s="628"/>
      <c r="HFM1" s="628"/>
      <c r="HFN1" s="52"/>
      <c r="HFO1" s="55"/>
      <c r="HFP1" s="628"/>
      <c r="HFQ1" s="628"/>
      <c r="HFR1" s="628"/>
      <c r="HFS1" s="628"/>
      <c r="HFT1" s="628"/>
      <c r="HFU1" s="52"/>
      <c r="HFV1" s="55"/>
      <c r="HFW1" s="628"/>
      <c r="HFX1" s="628"/>
      <c r="HFY1" s="628"/>
      <c r="HFZ1" s="628"/>
      <c r="HGA1" s="628"/>
      <c r="HGB1" s="52"/>
      <c r="HGC1" s="55"/>
      <c r="HGD1" s="628"/>
      <c r="HGE1" s="628"/>
      <c r="HGF1" s="628"/>
      <c r="HGG1" s="628"/>
      <c r="HGH1" s="628"/>
      <c r="HGI1" s="52"/>
      <c r="HGJ1" s="55"/>
      <c r="HGK1" s="628"/>
      <c r="HGL1" s="628"/>
      <c r="HGM1" s="628"/>
      <c r="HGN1" s="628"/>
      <c r="HGO1" s="628"/>
      <c r="HGP1" s="52"/>
      <c r="HGQ1" s="55"/>
      <c r="HGR1" s="628"/>
      <c r="HGS1" s="628"/>
      <c r="HGT1" s="628"/>
      <c r="HGU1" s="628"/>
      <c r="HGV1" s="628"/>
      <c r="HGW1" s="52"/>
      <c r="HGX1" s="55"/>
      <c r="HGY1" s="628"/>
      <c r="HGZ1" s="628"/>
      <c r="HHA1" s="628"/>
      <c r="HHB1" s="628"/>
      <c r="HHC1" s="628"/>
      <c r="HHD1" s="52"/>
      <c r="HHE1" s="55"/>
      <c r="HHF1" s="628"/>
      <c r="HHG1" s="628"/>
      <c r="HHH1" s="628"/>
      <c r="HHI1" s="628"/>
      <c r="HHJ1" s="628"/>
      <c r="HHK1" s="52"/>
      <c r="HHL1" s="55"/>
      <c r="HHM1" s="628"/>
      <c r="HHN1" s="628"/>
      <c r="HHO1" s="628"/>
      <c r="HHP1" s="628"/>
      <c r="HHQ1" s="628"/>
      <c r="HHR1" s="52"/>
      <c r="HHS1" s="55"/>
      <c r="HHT1" s="628"/>
      <c r="HHU1" s="628"/>
      <c r="HHV1" s="628"/>
      <c r="HHW1" s="628"/>
      <c r="HHX1" s="628"/>
      <c r="HHY1" s="52"/>
      <c r="HHZ1" s="55"/>
      <c r="HIA1" s="628"/>
      <c r="HIB1" s="628"/>
      <c r="HIC1" s="628"/>
      <c r="HID1" s="628"/>
      <c r="HIE1" s="628"/>
      <c r="HIF1" s="52"/>
      <c r="HIG1" s="55"/>
      <c r="HIH1" s="628"/>
      <c r="HII1" s="628"/>
      <c r="HIJ1" s="628"/>
      <c r="HIK1" s="628"/>
      <c r="HIL1" s="628"/>
      <c r="HIM1" s="52"/>
      <c r="HIN1" s="55"/>
      <c r="HIO1" s="628"/>
      <c r="HIP1" s="628"/>
      <c r="HIQ1" s="628"/>
      <c r="HIR1" s="628"/>
      <c r="HIS1" s="628"/>
      <c r="HIT1" s="52"/>
      <c r="HIU1" s="55"/>
      <c r="HIV1" s="628"/>
      <c r="HIW1" s="628"/>
      <c r="HIX1" s="628"/>
      <c r="HIY1" s="628"/>
      <c r="HIZ1" s="628"/>
      <c r="HJA1" s="52"/>
      <c r="HJB1" s="55"/>
      <c r="HJC1" s="628"/>
      <c r="HJD1" s="628"/>
      <c r="HJE1" s="628"/>
      <c r="HJF1" s="628"/>
      <c r="HJG1" s="628"/>
      <c r="HJH1" s="52"/>
      <c r="HJI1" s="55"/>
      <c r="HJJ1" s="628"/>
      <c r="HJK1" s="628"/>
      <c r="HJL1" s="628"/>
      <c r="HJM1" s="628"/>
      <c r="HJN1" s="628"/>
      <c r="HJO1" s="52"/>
      <c r="HJP1" s="55"/>
      <c r="HJQ1" s="628"/>
      <c r="HJR1" s="628"/>
      <c r="HJS1" s="628"/>
      <c r="HJT1" s="628"/>
      <c r="HJU1" s="628"/>
      <c r="HJV1" s="52"/>
      <c r="HJW1" s="55"/>
      <c r="HJX1" s="628"/>
      <c r="HJY1" s="628"/>
      <c r="HJZ1" s="628"/>
      <c r="HKA1" s="628"/>
      <c r="HKB1" s="628"/>
      <c r="HKC1" s="52"/>
      <c r="HKD1" s="55"/>
      <c r="HKE1" s="628"/>
      <c r="HKF1" s="628"/>
      <c r="HKG1" s="628"/>
      <c r="HKH1" s="628"/>
      <c r="HKI1" s="628"/>
      <c r="HKJ1" s="52"/>
      <c r="HKK1" s="55"/>
      <c r="HKL1" s="628"/>
      <c r="HKM1" s="628"/>
      <c r="HKN1" s="628"/>
      <c r="HKO1" s="628"/>
      <c r="HKP1" s="628"/>
      <c r="HKQ1" s="52"/>
      <c r="HKR1" s="55"/>
      <c r="HKS1" s="628"/>
      <c r="HKT1" s="628"/>
      <c r="HKU1" s="628"/>
      <c r="HKV1" s="628"/>
      <c r="HKW1" s="628"/>
      <c r="HKX1" s="52"/>
      <c r="HKY1" s="55"/>
      <c r="HKZ1" s="628"/>
      <c r="HLA1" s="628"/>
      <c r="HLB1" s="628"/>
      <c r="HLC1" s="628"/>
      <c r="HLD1" s="628"/>
      <c r="HLE1" s="52"/>
      <c r="HLF1" s="55"/>
      <c r="HLG1" s="628"/>
      <c r="HLH1" s="628"/>
      <c r="HLI1" s="628"/>
      <c r="HLJ1" s="628"/>
      <c r="HLK1" s="628"/>
      <c r="HLL1" s="52"/>
      <c r="HLM1" s="55"/>
      <c r="HLN1" s="628"/>
      <c r="HLO1" s="628"/>
      <c r="HLP1" s="628"/>
      <c r="HLQ1" s="628"/>
      <c r="HLR1" s="628"/>
      <c r="HLS1" s="52"/>
      <c r="HLT1" s="55"/>
      <c r="HLU1" s="628"/>
      <c r="HLV1" s="628"/>
      <c r="HLW1" s="628"/>
      <c r="HLX1" s="628"/>
      <c r="HLY1" s="628"/>
      <c r="HLZ1" s="52"/>
      <c r="HMA1" s="55"/>
      <c r="HMB1" s="628"/>
      <c r="HMC1" s="628"/>
      <c r="HMD1" s="628"/>
      <c r="HME1" s="628"/>
      <c r="HMF1" s="628"/>
      <c r="HMG1" s="52"/>
      <c r="HMH1" s="55"/>
      <c r="HMI1" s="628"/>
      <c r="HMJ1" s="628"/>
      <c r="HMK1" s="628"/>
      <c r="HML1" s="628"/>
      <c r="HMM1" s="628"/>
      <c r="HMN1" s="52"/>
      <c r="HMO1" s="55"/>
      <c r="HMP1" s="628"/>
      <c r="HMQ1" s="628"/>
      <c r="HMR1" s="628"/>
      <c r="HMS1" s="628"/>
      <c r="HMT1" s="628"/>
      <c r="HMU1" s="52"/>
      <c r="HMV1" s="55"/>
      <c r="HMW1" s="628"/>
      <c r="HMX1" s="628"/>
      <c r="HMY1" s="628"/>
      <c r="HMZ1" s="628"/>
      <c r="HNA1" s="628"/>
      <c r="HNB1" s="52"/>
      <c r="HNC1" s="55"/>
      <c r="HND1" s="628"/>
      <c r="HNE1" s="628"/>
      <c r="HNF1" s="628"/>
      <c r="HNG1" s="628"/>
      <c r="HNH1" s="628"/>
      <c r="HNI1" s="52"/>
      <c r="HNJ1" s="55"/>
      <c r="HNK1" s="628"/>
      <c r="HNL1" s="628"/>
      <c r="HNM1" s="628"/>
      <c r="HNN1" s="628"/>
      <c r="HNO1" s="628"/>
      <c r="HNP1" s="52"/>
      <c r="HNQ1" s="55"/>
      <c r="HNR1" s="628"/>
      <c r="HNS1" s="628"/>
      <c r="HNT1" s="628"/>
      <c r="HNU1" s="628"/>
      <c r="HNV1" s="628"/>
      <c r="HNW1" s="52"/>
      <c r="HNX1" s="55"/>
      <c r="HNY1" s="628"/>
      <c r="HNZ1" s="628"/>
      <c r="HOA1" s="628"/>
      <c r="HOB1" s="628"/>
      <c r="HOC1" s="628"/>
      <c r="HOD1" s="52"/>
      <c r="HOE1" s="55"/>
      <c r="HOF1" s="628"/>
      <c r="HOG1" s="628"/>
      <c r="HOH1" s="628"/>
      <c r="HOI1" s="628"/>
      <c r="HOJ1" s="628"/>
      <c r="HOK1" s="52"/>
      <c r="HOL1" s="55"/>
      <c r="HOM1" s="628"/>
      <c r="HON1" s="628"/>
      <c r="HOO1" s="628"/>
      <c r="HOP1" s="628"/>
      <c r="HOQ1" s="628"/>
      <c r="HOR1" s="52"/>
      <c r="HOS1" s="55"/>
      <c r="HOT1" s="628"/>
      <c r="HOU1" s="628"/>
      <c r="HOV1" s="628"/>
      <c r="HOW1" s="628"/>
      <c r="HOX1" s="628"/>
      <c r="HOY1" s="52"/>
      <c r="HOZ1" s="55"/>
      <c r="HPA1" s="628"/>
      <c r="HPB1" s="628"/>
      <c r="HPC1" s="628"/>
      <c r="HPD1" s="628"/>
      <c r="HPE1" s="628"/>
      <c r="HPF1" s="52"/>
      <c r="HPG1" s="55"/>
      <c r="HPH1" s="628"/>
      <c r="HPI1" s="628"/>
      <c r="HPJ1" s="628"/>
      <c r="HPK1" s="628"/>
      <c r="HPL1" s="628"/>
      <c r="HPM1" s="52"/>
      <c r="HPN1" s="55"/>
      <c r="HPO1" s="628"/>
      <c r="HPP1" s="628"/>
      <c r="HPQ1" s="628"/>
      <c r="HPR1" s="628"/>
      <c r="HPS1" s="628"/>
      <c r="HPT1" s="52"/>
      <c r="HPU1" s="55"/>
      <c r="HPV1" s="628"/>
      <c r="HPW1" s="628"/>
      <c r="HPX1" s="628"/>
      <c r="HPY1" s="628"/>
      <c r="HPZ1" s="628"/>
      <c r="HQA1" s="52"/>
      <c r="HQB1" s="55"/>
      <c r="HQC1" s="628"/>
      <c r="HQD1" s="628"/>
      <c r="HQE1" s="628"/>
      <c r="HQF1" s="628"/>
      <c r="HQG1" s="628"/>
      <c r="HQH1" s="52"/>
      <c r="HQI1" s="55"/>
      <c r="HQJ1" s="628"/>
      <c r="HQK1" s="628"/>
      <c r="HQL1" s="628"/>
      <c r="HQM1" s="628"/>
      <c r="HQN1" s="628"/>
      <c r="HQO1" s="52"/>
      <c r="HQP1" s="55"/>
      <c r="HQQ1" s="628"/>
      <c r="HQR1" s="628"/>
      <c r="HQS1" s="628"/>
      <c r="HQT1" s="628"/>
      <c r="HQU1" s="628"/>
      <c r="HQV1" s="52"/>
      <c r="HQW1" s="55"/>
      <c r="HQX1" s="628"/>
      <c r="HQY1" s="628"/>
      <c r="HQZ1" s="628"/>
      <c r="HRA1" s="628"/>
      <c r="HRB1" s="628"/>
      <c r="HRC1" s="52"/>
      <c r="HRD1" s="55"/>
      <c r="HRE1" s="628"/>
      <c r="HRF1" s="628"/>
      <c r="HRG1" s="628"/>
      <c r="HRH1" s="628"/>
      <c r="HRI1" s="628"/>
      <c r="HRJ1" s="52"/>
      <c r="HRK1" s="55"/>
      <c r="HRL1" s="628"/>
      <c r="HRM1" s="628"/>
      <c r="HRN1" s="628"/>
      <c r="HRO1" s="628"/>
      <c r="HRP1" s="628"/>
      <c r="HRQ1" s="52"/>
      <c r="HRR1" s="55"/>
      <c r="HRS1" s="628"/>
      <c r="HRT1" s="628"/>
      <c r="HRU1" s="628"/>
      <c r="HRV1" s="628"/>
      <c r="HRW1" s="628"/>
      <c r="HRX1" s="52"/>
      <c r="HRY1" s="55"/>
      <c r="HRZ1" s="628"/>
      <c r="HSA1" s="628"/>
      <c r="HSB1" s="628"/>
      <c r="HSC1" s="628"/>
      <c r="HSD1" s="628"/>
      <c r="HSE1" s="52"/>
      <c r="HSF1" s="55"/>
      <c r="HSG1" s="628"/>
      <c r="HSH1" s="628"/>
      <c r="HSI1" s="628"/>
      <c r="HSJ1" s="628"/>
      <c r="HSK1" s="628"/>
      <c r="HSL1" s="52"/>
      <c r="HSM1" s="55"/>
      <c r="HSN1" s="628"/>
      <c r="HSO1" s="628"/>
      <c r="HSP1" s="628"/>
      <c r="HSQ1" s="628"/>
      <c r="HSR1" s="628"/>
      <c r="HSS1" s="52"/>
      <c r="HST1" s="55"/>
      <c r="HSU1" s="628"/>
      <c r="HSV1" s="628"/>
      <c r="HSW1" s="628"/>
      <c r="HSX1" s="628"/>
      <c r="HSY1" s="628"/>
      <c r="HSZ1" s="52"/>
      <c r="HTA1" s="55"/>
      <c r="HTB1" s="628"/>
      <c r="HTC1" s="628"/>
      <c r="HTD1" s="628"/>
      <c r="HTE1" s="628"/>
      <c r="HTF1" s="628"/>
      <c r="HTG1" s="52"/>
      <c r="HTH1" s="55"/>
      <c r="HTI1" s="628"/>
      <c r="HTJ1" s="628"/>
      <c r="HTK1" s="628"/>
      <c r="HTL1" s="628"/>
      <c r="HTM1" s="628"/>
      <c r="HTN1" s="52"/>
      <c r="HTO1" s="55"/>
      <c r="HTP1" s="628"/>
      <c r="HTQ1" s="628"/>
      <c r="HTR1" s="628"/>
      <c r="HTS1" s="628"/>
      <c r="HTT1" s="628"/>
      <c r="HTU1" s="52"/>
      <c r="HTV1" s="55"/>
      <c r="HTW1" s="628"/>
      <c r="HTX1" s="628"/>
      <c r="HTY1" s="628"/>
      <c r="HTZ1" s="628"/>
      <c r="HUA1" s="628"/>
      <c r="HUB1" s="52"/>
      <c r="HUC1" s="55"/>
      <c r="HUD1" s="628"/>
      <c r="HUE1" s="628"/>
      <c r="HUF1" s="628"/>
      <c r="HUG1" s="628"/>
      <c r="HUH1" s="628"/>
      <c r="HUI1" s="52"/>
      <c r="HUJ1" s="55"/>
      <c r="HUK1" s="628"/>
      <c r="HUL1" s="628"/>
      <c r="HUM1" s="628"/>
      <c r="HUN1" s="628"/>
      <c r="HUO1" s="628"/>
      <c r="HUP1" s="52"/>
      <c r="HUQ1" s="55"/>
      <c r="HUR1" s="628"/>
      <c r="HUS1" s="628"/>
      <c r="HUT1" s="628"/>
      <c r="HUU1" s="628"/>
      <c r="HUV1" s="628"/>
      <c r="HUW1" s="52"/>
      <c r="HUX1" s="55"/>
      <c r="HUY1" s="628"/>
      <c r="HUZ1" s="628"/>
      <c r="HVA1" s="628"/>
      <c r="HVB1" s="628"/>
      <c r="HVC1" s="628"/>
      <c r="HVD1" s="52"/>
      <c r="HVE1" s="55"/>
      <c r="HVF1" s="628"/>
      <c r="HVG1" s="628"/>
      <c r="HVH1" s="628"/>
      <c r="HVI1" s="628"/>
      <c r="HVJ1" s="628"/>
      <c r="HVK1" s="52"/>
      <c r="HVL1" s="55"/>
      <c r="HVM1" s="628"/>
      <c r="HVN1" s="628"/>
      <c r="HVO1" s="628"/>
      <c r="HVP1" s="628"/>
      <c r="HVQ1" s="628"/>
      <c r="HVR1" s="52"/>
      <c r="HVS1" s="55"/>
      <c r="HVT1" s="628"/>
      <c r="HVU1" s="628"/>
      <c r="HVV1" s="628"/>
      <c r="HVW1" s="628"/>
      <c r="HVX1" s="628"/>
      <c r="HVY1" s="52"/>
      <c r="HVZ1" s="55"/>
      <c r="HWA1" s="628"/>
      <c r="HWB1" s="628"/>
      <c r="HWC1" s="628"/>
      <c r="HWD1" s="628"/>
      <c r="HWE1" s="628"/>
      <c r="HWF1" s="52"/>
      <c r="HWG1" s="55"/>
      <c r="HWH1" s="628"/>
      <c r="HWI1" s="628"/>
      <c r="HWJ1" s="628"/>
      <c r="HWK1" s="628"/>
      <c r="HWL1" s="628"/>
      <c r="HWM1" s="52"/>
      <c r="HWN1" s="55"/>
      <c r="HWO1" s="628"/>
      <c r="HWP1" s="628"/>
      <c r="HWQ1" s="628"/>
      <c r="HWR1" s="628"/>
      <c r="HWS1" s="628"/>
      <c r="HWT1" s="52"/>
      <c r="HWU1" s="55"/>
      <c r="HWV1" s="628"/>
      <c r="HWW1" s="628"/>
      <c r="HWX1" s="628"/>
      <c r="HWY1" s="628"/>
      <c r="HWZ1" s="628"/>
      <c r="HXA1" s="52"/>
      <c r="HXB1" s="55"/>
      <c r="HXC1" s="628"/>
      <c r="HXD1" s="628"/>
      <c r="HXE1" s="628"/>
      <c r="HXF1" s="628"/>
      <c r="HXG1" s="628"/>
      <c r="HXH1" s="52"/>
      <c r="HXI1" s="55"/>
      <c r="HXJ1" s="628"/>
      <c r="HXK1" s="628"/>
      <c r="HXL1" s="628"/>
      <c r="HXM1" s="628"/>
      <c r="HXN1" s="628"/>
      <c r="HXO1" s="52"/>
      <c r="HXP1" s="55"/>
      <c r="HXQ1" s="628"/>
      <c r="HXR1" s="628"/>
      <c r="HXS1" s="628"/>
      <c r="HXT1" s="628"/>
      <c r="HXU1" s="628"/>
      <c r="HXV1" s="52"/>
      <c r="HXW1" s="55"/>
      <c r="HXX1" s="628"/>
      <c r="HXY1" s="628"/>
      <c r="HXZ1" s="628"/>
      <c r="HYA1" s="628"/>
      <c r="HYB1" s="628"/>
      <c r="HYC1" s="52"/>
      <c r="HYD1" s="55"/>
      <c r="HYE1" s="628"/>
      <c r="HYF1" s="628"/>
      <c r="HYG1" s="628"/>
      <c r="HYH1" s="628"/>
      <c r="HYI1" s="628"/>
      <c r="HYJ1" s="52"/>
      <c r="HYK1" s="55"/>
      <c r="HYL1" s="628"/>
      <c r="HYM1" s="628"/>
      <c r="HYN1" s="628"/>
      <c r="HYO1" s="628"/>
      <c r="HYP1" s="628"/>
      <c r="HYQ1" s="52"/>
      <c r="HYR1" s="55"/>
      <c r="HYS1" s="628"/>
      <c r="HYT1" s="628"/>
      <c r="HYU1" s="628"/>
      <c r="HYV1" s="628"/>
      <c r="HYW1" s="628"/>
      <c r="HYX1" s="52"/>
      <c r="HYY1" s="55"/>
      <c r="HYZ1" s="628"/>
      <c r="HZA1" s="628"/>
      <c r="HZB1" s="628"/>
      <c r="HZC1" s="628"/>
      <c r="HZD1" s="628"/>
      <c r="HZE1" s="52"/>
      <c r="HZF1" s="55"/>
      <c r="HZG1" s="628"/>
      <c r="HZH1" s="628"/>
      <c r="HZI1" s="628"/>
      <c r="HZJ1" s="628"/>
      <c r="HZK1" s="628"/>
      <c r="HZL1" s="52"/>
      <c r="HZM1" s="55"/>
      <c r="HZN1" s="628"/>
      <c r="HZO1" s="628"/>
      <c r="HZP1" s="628"/>
      <c r="HZQ1" s="628"/>
      <c r="HZR1" s="628"/>
      <c r="HZS1" s="52"/>
      <c r="HZT1" s="55"/>
      <c r="HZU1" s="628"/>
      <c r="HZV1" s="628"/>
      <c r="HZW1" s="628"/>
      <c r="HZX1" s="628"/>
      <c r="HZY1" s="628"/>
      <c r="HZZ1" s="52"/>
      <c r="IAA1" s="55"/>
      <c r="IAB1" s="628"/>
      <c r="IAC1" s="628"/>
      <c r="IAD1" s="628"/>
      <c r="IAE1" s="628"/>
      <c r="IAF1" s="628"/>
      <c r="IAG1" s="52"/>
      <c r="IAH1" s="55"/>
      <c r="IAI1" s="628"/>
      <c r="IAJ1" s="628"/>
      <c r="IAK1" s="628"/>
      <c r="IAL1" s="628"/>
      <c r="IAM1" s="628"/>
      <c r="IAN1" s="52"/>
      <c r="IAO1" s="55"/>
      <c r="IAP1" s="628"/>
      <c r="IAQ1" s="628"/>
      <c r="IAR1" s="628"/>
      <c r="IAS1" s="628"/>
      <c r="IAT1" s="628"/>
      <c r="IAU1" s="52"/>
      <c r="IAV1" s="55"/>
      <c r="IAW1" s="628"/>
      <c r="IAX1" s="628"/>
      <c r="IAY1" s="628"/>
      <c r="IAZ1" s="628"/>
      <c r="IBA1" s="628"/>
      <c r="IBB1" s="52"/>
      <c r="IBC1" s="55"/>
      <c r="IBD1" s="628"/>
      <c r="IBE1" s="628"/>
      <c r="IBF1" s="628"/>
      <c r="IBG1" s="628"/>
      <c r="IBH1" s="628"/>
      <c r="IBI1" s="52"/>
      <c r="IBJ1" s="55"/>
      <c r="IBK1" s="628"/>
      <c r="IBL1" s="628"/>
      <c r="IBM1" s="628"/>
      <c r="IBN1" s="628"/>
      <c r="IBO1" s="628"/>
      <c r="IBP1" s="52"/>
      <c r="IBQ1" s="55"/>
      <c r="IBR1" s="628"/>
      <c r="IBS1" s="628"/>
      <c r="IBT1" s="628"/>
      <c r="IBU1" s="628"/>
      <c r="IBV1" s="628"/>
      <c r="IBW1" s="52"/>
      <c r="IBX1" s="55"/>
      <c r="IBY1" s="628"/>
      <c r="IBZ1" s="628"/>
      <c r="ICA1" s="628"/>
      <c r="ICB1" s="628"/>
      <c r="ICC1" s="628"/>
      <c r="ICD1" s="52"/>
      <c r="ICE1" s="55"/>
      <c r="ICF1" s="628"/>
      <c r="ICG1" s="628"/>
      <c r="ICH1" s="628"/>
      <c r="ICI1" s="628"/>
      <c r="ICJ1" s="628"/>
      <c r="ICK1" s="52"/>
      <c r="ICL1" s="55"/>
      <c r="ICM1" s="628"/>
      <c r="ICN1" s="628"/>
      <c r="ICO1" s="628"/>
      <c r="ICP1" s="628"/>
      <c r="ICQ1" s="628"/>
      <c r="ICR1" s="52"/>
      <c r="ICS1" s="55"/>
      <c r="ICT1" s="628"/>
      <c r="ICU1" s="628"/>
      <c r="ICV1" s="628"/>
      <c r="ICW1" s="628"/>
      <c r="ICX1" s="628"/>
      <c r="ICY1" s="52"/>
      <c r="ICZ1" s="55"/>
      <c r="IDA1" s="628"/>
      <c r="IDB1" s="628"/>
      <c r="IDC1" s="628"/>
      <c r="IDD1" s="628"/>
      <c r="IDE1" s="628"/>
      <c r="IDF1" s="52"/>
      <c r="IDG1" s="55"/>
      <c r="IDH1" s="628"/>
      <c r="IDI1" s="628"/>
      <c r="IDJ1" s="628"/>
      <c r="IDK1" s="628"/>
      <c r="IDL1" s="628"/>
      <c r="IDM1" s="52"/>
      <c r="IDN1" s="55"/>
      <c r="IDO1" s="628"/>
      <c r="IDP1" s="628"/>
      <c r="IDQ1" s="628"/>
      <c r="IDR1" s="628"/>
      <c r="IDS1" s="628"/>
      <c r="IDT1" s="52"/>
      <c r="IDU1" s="55"/>
      <c r="IDV1" s="628"/>
      <c r="IDW1" s="628"/>
      <c r="IDX1" s="628"/>
      <c r="IDY1" s="628"/>
      <c r="IDZ1" s="628"/>
      <c r="IEA1" s="52"/>
      <c r="IEB1" s="55"/>
      <c r="IEC1" s="628"/>
      <c r="IED1" s="628"/>
      <c r="IEE1" s="628"/>
      <c r="IEF1" s="628"/>
      <c r="IEG1" s="628"/>
      <c r="IEH1" s="52"/>
      <c r="IEI1" s="55"/>
      <c r="IEJ1" s="628"/>
      <c r="IEK1" s="628"/>
      <c r="IEL1" s="628"/>
      <c r="IEM1" s="628"/>
      <c r="IEN1" s="628"/>
      <c r="IEO1" s="52"/>
      <c r="IEP1" s="55"/>
      <c r="IEQ1" s="628"/>
      <c r="IER1" s="628"/>
      <c r="IES1" s="628"/>
      <c r="IET1" s="628"/>
      <c r="IEU1" s="628"/>
      <c r="IEV1" s="52"/>
      <c r="IEW1" s="55"/>
      <c r="IEX1" s="628"/>
      <c r="IEY1" s="628"/>
      <c r="IEZ1" s="628"/>
      <c r="IFA1" s="628"/>
      <c r="IFB1" s="628"/>
      <c r="IFC1" s="52"/>
      <c r="IFD1" s="55"/>
      <c r="IFE1" s="628"/>
      <c r="IFF1" s="628"/>
      <c r="IFG1" s="628"/>
      <c r="IFH1" s="628"/>
      <c r="IFI1" s="628"/>
      <c r="IFJ1" s="52"/>
      <c r="IFK1" s="55"/>
      <c r="IFL1" s="628"/>
      <c r="IFM1" s="628"/>
      <c r="IFN1" s="628"/>
      <c r="IFO1" s="628"/>
      <c r="IFP1" s="628"/>
      <c r="IFQ1" s="52"/>
      <c r="IFR1" s="55"/>
      <c r="IFS1" s="628"/>
      <c r="IFT1" s="628"/>
      <c r="IFU1" s="628"/>
      <c r="IFV1" s="628"/>
      <c r="IFW1" s="628"/>
      <c r="IFX1" s="52"/>
      <c r="IFY1" s="55"/>
      <c r="IFZ1" s="628"/>
      <c r="IGA1" s="628"/>
      <c r="IGB1" s="628"/>
      <c r="IGC1" s="628"/>
      <c r="IGD1" s="628"/>
      <c r="IGE1" s="52"/>
      <c r="IGF1" s="55"/>
      <c r="IGG1" s="628"/>
      <c r="IGH1" s="628"/>
      <c r="IGI1" s="628"/>
      <c r="IGJ1" s="628"/>
      <c r="IGK1" s="628"/>
      <c r="IGL1" s="52"/>
      <c r="IGM1" s="55"/>
      <c r="IGN1" s="628"/>
      <c r="IGO1" s="628"/>
      <c r="IGP1" s="628"/>
      <c r="IGQ1" s="628"/>
      <c r="IGR1" s="628"/>
      <c r="IGS1" s="52"/>
      <c r="IGT1" s="55"/>
      <c r="IGU1" s="628"/>
      <c r="IGV1" s="628"/>
      <c r="IGW1" s="628"/>
      <c r="IGX1" s="628"/>
      <c r="IGY1" s="628"/>
      <c r="IGZ1" s="52"/>
      <c r="IHA1" s="55"/>
      <c r="IHB1" s="628"/>
      <c r="IHC1" s="628"/>
      <c r="IHD1" s="628"/>
      <c r="IHE1" s="628"/>
      <c r="IHF1" s="628"/>
      <c r="IHG1" s="52"/>
      <c r="IHH1" s="55"/>
      <c r="IHI1" s="628"/>
      <c r="IHJ1" s="628"/>
      <c r="IHK1" s="628"/>
      <c r="IHL1" s="628"/>
      <c r="IHM1" s="628"/>
      <c r="IHN1" s="52"/>
      <c r="IHO1" s="55"/>
      <c r="IHP1" s="628"/>
      <c r="IHQ1" s="628"/>
      <c r="IHR1" s="628"/>
      <c r="IHS1" s="628"/>
      <c r="IHT1" s="628"/>
      <c r="IHU1" s="52"/>
      <c r="IHV1" s="55"/>
      <c r="IHW1" s="628"/>
      <c r="IHX1" s="628"/>
      <c r="IHY1" s="628"/>
      <c r="IHZ1" s="628"/>
      <c r="IIA1" s="628"/>
      <c r="IIB1" s="52"/>
      <c r="IIC1" s="55"/>
      <c r="IID1" s="628"/>
      <c r="IIE1" s="628"/>
      <c r="IIF1" s="628"/>
      <c r="IIG1" s="628"/>
      <c r="IIH1" s="628"/>
      <c r="III1" s="52"/>
      <c r="IIJ1" s="55"/>
      <c r="IIK1" s="628"/>
      <c r="IIL1" s="628"/>
      <c r="IIM1" s="628"/>
      <c r="IIN1" s="628"/>
      <c r="IIO1" s="628"/>
      <c r="IIP1" s="52"/>
      <c r="IIQ1" s="55"/>
      <c r="IIR1" s="628"/>
      <c r="IIS1" s="628"/>
      <c r="IIT1" s="628"/>
      <c r="IIU1" s="628"/>
      <c r="IIV1" s="628"/>
      <c r="IIW1" s="52"/>
      <c r="IIX1" s="55"/>
      <c r="IIY1" s="628"/>
      <c r="IIZ1" s="628"/>
      <c r="IJA1" s="628"/>
      <c r="IJB1" s="628"/>
      <c r="IJC1" s="628"/>
      <c r="IJD1" s="52"/>
      <c r="IJE1" s="55"/>
      <c r="IJF1" s="628"/>
      <c r="IJG1" s="628"/>
      <c r="IJH1" s="628"/>
      <c r="IJI1" s="628"/>
      <c r="IJJ1" s="628"/>
      <c r="IJK1" s="52"/>
      <c r="IJL1" s="55"/>
      <c r="IJM1" s="628"/>
      <c r="IJN1" s="628"/>
      <c r="IJO1" s="628"/>
      <c r="IJP1" s="628"/>
      <c r="IJQ1" s="628"/>
      <c r="IJR1" s="52"/>
      <c r="IJS1" s="55"/>
      <c r="IJT1" s="628"/>
      <c r="IJU1" s="628"/>
      <c r="IJV1" s="628"/>
      <c r="IJW1" s="628"/>
      <c r="IJX1" s="628"/>
      <c r="IJY1" s="52"/>
      <c r="IJZ1" s="55"/>
      <c r="IKA1" s="628"/>
      <c r="IKB1" s="628"/>
      <c r="IKC1" s="628"/>
      <c r="IKD1" s="628"/>
      <c r="IKE1" s="628"/>
      <c r="IKF1" s="52"/>
      <c r="IKG1" s="55"/>
      <c r="IKH1" s="628"/>
      <c r="IKI1" s="628"/>
      <c r="IKJ1" s="628"/>
      <c r="IKK1" s="628"/>
      <c r="IKL1" s="628"/>
      <c r="IKM1" s="52"/>
      <c r="IKN1" s="55"/>
      <c r="IKO1" s="628"/>
      <c r="IKP1" s="628"/>
      <c r="IKQ1" s="628"/>
      <c r="IKR1" s="628"/>
      <c r="IKS1" s="628"/>
      <c r="IKT1" s="52"/>
      <c r="IKU1" s="55"/>
      <c r="IKV1" s="628"/>
      <c r="IKW1" s="628"/>
      <c r="IKX1" s="628"/>
      <c r="IKY1" s="628"/>
      <c r="IKZ1" s="628"/>
      <c r="ILA1" s="52"/>
      <c r="ILB1" s="55"/>
      <c r="ILC1" s="628"/>
      <c r="ILD1" s="628"/>
      <c r="ILE1" s="628"/>
      <c r="ILF1" s="628"/>
      <c r="ILG1" s="628"/>
      <c r="ILH1" s="52"/>
      <c r="ILI1" s="55"/>
      <c r="ILJ1" s="628"/>
      <c r="ILK1" s="628"/>
      <c r="ILL1" s="628"/>
      <c r="ILM1" s="628"/>
      <c r="ILN1" s="628"/>
      <c r="ILO1" s="52"/>
      <c r="ILP1" s="55"/>
      <c r="ILQ1" s="628"/>
      <c r="ILR1" s="628"/>
      <c r="ILS1" s="628"/>
      <c r="ILT1" s="628"/>
      <c r="ILU1" s="628"/>
      <c r="ILV1" s="52"/>
      <c r="ILW1" s="55"/>
      <c r="ILX1" s="628"/>
      <c r="ILY1" s="628"/>
      <c r="ILZ1" s="628"/>
      <c r="IMA1" s="628"/>
      <c r="IMB1" s="628"/>
      <c r="IMC1" s="52"/>
      <c r="IMD1" s="55"/>
      <c r="IME1" s="628"/>
      <c r="IMF1" s="628"/>
      <c r="IMG1" s="628"/>
      <c r="IMH1" s="628"/>
      <c r="IMI1" s="628"/>
      <c r="IMJ1" s="52"/>
      <c r="IMK1" s="55"/>
      <c r="IML1" s="628"/>
      <c r="IMM1" s="628"/>
      <c r="IMN1" s="628"/>
      <c r="IMO1" s="628"/>
      <c r="IMP1" s="628"/>
      <c r="IMQ1" s="52"/>
      <c r="IMR1" s="55"/>
      <c r="IMS1" s="628"/>
      <c r="IMT1" s="628"/>
      <c r="IMU1" s="628"/>
      <c r="IMV1" s="628"/>
      <c r="IMW1" s="628"/>
      <c r="IMX1" s="52"/>
      <c r="IMY1" s="55"/>
      <c r="IMZ1" s="628"/>
      <c r="INA1" s="628"/>
      <c r="INB1" s="628"/>
      <c r="INC1" s="628"/>
      <c r="IND1" s="628"/>
      <c r="INE1" s="52"/>
      <c r="INF1" s="55"/>
      <c r="ING1" s="628"/>
      <c r="INH1" s="628"/>
      <c r="INI1" s="628"/>
      <c r="INJ1" s="628"/>
      <c r="INK1" s="628"/>
      <c r="INL1" s="52"/>
      <c r="INM1" s="55"/>
      <c r="INN1" s="628"/>
      <c r="INO1" s="628"/>
      <c r="INP1" s="628"/>
      <c r="INQ1" s="628"/>
      <c r="INR1" s="628"/>
      <c r="INS1" s="52"/>
      <c r="INT1" s="55"/>
      <c r="INU1" s="628"/>
      <c r="INV1" s="628"/>
      <c r="INW1" s="628"/>
      <c r="INX1" s="628"/>
      <c r="INY1" s="628"/>
      <c r="INZ1" s="52"/>
      <c r="IOA1" s="55"/>
      <c r="IOB1" s="628"/>
      <c r="IOC1" s="628"/>
      <c r="IOD1" s="628"/>
      <c r="IOE1" s="628"/>
      <c r="IOF1" s="628"/>
      <c r="IOG1" s="52"/>
      <c r="IOH1" s="55"/>
      <c r="IOI1" s="628"/>
      <c r="IOJ1" s="628"/>
      <c r="IOK1" s="628"/>
      <c r="IOL1" s="628"/>
      <c r="IOM1" s="628"/>
      <c r="ION1" s="52"/>
      <c r="IOO1" s="55"/>
      <c r="IOP1" s="628"/>
      <c r="IOQ1" s="628"/>
      <c r="IOR1" s="628"/>
      <c r="IOS1" s="628"/>
      <c r="IOT1" s="628"/>
      <c r="IOU1" s="52"/>
      <c r="IOV1" s="55"/>
      <c r="IOW1" s="628"/>
      <c r="IOX1" s="628"/>
      <c r="IOY1" s="628"/>
      <c r="IOZ1" s="628"/>
      <c r="IPA1" s="628"/>
      <c r="IPB1" s="52"/>
      <c r="IPC1" s="55"/>
      <c r="IPD1" s="628"/>
      <c r="IPE1" s="628"/>
      <c r="IPF1" s="628"/>
      <c r="IPG1" s="628"/>
      <c r="IPH1" s="628"/>
      <c r="IPI1" s="52"/>
      <c r="IPJ1" s="55"/>
      <c r="IPK1" s="628"/>
      <c r="IPL1" s="628"/>
      <c r="IPM1" s="628"/>
      <c r="IPN1" s="628"/>
      <c r="IPO1" s="628"/>
      <c r="IPP1" s="52"/>
      <c r="IPQ1" s="55"/>
      <c r="IPR1" s="628"/>
      <c r="IPS1" s="628"/>
      <c r="IPT1" s="628"/>
      <c r="IPU1" s="628"/>
      <c r="IPV1" s="628"/>
      <c r="IPW1" s="52"/>
      <c r="IPX1" s="55"/>
      <c r="IPY1" s="628"/>
      <c r="IPZ1" s="628"/>
      <c r="IQA1" s="628"/>
      <c r="IQB1" s="628"/>
      <c r="IQC1" s="628"/>
      <c r="IQD1" s="52"/>
      <c r="IQE1" s="55"/>
      <c r="IQF1" s="628"/>
      <c r="IQG1" s="628"/>
      <c r="IQH1" s="628"/>
      <c r="IQI1" s="628"/>
      <c r="IQJ1" s="628"/>
      <c r="IQK1" s="52"/>
      <c r="IQL1" s="55"/>
      <c r="IQM1" s="628"/>
      <c r="IQN1" s="628"/>
      <c r="IQO1" s="628"/>
      <c r="IQP1" s="628"/>
      <c r="IQQ1" s="628"/>
      <c r="IQR1" s="52"/>
      <c r="IQS1" s="55"/>
      <c r="IQT1" s="628"/>
      <c r="IQU1" s="628"/>
      <c r="IQV1" s="628"/>
      <c r="IQW1" s="628"/>
      <c r="IQX1" s="628"/>
      <c r="IQY1" s="52"/>
      <c r="IQZ1" s="55"/>
      <c r="IRA1" s="628"/>
      <c r="IRB1" s="628"/>
      <c r="IRC1" s="628"/>
      <c r="IRD1" s="628"/>
      <c r="IRE1" s="628"/>
      <c r="IRF1" s="52"/>
      <c r="IRG1" s="55"/>
      <c r="IRH1" s="628"/>
      <c r="IRI1" s="628"/>
      <c r="IRJ1" s="628"/>
      <c r="IRK1" s="628"/>
      <c r="IRL1" s="628"/>
      <c r="IRM1" s="52"/>
      <c r="IRN1" s="55"/>
      <c r="IRO1" s="628"/>
      <c r="IRP1" s="628"/>
      <c r="IRQ1" s="628"/>
      <c r="IRR1" s="628"/>
      <c r="IRS1" s="628"/>
      <c r="IRT1" s="52"/>
      <c r="IRU1" s="55"/>
      <c r="IRV1" s="628"/>
      <c r="IRW1" s="628"/>
      <c r="IRX1" s="628"/>
      <c r="IRY1" s="628"/>
      <c r="IRZ1" s="628"/>
      <c r="ISA1" s="52"/>
      <c r="ISB1" s="55"/>
      <c r="ISC1" s="628"/>
      <c r="ISD1" s="628"/>
      <c r="ISE1" s="628"/>
      <c r="ISF1" s="628"/>
      <c r="ISG1" s="628"/>
      <c r="ISH1" s="52"/>
      <c r="ISI1" s="55"/>
      <c r="ISJ1" s="628"/>
      <c r="ISK1" s="628"/>
      <c r="ISL1" s="628"/>
      <c r="ISM1" s="628"/>
      <c r="ISN1" s="628"/>
      <c r="ISO1" s="52"/>
      <c r="ISP1" s="55"/>
      <c r="ISQ1" s="628"/>
      <c r="ISR1" s="628"/>
      <c r="ISS1" s="628"/>
      <c r="IST1" s="628"/>
      <c r="ISU1" s="628"/>
      <c r="ISV1" s="52"/>
      <c r="ISW1" s="55"/>
      <c r="ISX1" s="628"/>
      <c r="ISY1" s="628"/>
      <c r="ISZ1" s="628"/>
      <c r="ITA1" s="628"/>
      <c r="ITB1" s="628"/>
      <c r="ITC1" s="52"/>
      <c r="ITD1" s="55"/>
      <c r="ITE1" s="628"/>
      <c r="ITF1" s="628"/>
      <c r="ITG1" s="628"/>
      <c r="ITH1" s="628"/>
      <c r="ITI1" s="628"/>
      <c r="ITJ1" s="52"/>
      <c r="ITK1" s="55"/>
      <c r="ITL1" s="628"/>
      <c r="ITM1" s="628"/>
      <c r="ITN1" s="628"/>
      <c r="ITO1" s="628"/>
      <c r="ITP1" s="628"/>
      <c r="ITQ1" s="52"/>
      <c r="ITR1" s="55"/>
      <c r="ITS1" s="628"/>
      <c r="ITT1" s="628"/>
      <c r="ITU1" s="628"/>
      <c r="ITV1" s="628"/>
      <c r="ITW1" s="628"/>
      <c r="ITX1" s="52"/>
      <c r="ITY1" s="55"/>
      <c r="ITZ1" s="628"/>
      <c r="IUA1" s="628"/>
      <c r="IUB1" s="628"/>
      <c r="IUC1" s="628"/>
      <c r="IUD1" s="628"/>
      <c r="IUE1" s="52"/>
      <c r="IUF1" s="55"/>
      <c r="IUG1" s="628"/>
      <c r="IUH1" s="628"/>
      <c r="IUI1" s="628"/>
      <c r="IUJ1" s="628"/>
      <c r="IUK1" s="628"/>
      <c r="IUL1" s="52"/>
      <c r="IUM1" s="55"/>
      <c r="IUN1" s="628"/>
      <c r="IUO1" s="628"/>
      <c r="IUP1" s="628"/>
      <c r="IUQ1" s="628"/>
      <c r="IUR1" s="628"/>
      <c r="IUS1" s="52"/>
      <c r="IUT1" s="55"/>
      <c r="IUU1" s="628"/>
      <c r="IUV1" s="628"/>
      <c r="IUW1" s="628"/>
      <c r="IUX1" s="628"/>
      <c r="IUY1" s="628"/>
      <c r="IUZ1" s="52"/>
      <c r="IVA1" s="55"/>
      <c r="IVB1" s="628"/>
      <c r="IVC1" s="628"/>
      <c r="IVD1" s="628"/>
      <c r="IVE1" s="628"/>
      <c r="IVF1" s="628"/>
      <c r="IVG1" s="52"/>
      <c r="IVH1" s="55"/>
      <c r="IVI1" s="628"/>
      <c r="IVJ1" s="628"/>
      <c r="IVK1" s="628"/>
      <c r="IVL1" s="628"/>
      <c r="IVM1" s="628"/>
      <c r="IVN1" s="52"/>
      <c r="IVO1" s="55"/>
      <c r="IVP1" s="628"/>
      <c r="IVQ1" s="628"/>
      <c r="IVR1" s="628"/>
      <c r="IVS1" s="628"/>
      <c r="IVT1" s="628"/>
      <c r="IVU1" s="52"/>
      <c r="IVV1" s="55"/>
      <c r="IVW1" s="628"/>
      <c r="IVX1" s="628"/>
      <c r="IVY1" s="628"/>
      <c r="IVZ1" s="628"/>
      <c r="IWA1" s="628"/>
      <c r="IWB1" s="52"/>
      <c r="IWC1" s="55"/>
      <c r="IWD1" s="628"/>
      <c r="IWE1" s="628"/>
      <c r="IWF1" s="628"/>
      <c r="IWG1" s="628"/>
      <c r="IWH1" s="628"/>
      <c r="IWI1" s="52"/>
      <c r="IWJ1" s="55"/>
      <c r="IWK1" s="628"/>
      <c r="IWL1" s="628"/>
      <c r="IWM1" s="628"/>
      <c r="IWN1" s="628"/>
      <c r="IWO1" s="628"/>
      <c r="IWP1" s="52"/>
      <c r="IWQ1" s="55"/>
      <c r="IWR1" s="628"/>
      <c r="IWS1" s="628"/>
      <c r="IWT1" s="628"/>
      <c r="IWU1" s="628"/>
      <c r="IWV1" s="628"/>
      <c r="IWW1" s="52"/>
      <c r="IWX1" s="55"/>
      <c r="IWY1" s="628"/>
      <c r="IWZ1" s="628"/>
      <c r="IXA1" s="628"/>
      <c r="IXB1" s="628"/>
      <c r="IXC1" s="628"/>
      <c r="IXD1" s="52"/>
      <c r="IXE1" s="55"/>
      <c r="IXF1" s="628"/>
      <c r="IXG1" s="628"/>
      <c r="IXH1" s="628"/>
      <c r="IXI1" s="628"/>
      <c r="IXJ1" s="628"/>
      <c r="IXK1" s="52"/>
      <c r="IXL1" s="55"/>
      <c r="IXM1" s="628"/>
      <c r="IXN1" s="628"/>
      <c r="IXO1" s="628"/>
      <c r="IXP1" s="628"/>
      <c r="IXQ1" s="628"/>
      <c r="IXR1" s="52"/>
      <c r="IXS1" s="55"/>
      <c r="IXT1" s="628"/>
      <c r="IXU1" s="628"/>
      <c r="IXV1" s="628"/>
      <c r="IXW1" s="628"/>
      <c r="IXX1" s="628"/>
      <c r="IXY1" s="52"/>
      <c r="IXZ1" s="55"/>
      <c r="IYA1" s="628"/>
      <c r="IYB1" s="628"/>
      <c r="IYC1" s="628"/>
      <c r="IYD1" s="628"/>
      <c r="IYE1" s="628"/>
      <c r="IYF1" s="52"/>
      <c r="IYG1" s="55"/>
      <c r="IYH1" s="628"/>
      <c r="IYI1" s="628"/>
      <c r="IYJ1" s="628"/>
      <c r="IYK1" s="628"/>
      <c r="IYL1" s="628"/>
      <c r="IYM1" s="52"/>
      <c r="IYN1" s="55"/>
      <c r="IYO1" s="628"/>
      <c r="IYP1" s="628"/>
      <c r="IYQ1" s="628"/>
      <c r="IYR1" s="628"/>
      <c r="IYS1" s="628"/>
      <c r="IYT1" s="52"/>
      <c r="IYU1" s="55"/>
      <c r="IYV1" s="628"/>
      <c r="IYW1" s="628"/>
      <c r="IYX1" s="628"/>
      <c r="IYY1" s="628"/>
      <c r="IYZ1" s="628"/>
      <c r="IZA1" s="52"/>
      <c r="IZB1" s="55"/>
      <c r="IZC1" s="628"/>
      <c r="IZD1" s="628"/>
      <c r="IZE1" s="628"/>
      <c r="IZF1" s="628"/>
      <c r="IZG1" s="628"/>
      <c r="IZH1" s="52"/>
      <c r="IZI1" s="55"/>
      <c r="IZJ1" s="628"/>
      <c r="IZK1" s="628"/>
      <c r="IZL1" s="628"/>
      <c r="IZM1" s="628"/>
      <c r="IZN1" s="628"/>
      <c r="IZO1" s="52"/>
      <c r="IZP1" s="55"/>
      <c r="IZQ1" s="628"/>
      <c r="IZR1" s="628"/>
      <c r="IZS1" s="628"/>
      <c r="IZT1" s="628"/>
      <c r="IZU1" s="628"/>
      <c r="IZV1" s="52"/>
      <c r="IZW1" s="55"/>
      <c r="IZX1" s="628"/>
      <c r="IZY1" s="628"/>
      <c r="IZZ1" s="628"/>
      <c r="JAA1" s="628"/>
      <c r="JAB1" s="628"/>
      <c r="JAC1" s="52"/>
      <c r="JAD1" s="55"/>
      <c r="JAE1" s="628"/>
      <c r="JAF1" s="628"/>
      <c r="JAG1" s="628"/>
      <c r="JAH1" s="628"/>
      <c r="JAI1" s="628"/>
      <c r="JAJ1" s="52"/>
      <c r="JAK1" s="55"/>
      <c r="JAL1" s="628"/>
      <c r="JAM1" s="628"/>
      <c r="JAN1" s="628"/>
      <c r="JAO1" s="628"/>
      <c r="JAP1" s="628"/>
      <c r="JAQ1" s="52"/>
      <c r="JAR1" s="55"/>
      <c r="JAS1" s="628"/>
      <c r="JAT1" s="628"/>
      <c r="JAU1" s="628"/>
      <c r="JAV1" s="628"/>
      <c r="JAW1" s="628"/>
      <c r="JAX1" s="52"/>
      <c r="JAY1" s="55"/>
      <c r="JAZ1" s="628"/>
      <c r="JBA1" s="628"/>
      <c r="JBB1" s="628"/>
      <c r="JBC1" s="628"/>
      <c r="JBD1" s="628"/>
      <c r="JBE1" s="52"/>
      <c r="JBF1" s="55"/>
      <c r="JBG1" s="628"/>
      <c r="JBH1" s="628"/>
      <c r="JBI1" s="628"/>
      <c r="JBJ1" s="628"/>
      <c r="JBK1" s="628"/>
      <c r="JBL1" s="52"/>
      <c r="JBM1" s="55"/>
      <c r="JBN1" s="628"/>
      <c r="JBO1" s="628"/>
      <c r="JBP1" s="628"/>
      <c r="JBQ1" s="628"/>
      <c r="JBR1" s="628"/>
      <c r="JBS1" s="52"/>
      <c r="JBT1" s="55"/>
      <c r="JBU1" s="628"/>
      <c r="JBV1" s="628"/>
      <c r="JBW1" s="628"/>
      <c r="JBX1" s="628"/>
      <c r="JBY1" s="628"/>
      <c r="JBZ1" s="52"/>
      <c r="JCA1" s="55"/>
      <c r="JCB1" s="628"/>
      <c r="JCC1" s="628"/>
      <c r="JCD1" s="628"/>
      <c r="JCE1" s="628"/>
      <c r="JCF1" s="628"/>
      <c r="JCG1" s="52"/>
      <c r="JCH1" s="55"/>
      <c r="JCI1" s="628"/>
      <c r="JCJ1" s="628"/>
      <c r="JCK1" s="628"/>
      <c r="JCL1" s="628"/>
      <c r="JCM1" s="628"/>
      <c r="JCN1" s="52"/>
      <c r="JCO1" s="55"/>
      <c r="JCP1" s="628"/>
      <c r="JCQ1" s="628"/>
      <c r="JCR1" s="628"/>
      <c r="JCS1" s="628"/>
      <c r="JCT1" s="628"/>
      <c r="JCU1" s="52"/>
      <c r="JCV1" s="55"/>
      <c r="JCW1" s="628"/>
      <c r="JCX1" s="628"/>
      <c r="JCY1" s="628"/>
      <c r="JCZ1" s="628"/>
      <c r="JDA1" s="628"/>
      <c r="JDB1" s="52"/>
      <c r="JDC1" s="55"/>
      <c r="JDD1" s="628"/>
      <c r="JDE1" s="628"/>
      <c r="JDF1" s="628"/>
      <c r="JDG1" s="628"/>
      <c r="JDH1" s="628"/>
      <c r="JDI1" s="52"/>
      <c r="JDJ1" s="55"/>
      <c r="JDK1" s="628"/>
      <c r="JDL1" s="628"/>
      <c r="JDM1" s="628"/>
      <c r="JDN1" s="628"/>
      <c r="JDO1" s="628"/>
      <c r="JDP1" s="52"/>
      <c r="JDQ1" s="55"/>
      <c r="JDR1" s="628"/>
      <c r="JDS1" s="628"/>
      <c r="JDT1" s="628"/>
      <c r="JDU1" s="628"/>
      <c r="JDV1" s="628"/>
      <c r="JDW1" s="52"/>
      <c r="JDX1" s="55"/>
      <c r="JDY1" s="628"/>
      <c r="JDZ1" s="628"/>
      <c r="JEA1" s="628"/>
      <c r="JEB1" s="628"/>
      <c r="JEC1" s="628"/>
      <c r="JED1" s="52"/>
      <c r="JEE1" s="55"/>
      <c r="JEF1" s="628"/>
      <c r="JEG1" s="628"/>
      <c r="JEH1" s="628"/>
      <c r="JEI1" s="628"/>
      <c r="JEJ1" s="628"/>
      <c r="JEK1" s="52"/>
      <c r="JEL1" s="55"/>
      <c r="JEM1" s="628"/>
      <c r="JEN1" s="628"/>
      <c r="JEO1" s="628"/>
      <c r="JEP1" s="628"/>
      <c r="JEQ1" s="628"/>
      <c r="JER1" s="52"/>
      <c r="JES1" s="55"/>
      <c r="JET1" s="628"/>
      <c r="JEU1" s="628"/>
      <c r="JEV1" s="628"/>
      <c r="JEW1" s="628"/>
      <c r="JEX1" s="628"/>
      <c r="JEY1" s="52"/>
      <c r="JEZ1" s="55"/>
      <c r="JFA1" s="628"/>
      <c r="JFB1" s="628"/>
      <c r="JFC1" s="628"/>
      <c r="JFD1" s="628"/>
      <c r="JFE1" s="628"/>
      <c r="JFF1" s="52"/>
      <c r="JFG1" s="55"/>
      <c r="JFH1" s="628"/>
      <c r="JFI1" s="628"/>
      <c r="JFJ1" s="628"/>
      <c r="JFK1" s="628"/>
      <c r="JFL1" s="628"/>
      <c r="JFM1" s="52"/>
      <c r="JFN1" s="55"/>
      <c r="JFO1" s="628"/>
      <c r="JFP1" s="628"/>
      <c r="JFQ1" s="628"/>
      <c r="JFR1" s="628"/>
      <c r="JFS1" s="628"/>
      <c r="JFT1" s="52"/>
      <c r="JFU1" s="55"/>
      <c r="JFV1" s="628"/>
      <c r="JFW1" s="628"/>
      <c r="JFX1" s="628"/>
      <c r="JFY1" s="628"/>
      <c r="JFZ1" s="628"/>
      <c r="JGA1" s="52"/>
      <c r="JGB1" s="55"/>
      <c r="JGC1" s="628"/>
      <c r="JGD1" s="628"/>
      <c r="JGE1" s="628"/>
      <c r="JGF1" s="628"/>
      <c r="JGG1" s="628"/>
      <c r="JGH1" s="52"/>
      <c r="JGI1" s="55"/>
      <c r="JGJ1" s="628"/>
      <c r="JGK1" s="628"/>
      <c r="JGL1" s="628"/>
      <c r="JGM1" s="628"/>
      <c r="JGN1" s="628"/>
      <c r="JGO1" s="52"/>
      <c r="JGP1" s="55"/>
      <c r="JGQ1" s="628"/>
      <c r="JGR1" s="628"/>
      <c r="JGS1" s="628"/>
      <c r="JGT1" s="628"/>
      <c r="JGU1" s="628"/>
      <c r="JGV1" s="52"/>
      <c r="JGW1" s="55"/>
      <c r="JGX1" s="628"/>
      <c r="JGY1" s="628"/>
      <c r="JGZ1" s="628"/>
      <c r="JHA1" s="628"/>
      <c r="JHB1" s="628"/>
      <c r="JHC1" s="52"/>
      <c r="JHD1" s="55"/>
      <c r="JHE1" s="628"/>
      <c r="JHF1" s="628"/>
      <c r="JHG1" s="628"/>
      <c r="JHH1" s="628"/>
      <c r="JHI1" s="628"/>
      <c r="JHJ1" s="52"/>
      <c r="JHK1" s="55"/>
      <c r="JHL1" s="628"/>
      <c r="JHM1" s="628"/>
      <c r="JHN1" s="628"/>
      <c r="JHO1" s="628"/>
      <c r="JHP1" s="628"/>
      <c r="JHQ1" s="52"/>
      <c r="JHR1" s="55"/>
      <c r="JHS1" s="628"/>
      <c r="JHT1" s="628"/>
      <c r="JHU1" s="628"/>
      <c r="JHV1" s="628"/>
      <c r="JHW1" s="628"/>
      <c r="JHX1" s="52"/>
      <c r="JHY1" s="55"/>
      <c r="JHZ1" s="628"/>
      <c r="JIA1" s="628"/>
      <c r="JIB1" s="628"/>
      <c r="JIC1" s="628"/>
      <c r="JID1" s="628"/>
      <c r="JIE1" s="52"/>
      <c r="JIF1" s="55"/>
      <c r="JIG1" s="628"/>
      <c r="JIH1" s="628"/>
      <c r="JII1" s="628"/>
      <c r="JIJ1" s="628"/>
      <c r="JIK1" s="628"/>
      <c r="JIL1" s="52"/>
      <c r="JIM1" s="55"/>
      <c r="JIN1" s="628"/>
      <c r="JIO1" s="628"/>
      <c r="JIP1" s="628"/>
      <c r="JIQ1" s="628"/>
      <c r="JIR1" s="628"/>
      <c r="JIS1" s="52"/>
      <c r="JIT1" s="55"/>
      <c r="JIU1" s="628"/>
      <c r="JIV1" s="628"/>
      <c r="JIW1" s="628"/>
      <c r="JIX1" s="628"/>
      <c r="JIY1" s="628"/>
      <c r="JIZ1" s="52"/>
      <c r="JJA1" s="55"/>
      <c r="JJB1" s="628"/>
      <c r="JJC1" s="628"/>
      <c r="JJD1" s="628"/>
      <c r="JJE1" s="628"/>
      <c r="JJF1" s="628"/>
      <c r="JJG1" s="52"/>
      <c r="JJH1" s="55"/>
      <c r="JJI1" s="628"/>
      <c r="JJJ1" s="628"/>
      <c r="JJK1" s="628"/>
      <c r="JJL1" s="628"/>
      <c r="JJM1" s="628"/>
      <c r="JJN1" s="52"/>
      <c r="JJO1" s="55"/>
      <c r="JJP1" s="628"/>
      <c r="JJQ1" s="628"/>
      <c r="JJR1" s="628"/>
      <c r="JJS1" s="628"/>
      <c r="JJT1" s="628"/>
      <c r="JJU1" s="52"/>
      <c r="JJV1" s="55"/>
      <c r="JJW1" s="628"/>
      <c r="JJX1" s="628"/>
      <c r="JJY1" s="628"/>
      <c r="JJZ1" s="628"/>
      <c r="JKA1" s="628"/>
      <c r="JKB1" s="52"/>
      <c r="JKC1" s="55"/>
      <c r="JKD1" s="628"/>
      <c r="JKE1" s="628"/>
      <c r="JKF1" s="628"/>
      <c r="JKG1" s="628"/>
      <c r="JKH1" s="628"/>
      <c r="JKI1" s="52"/>
      <c r="JKJ1" s="55"/>
      <c r="JKK1" s="628"/>
      <c r="JKL1" s="628"/>
      <c r="JKM1" s="628"/>
      <c r="JKN1" s="628"/>
      <c r="JKO1" s="628"/>
      <c r="JKP1" s="52"/>
      <c r="JKQ1" s="55"/>
      <c r="JKR1" s="628"/>
      <c r="JKS1" s="628"/>
      <c r="JKT1" s="628"/>
      <c r="JKU1" s="628"/>
      <c r="JKV1" s="628"/>
      <c r="JKW1" s="52"/>
      <c r="JKX1" s="55"/>
      <c r="JKY1" s="628"/>
      <c r="JKZ1" s="628"/>
      <c r="JLA1" s="628"/>
      <c r="JLB1" s="628"/>
      <c r="JLC1" s="628"/>
      <c r="JLD1" s="52"/>
      <c r="JLE1" s="55"/>
      <c r="JLF1" s="628"/>
      <c r="JLG1" s="628"/>
      <c r="JLH1" s="628"/>
      <c r="JLI1" s="628"/>
      <c r="JLJ1" s="628"/>
      <c r="JLK1" s="52"/>
      <c r="JLL1" s="55"/>
      <c r="JLM1" s="628"/>
      <c r="JLN1" s="628"/>
      <c r="JLO1" s="628"/>
      <c r="JLP1" s="628"/>
      <c r="JLQ1" s="628"/>
      <c r="JLR1" s="52"/>
      <c r="JLS1" s="55"/>
      <c r="JLT1" s="628"/>
      <c r="JLU1" s="628"/>
      <c r="JLV1" s="628"/>
      <c r="JLW1" s="628"/>
      <c r="JLX1" s="628"/>
      <c r="JLY1" s="52"/>
      <c r="JLZ1" s="55"/>
      <c r="JMA1" s="628"/>
      <c r="JMB1" s="628"/>
      <c r="JMC1" s="628"/>
      <c r="JMD1" s="628"/>
      <c r="JME1" s="628"/>
      <c r="JMF1" s="52"/>
      <c r="JMG1" s="55"/>
      <c r="JMH1" s="628"/>
      <c r="JMI1" s="628"/>
      <c r="JMJ1" s="628"/>
      <c r="JMK1" s="628"/>
      <c r="JML1" s="628"/>
      <c r="JMM1" s="52"/>
      <c r="JMN1" s="55"/>
      <c r="JMO1" s="628"/>
      <c r="JMP1" s="628"/>
      <c r="JMQ1" s="628"/>
      <c r="JMR1" s="628"/>
      <c r="JMS1" s="628"/>
      <c r="JMT1" s="52"/>
      <c r="JMU1" s="55"/>
      <c r="JMV1" s="628"/>
      <c r="JMW1" s="628"/>
      <c r="JMX1" s="628"/>
      <c r="JMY1" s="628"/>
      <c r="JMZ1" s="628"/>
      <c r="JNA1" s="52"/>
      <c r="JNB1" s="55"/>
      <c r="JNC1" s="628"/>
      <c r="JND1" s="628"/>
      <c r="JNE1" s="628"/>
      <c r="JNF1" s="628"/>
      <c r="JNG1" s="628"/>
      <c r="JNH1" s="52"/>
      <c r="JNI1" s="55"/>
      <c r="JNJ1" s="628"/>
      <c r="JNK1" s="628"/>
      <c r="JNL1" s="628"/>
      <c r="JNM1" s="628"/>
      <c r="JNN1" s="628"/>
      <c r="JNO1" s="52"/>
      <c r="JNP1" s="55"/>
      <c r="JNQ1" s="628"/>
      <c r="JNR1" s="628"/>
      <c r="JNS1" s="628"/>
      <c r="JNT1" s="628"/>
      <c r="JNU1" s="628"/>
      <c r="JNV1" s="52"/>
      <c r="JNW1" s="55"/>
      <c r="JNX1" s="628"/>
      <c r="JNY1" s="628"/>
      <c r="JNZ1" s="628"/>
      <c r="JOA1" s="628"/>
      <c r="JOB1" s="628"/>
      <c r="JOC1" s="52"/>
      <c r="JOD1" s="55"/>
      <c r="JOE1" s="628"/>
      <c r="JOF1" s="628"/>
      <c r="JOG1" s="628"/>
      <c r="JOH1" s="628"/>
      <c r="JOI1" s="628"/>
      <c r="JOJ1" s="52"/>
      <c r="JOK1" s="55"/>
      <c r="JOL1" s="628"/>
      <c r="JOM1" s="628"/>
      <c r="JON1" s="628"/>
      <c r="JOO1" s="628"/>
      <c r="JOP1" s="628"/>
      <c r="JOQ1" s="52"/>
      <c r="JOR1" s="55"/>
      <c r="JOS1" s="628"/>
      <c r="JOT1" s="628"/>
      <c r="JOU1" s="628"/>
      <c r="JOV1" s="628"/>
      <c r="JOW1" s="628"/>
      <c r="JOX1" s="52"/>
      <c r="JOY1" s="55"/>
      <c r="JOZ1" s="628"/>
      <c r="JPA1" s="628"/>
      <c r="JPB1" s="628"/>
      <c r="JPC1" s="628"/>
      <c r="JPD1" s="628"/>
      <c r="JPE1" s="52"/>
      <c r="JPF1" s="55"/>
      <c r="JPG1" s="628"/>
      <c r="JPH1" s="628"/>
      <c r="JPI1" s="628"/>
      <c r="JPJ1" s="628"/>
      <c r="JPK1" s="628"/>
      <c r="JPL1" s="52"/>
      <c r="JPM1" s="55"/>
      <c r="JPN1" s="628"/>
      <c r="JPO1" s="628"/>
      <c r="JPP1" s="628"/>
      <c r="JPQ1" s="628"/>
      <c r="JPR1" s="628"/>
      <c r="JPS1" s="52"/>
      <c r="JPT1" s="55"/>
      <c r="JPU1" s="628"/>
      <c r="JPV1" s="628"/>
      <c r="JPW1" s="628"/>
      <c r="JPX1" s="628"/>
      <c r="JPY1" s="628"/>
      <c r="JPZ1" s="52"/>
      <c r="JQA1" s="55"/>
      <c r="JQB1" s="628"/>
      <c r="JQC1" s="628"/>
      <c r="JQD1" s="628"/>
      <c r="JQE1" s="628"/>
      <c r="JQF1" s="628"/>
      <c r="JQG1" s="52"/>
      <c r="JQH1" s="55"/>
      <c r="JQI1" s="628"/>
      <c r="JQJ1" s="628"/>
      <c r="JQK1" s="628"/>
      <c r="JQL1" s="628"/>
      <c r="JQM1" s="628"/>
      <c r="JQN1" s="52"/>
      <c r="JQO1" s="55"/>
      <c r="JQP1" s="628"/>
      <c r="JQQ1" s="628"/>
      <c r="JQR1" s="628"/>
      <c r="JQS1" s="628"/>
      <c r="JQT1" s="628"/>
      <c r="JQU1" s="52"/>
      <c r="JQV1" s="55"/>
      <c r="JQW1" s="628"/>
      <c r="JQX1" s="628"/>
      <c r="JQY1" s="628"/>
      <c r="JQZ1" s="628"/>
      <c r="JRA1" s="628"/>
      <c r="JRB1" s="52"/>
      <c r="JRC1" s="55"/>
      <c r="JRD1" s="628"/>
      <c r="JRE1" s="628"/>
      <c r="JRF1" s="628"/>
      <c r="JRG1" s="628"/>
      <c r="JRH1" s="628"/>
      <c r="JRI1" s="52"/>
      <c r="JRJ1" s="55"/>
      <c r="JRK1" s="628"/>
      <c r="JRL1" s="628"/>
      <c r="JRM1" s="628"/>
      <c r="JRN1" s="628"/>
      <c r="JRO1" s="628"/>
      <c r="JRP1" s="52"/>
      <c r="JRQ1" s="55"/>
      <c r="JRR1" s="628"/>
      <c r="JRS1" s="628"/>
      <c r="JRT1" s="628"/>
      <c r="JRU1" s="628"/>
      <c r="JRV1" s="628"/>
      <c r="JRW1" s="52"/>
      <c r="JRX1" s="55"/>
      <c r="JRY1" s="628"/>
      <c r="JRZ1" s="628"/>
      <c r="JSA1" s="628"/>
      <c r="JSB1" s="628"/>
      <c r="JSC1" s="628"/>
      <c r="JSD1" s="52"/>
      <c r="JSE1" s="55"/>
      <c r="JSF1" s="628"/>
      <c r="JSG1" s="628"/>
      <c r="JSH1" s="628"/>
      <c r="JSI1" s="628"/>
      <c r="JSJ1" s="628"/>
      <c r="JSK1" s="52"/>
      <c r="JSL1" s="55"/>
      <c r="JSM1" s="628"/>
      <c r="JSN1" s="628"/>
      <c r="JSO1" s="628"/>
      <c r="JSP1" s="628"/>
      <c r="JSQ1" s="628"/>
      <c r="JSR1" s="52"/>
      <c r="JSS1" s="55"/>
      <c r="JST1" s="628"/>
      <c r="JSU1" s="628"/>
      <c r="JSV1" s="628"/>
      <c r="JSW1" s="628"/>
      <c r="JSX1" s="628"/>
      <c r="JSY1" s="52"/>
      <c r="JSZ1" s="55"/>
      <c r="JTA1" s="628"/>
      <c r="JTB1" s="628"/>
      <c r="JTC1" s="628"/>
      <c r="JTD1" s="628"/>
      <c r="JTE1" s="628"/>
      <c r="JTF1" s="52"/>
      <c r="JTG1" s="55"/>
      <c r="JTH1" s="628"/>
      <c r="JTI1" s="628"/>
      <c r="JTJ1" s="628"/>
      <c r="JTK1" s="628"/>
      <c r="JTL1" s="628"/>
      <c r="JTM1" s="52"/>
      <c r="JTN1" s="55"/>
      <c r="JTO1" s="628"/>
      <c r="JTP1" s="628"/>
      <c r="JTQ1" s="628"/>
      <c r="JTR1" s="628"/>
      <c r="JTS1" s="628"/>
      <c r="JTT1" s="52"/>
      <c r="JTU1" s="55"/>
      <c r="JTV1" s="628"/>
      <c r="JTW1" s="628"/>
      <c r="JTX1" s="628"/>
      <c r="JTY1" s="628"/>
      <c r="JTZ1" s="628"/>
      <c r="JUA1" s="52"/>
      <c r="JUB1" s="55"/>
      <c r="JUC1" s="628"/>
      <c r="JUD1" s="628"/>
      <c r="JUE1" s="628"/>
      <c r="JUF1" s="628"/>
      <c r="JUG1" s="628"/>
      <c r="JUH1" s="52"/>
      <c r="JUI1" s="55"/>
      <c r="JUJ1" s="628"/>
      <c r="JUK1" s="628"/>
      <c r="JUL1" s="628"/>
      <c r="JUM1" s="628"/>
      <c r="JUN1" s="628"/>
      <c r="JUO1" s="52"/>
      <c r="JUP1" s="55"/>
      <c r="JUQ1" s="628"/>
      <c r="JUR1" s="628"/>
      <c r="JUS1" s="628"/>
      <c r="JUT1" s="628"/>
      <c r="JUU1" s="628"/>
      <c r="JUV1" s="52"/>
      <c r="JUW1" s="55"/>
      <c r="JUX1" s="628"/>
      <c r="JUY1" s="628"/>
      <c r="JUZ1" s="628"/>
      <c r="JVA1" s="628"/>
      <c r="JVB1" s="628"/>
      <c r="JVC1" s="52"/>
      <c r="JVD1" s="55"/>
      <c r="JVE1" s="628"/>
      <c r="JVF1" s="628"/>
      <c r="JVG1" s="628"/>
      <c r="JVH1" s="628"/>
      <c r="JVI1" s="628"/>
      <c r="JVJ1" s="52"/>
      <c r="JVK1" s="55"/>
      <c r="JVL1" s="628"/>
      <c r="JVM1" s="628"/>
      <c r="JVN1" s="628"/>
      <c r="JVO1" s="628"/>
      <c r="JVP1" s="628"/>
      <c r="JVQ1" s="52"/>
      <c r="JVR1" s="55"/>
      <c r="JVS1" s="628"/>
      <c r="JVT1" s="628"/>
      <c r="JVU1" s="628"/>
      <c r="JVV1" s="628"/>
      <c r="JVW1" s="628"/>
      <c r="JVX1" s="52"/>
      <c r="JVY1" s="55"/>
      <c r="JVZ1" s="628"/>
      <c r="JWA1" s="628"/>
      <c r="JWB1" s="628"/>
      <c r="JWC1" s="628"/>
      <c r="JWD1" s="628"/>
      <c r="JWE1" s="52"/>
      <c r="JWF1" s="55"/>
      <c r="JWG1" s="628"/>
      <c r="JWH1" s="628"/>
      <c r="JWI1" s="628"/>
      <c r="JWJ1" s="628"/>
      <c r="JWK1" s="628"/>
      <c r="JWL1" s="52"/>
      <c r="JWM1" s="55"/>
      <c r="JWN1" s="628"/>
      <c r="JWO1" s="628"/>
      <c r="JWP1" s="628"/>
      <c r="JWQ1" s="628"/>
      <c r="JWR1" s="628"/>
      <c r="JWS1" s="52"/>
      <c r="JWT1" s="55"/>
      <c r="JWU1" s="628"/>
      <c r="JWV1" s="628"/>
      <c r="JWW1" s="628"/>
      <c r="JWX1" s="628"/>
      <c r="JWY1" s="628"/>
      <c r="JWZ1" s="52"/>
      <c r="JXA1" s="55"/>
      <c r="JXB1" s="628"/>
      <c r="JXC1" s="628"/>
      <c r="JXD1" s="628"/>
      <c r="JXE1" s="628"/>
      <c r="JXF1" s="628"/>
      <c r="JXG1" s="52"/>
      <c r="JXH1" s="55"/>
      <c r="JXI1" s="628"/>
      <c r="JXJ1" s="628"/>
      <c r="JXK1" s="628"/>
      <c r="JXL1" s="628"/>
      <c r="JXM1" s="628"/>
      <c r="JXN1" s="52"/>
      <c r="JXO1" s="55"/>
      <c r="JXP1" s="628"/>
      <c r="JXQ1" s="628"/>
      <c r="JXR1" s="628"/>
      <c r="JXS1" s="628"/>
      <c r="JXT1" s="628"/>
      <c r="JXU1" s="52"/>
      <c r="JXV1" s="55"/>
      <c r="JXW1" s="628"/>
      <c r="JXX1" s="628"/>
      <c r="JXY1" s="628"/>
      <c r="JXZ1" s="628"/>
      <c r="JYA1" s="628"/>
      <c r="JYB1" s="52"/>
      <c r="JYC1" s="55"/>
      <c r="JYD1" s="628"/>
      <c r="JYE1" s="628"/>
      <c r="JYF1" s="628"/>
      <c r="JYG1" s="628"/>
      <c r="JYH1" s="628"/>
      <c r="JYI1" s="52"/>
      <c r="JYJ1" s="55"/>
      <c r="JYK1" s="628"/>
      <c r="JYL1" s="628"/>
      <c r="JYM1" s="628"/>
      <c r="JYN1" s="628"/>
      <c r="JYO1" s="628"/>
      <c r="JYP1" s="52"/>
      <c r="JYQ1" s="55"/>
      <c r="JYR1" s="628"/>
      <c r="JYS1" s="628"/>
      <c r="JYT1" s="628"/>
      <c r="JYU1" s="628"/>
      <c r="JYV1" s="628"/>
      <c r="JYW1" s="52"/>
      <c r="JYX1" s="55"/>
      <c r="JYY1" s="628"/>
      <c r="JYZ1" s="628"/>
      <c r="JZA1" s="628"/>
      <c r="JZB1" s="628"/>
      <c r="JZC1" s="628"/>
      <c r="JZD1" s="52"/>
      <c r="JZE1" s="55"/>
      <c r="JZF1" s="628"/>
      <c r="JZG1" s="628"/>
      <c r="JZH1" s="628"/>
      <c r="JZI1" s="628"/>
      <c r="JZJ1" s="628"/>
      <c r="JZK1" s="52"/>
      <c r="JZL1" s="55"/>
      <c r="JZM1" s="628"/>
      <c r="JZN1" s="628"/>
      <c r="JZO1" s="628"/>
      <c r="JZP1" s="628"/>
      <c r="JZQ1" s="628"/>
      <c r="JZR1" s="52"/>
      <c r="JZS1" s="55"/>
      <c r="JZT1" s="628"/>
      <c r="JZU1" s="628"/>
      <c r="JZV1" s="628"/>
      <c r="JZW1" s="628"/>
      <c r="JZX1" s="628"/>
      <c r="JZY1" s="52"/>
      <c r="JZZ1" s="55"/>
      <c r="KAA1" s="628"/>
      <c r="KAB1" s="628"/>
      <c r="KAC1" s="628"/>
      <c r="KAD1" s="628"/>
      <c r="KAE1" s="628"/>
      <c r="KAF1" s="52"/>
      <c r="KAG1" s="55"/>
      <c r="KAH1" s="628"/>
      <c r="KAI1" s="628"/>
      <c r="KAJ1" s="628"/>
      <c r="KAK1" s="628"/>
      <c r="KAL1" s="628"/>
      <c r="KAM1" s="52"/>
      <c r="KAN1" s="55"/>
      <c r="KAO1" s="628"/>
      <c r="KAP1" s="628"/>
      <c r="KAQ1" s="628"/>
      <c r="KAR1" s="628"/>
      <c r="KAS1" s="628"/>
      <c r="KAT1" s="52"/>
      <c r="KAU1" s="55"/>
      <c r="KAV1" s="628"/>
      <c r="KAW1" s="628"/>
      <c r="KAX1" s="628"/>
      <c r="KAY1" s="628"/>
      <c r="KAZ1" s="628"/>
      <c r="KBA1" s="52"/>
      <c r="KBB1" s="55"/>
      <c r="KBC1" s="628"/>
      <c r="KBD1" s="628"/>
      <c r="KBE1" s="628"/>
      <c r="KBF1" s="628"/>
      <c r="KBG1" s="628"/>
      <c r="KBH1" s="52"/>
      <c r="KBI1" s="55"/>
      <c r="KBJ1" s="628"/>
      <c r="KBK1" s="628"/>
      <c r="KBL1" s="628"/>
      <c r="KBM1" s="628"/>
      <c r="KBN1" s="628"/>
      <c r="KBO1" s="52"/>
      <c r="KBP1" s="55"/>
      <c r="KBQ1" s="628"/>
      <c r="KBR1" s="628"/>
      <c r="KBS1" s="628"/>
      <c r="KBT1" s="628"/>
      <c r="KBU1" s="628"/>
      <c r="KBV1" s="52"/>
      <c r="KBW1" s="55"/>
      <c r="KBX1" s="628"/>
      <c r="KBY1" s="628"/>
      <c r="KBZ1" s="628"/>
      <c r="KCA1" s="628"/>
      <c r="KCB1" s="628"/>
      <c r="KCC1" s="52"/>
      <c r="KCD1" s="55"/>
      <c r="KCE1" s="628"/>
      <c r="KCF1" s="628"/>
      <c r="KCG1" s="628"/>
      <c r="KCH1" s="628"/>
      <c r="KCI1" s="628"/>
      <c r="KCJ1" s="52"/>
      <c r="KCK1" s="55"/>
      <c r="KCL1" s="628"/>
      <c r="KCM1" s="628"/>
      <c r="KCN1" s="628"/>
      <c r="KCO1" s="628"/>
      <c r="KCP1" s="628"/>
      <c r="KCQ1" s="52"/>
      <c r="KCR1" s="55"/>
      <c r="KCS1" s="628"/>
      <c r="KCT1" s="628"/>
      <c r="KCU1" s="628"/>
      <c r="KCV1" s="628"/>
      <c r="KCW1" s="628"/>
      <c r="KCX1" s="52"/>
      <c r="KCY1" s="55"/>
      <c r="KCZ1" s="628"/>
      <c r="KDA1" s="628"/>
      <c r="KDB1" s="628"/>
      <c r="KDC1" s="628"/>
      <c r="KDD1" s="628"/>
      <c r="KDE1" s="52"/>
      <c r="KDF1" s="55"/>
      <c r="KDG1" s="628"/>
      <c r="KDH1" s="628"/>
      <c r="KDI1" s="628"/>
      <c r="KDJ1" s="628"/>
      <c r="KDK1" s="628"/>
      <c r="KDL1" s="52"/>
      <c r="KDM1" s="55"/>
      <c r="KDN1" s="628"/>
      <c r="KDO1" s="628"/>
      <c r="KDP1" s="628"/>
      <c r="KDQ1" s="628"/>
      <c r="KDR1" s="628"/>
      <c r="KDS1" s="52"/>
      <c r="KDT1" s="55"/>
      <c r="KDU1" s="628"/>
      <c r="KDV1" s="628"/>
      <c r="KDW1" s="628"/>
      <c r="KDX1" s="628"/>
      <c r="KDY1" s="628"/>
      <c r="KDZ1" s="52"/>
      <c r="KEA1" s="55"/>
      <c r="KEB1" s="628"/>
      <c r="KEC1" s="628"/>
      <c r="KED1" s="628"/>
      <c r="KEE1" s="628"/>
      <c r="KEF1" s="628"/>
      <c r="KEG1" s="52"/>
      <c r="KEH1" s="55"/>
      <c r="KEI1" s="628"/>
      <c r="KEJ1" s="628"/>
      <c r="KEK1" s="628"/>
      <c r="KEL1" s="628"/>
      <c r="KEM1" s="628"/>
      <c r="KEN1" s="52"/>
      <c r="KEO1" s="55"/>
      <c r="KEP1" s="628"/>
      <c r="KEQ1" s="628"/>
      <c r="KER1" s="628"/>
      <c r="KES1" s="628"/>
      <c r="KET1" s="628"/>
      <c r="KEU1" s="52"/>
      <c r="KEV1" s="55"/>
      <c r="KEW1" s="628"/>
      <c r="KEX1" s="628"/>
      <c r="KEY1" s="628"/>
      <c r="KEZ1" s="628"/>
      <c r="KFA1" s="628"/>
      <c r="KFB1" s="52"/>
      <c r="KFC1" s="55"/>
      <c r="KFD1" s="628"/>
      <c r="KFE1" s="628"/>
      <c r="KFF1" s="628"/>
      <c r="KFG1" s="628"/>
      <c r="KFH1" s="628"/>
      <c r="KFI1" s="52"/>
      <c r="KFJ1" s="55"/>
      <c r="KFK1" s="628"/>
      <c r="KFL1" s="628"/>
      <c r="KFM1" s="628"/>
      <c r="KFN1" s="628"/>
      <c r="KFO1" s="628"/>
      <c r="KFP1" s="52"/>
      <c r="KFQ1" s="55"/>
      <c r="KFR1" s="628"/>
      <c r="KFS1" s="628"/>
      <c r="KFT1" s="628"/>
      <c r="KFU1" s="628"/>
      <c r="KFV1" s="628"/>
      <c r="KFW1" s="52"/>
      <c r="KFX1" s="55"/>
      <c r="KFY1" s="628"/>
      <c r="KFZ1" s="628"/>
      <c r="KGA1" s="628"/>
      <c r="KGB1" s="628"/>
      <c r="KGC1" s="628"/>
      <c r="KGD1" s="52"/>
      <c r="KGE1" s="55"/>
      <c r="KGF1" s="628"/>
      <c r="KGG1" s="628"/>
      <c r="KGH1" s="628"/>
      <c r="KGI1" s="628"/>
      <c r="KGJ1" s="628"/>
      <c r="KGK1" s="52"/>
      <c r="KGL1" s="55"/>
      <c r="KGM1" s="628"/>
      <c r="KGN1" s="628"/>
      <c r="KGO1" s="628"/>
      <c r="KGP1" s="628"/>
      <c r="KGQ1" s="628"/>
      <c r="KGR1" s="52"/>
      <c r="KGS1" s="55"/>
      <c r="KGT1" s="628"/>
      <c r="KGU1" s="628"/>
      <c r="KGV1" s="628"/>
      <c r="KGW1" s="628"/>
      <c r="KGX1" s="628"/>
      <c r="KGY1" s="52"/>
      <c r="KGZ1" s="55"/>
      <c r="KHA1" s="628"/>
      <c r="KHB1" s="628"/>
      <c r="KHC1" s="628"/>
      <c r="KHD1" s="628"/>
      <c r="KHE1" s="628"/>
      <c r="KHF1" s="52"/>
      <c r="KHG1" s="55"/>
      <c r="KHH1" s="628"/>
      <c r="KHI1" s="628"/>
      <c r="KHJ1" s="628"/>
      <c r="KHK1" s="628"/>
      <c r="KHL1" s="628"/>
      <c r="KHM1" s="52"/>
      <c r="KHN1" s="55"/>
      <c r="KHO1" s="628"/>
      <c r="KHP1" s="628"/>
      <c r="KHQ1" s="628"/>
      <c r="KHR1" s="628"/>
      <c r="KHS1" s="628"/>
      <c r="KHT1" s="52"/>
      <c r="KHU1" s="55"/>
      <c r="KHV1" s="628"/>
      <c r="KHW1" s="628"/>
      <c r="KHX1" s="628"/>
      <c r="KHY1" s="628"/>
      <c r="KHZ1" s="628"/>
      <c r="KIA1" s="52"/>
      <c r="KIB1" s="55"/>
      <c r="KIC1" s="628"/>
      <c r="KID1" s="628"/>
      <c r="KIE1" s="628"/>
      <c r="KIF1" s="628"/>
      <c r="KIG1" s="628"/>
      <c r="KIH1" s="52"/>
      <c r="KII1" s="55"/>
      <c r="KIJ1" s="628"/>
      <c r="KIK1" s="628"/>
      <c r="KIL1" s="628"/>
      <c r="KIM1" s="628"/>
      <c r="KIN1" s="628"/>
      <c r="KIO1" s="52"/>
      <c r="KIP1" s="55"/>
      <c r="KIQ1" s="628"/>
      <c r="KIR1" s="628"/>
      <c r="KIS1" s="628"/>
      <c r="KIT1" s="628"/>
      <c r="KIU1" s="628"/>
      <c r="KIV1" s="52"/>
      <c r="KIW1" s="55"/>
      <c r="KIX1" s="628"/>
      <c r="KIY1" s="628"/>
      <c r="KIZ1" s="628"/>
      <c r="KJA1" s="628"/>
      <c r="KJB1" s="628"/>
      <c r="KJC1" s="52"/>
      <c r="KJD1" s="55"/>
      <c r="KJE1" s="628"/>
      <c r="KJF1" s="628"/>
      <c r="KJG1" s="628"/>
      <c r="KJH1" s="628"/>
      <c r="KJI1" s="628"/>
      <c r="KJJ1" s="52"/>
      <c r="KJK1" s="55"/>
      <c r="KJL1" s="628"/>
      <c r="KJM1" s="628"/>
      <c r="KJN1" s="628"/>
      <c r="KJO1" s="628"/>
      <c r="KJP1" s="628"/>
      <c r="KJQ1" s="52"/>
      <c r="KJR1" s="55"/>
      <c r="KJS1" s="628"/>
      <c r="KJT1" s="628"/>
      <c r="KJU1" s="628"/>
      <c r="KJV1" s="628"/>
      <c r="KJW1" s="628"/>
      <c r="KJX1" s="52"/>
      <c r="KJY1" s="55"/>
      <c r="KJZ1" s="628"/>
      <c r="KKA1" s="628"/>
      <c r="KKB1" s="628"/>
      <c r="KKC1" s="628"/>
      <c r="KKD1" s="628"/>
      <c r="KKE1" s="52"/>
      <c r="KKF1" s="55"/>
      <c r="KKG1" s="628"/>
      <c r="KKH1" s="628"/>
      <c r="KKI1" s="628"/>
      <c r="KKJ1" s="628"/>
      <c r="KKK1" s="628"/>
      <c r="KKL1" s="52"/>
      <c r="KKM1" s="55"/>
      <c r="KKN1" s="628"/>
      <c r="KKO1" s="628"/>
      <c r="KKP1" s="628"/>
      <c r="KKQ1" s="628"/>
      <c r="KKR1" s="628"/>
      <c r="KKS1" s="52"/>
      <c r="KKT1" s="55"/>
      <c r="KKU1" s="628"/>
      <c r="KKV1" s="628"/>
      <c r="KKW1" s="628"/>
      <c r="KKX1" s="628"/>
      <c r="KKY1" s="628"/>
      <c r="KKZ1" s="52"/>
      <c r="KLA1" s="55"/>
      <c r="KLB1" s="628"/>
      <c r="KLC1" s="628"/>
      <c r="KLD1" s="628"/>
      <c r="KLE1" s="628"/>
      <c r="KLF1" s="628"/>
      <c r="KLG1" s="52"/>
      <c r="KLH1" s="55"/>
      <c r="KLI1" s="628"/>
      <c r="KLJ1" s="628"/>
      <c r="KLK1" s="628"/>
      <c r="KLL1" s="628"/>
      <c r="KLM1" s="628"/>
      <c r="KLN1" s="52"/>
      <c r="KLO1" s="55"/>
      <c r="KLP1" s="628"/>
      <c r="KLQ1" s="628"/>
      <c r="KLR1" s="628"/>
      <c r="KLS1" s="628"/>
      <c r="KLT1" s="628"/>
      <c r="KLU1" s="52"/>
      <c r="KLV1" s="55"/>
      <c r="KLW1" s="628"/>
      <c r="KLX1" s="628"/>
      <c r="KLY1" s="628"/>
      <c r="KLZ1" s="628"/>
      <c r="KMA1" s="628"/>
      <c r="KMB1" s="52"/>
      <c r="KMC1" s="55"/>
      <c r="KMD1" s="628"/>
      <c r="KME1" s="628"/>
      <c r="KMF1" s="628"/>
      <c r="KMG1" s="628"/>
      <c r="KMH1" s="628"/>
      <c r="KMI1" s="52"/>
      <c r="KMJ1" s="55"/>
      <c r="KMK1" s="628"/>
      <c r="KML1" s="628"/>
      <c r="KMM1" s="628"/>
      <c r="KMN1" s="628"/>
      <c r="KMO1" s="628"/>
      <c r="KMP1" s="52"/>
      <c r="KMQ1" s="55"/>
      <c r="KMR1" s="628"/>
      <c r="KMS1" s="628"/>
      <c r="KMT1" s="628"/>
      <c r="KMU1" s="628"/>
      <c r="KMV1" s="628"/>
      <c r="KMW1" s="52"/>
      <c r="KMX1" s="55"/>
      <c r="KMY1" s="628"/>
      <c r="KMZ1" s="628"/>
      <c r="KNA1" s="628"/>
      <c r="KNB1" s="628"/>
      <c r="KNC1" s="628"/>
      <c r="KND1" s="52"/>
      <c r="KNE1" s="55"/>
      <c r="KNF1" s="628"/>
      <c r="KNG1" s="628"/>
      <c r="KNH1" s="628"/>
      <c r="KNI1" s="628"/>
      <c r="KNJ1" s="628"/>
      <c r="KNK1" s="52"/>
      <c r="KNL1" s="55"/>
      <c r="KNM1" s="628"/>
      <c r="KNN1" s="628"/>
      <c r="KNO1" s="628"/>
      <c r="KNP1" s="628"/>
      <c r="KNQ1" s="628"/>
      <c r="KNR1" s="52"/>
      <c r="KNS1" s="55"/>
      <c r="KNT1" s="628"/>
      <c r="KNU1" s="628"/>
      <c r="KNV1" s="628"/>
      <c r="KNW1" s="628"/>
      <c r="KNX1" s="628"/>
      <c r="KNY1" s="52"/>
      <c r="KNZ1" s="55"/>
      <c r="KOA1" s="628"/>
      <c r="KOB1" s="628"/>
      <c r="KOC1" s="628"/>
      <c r="KOD1" s="628"/>
      <c r="KOE1" s="628"/>
      <c r="KOF1" s="52"/>
      <c r="KOG1" s="55"/>
      <c r="KOH1" s="628"/>
      <c r="KOI1" s="628"/>
      <c r="KOJ1" s="628"/>
      <c r="KOK1" s="628"/>
      <c r="KOL1" s="628"/>
      <c r="KOM1" s="52"/>
      <c r="KON1" s="55"/>
      <c r="KOO1" s="628"/>
      <c r="KOP1" s="628"/>
      <c r="KOQ1" s="628"/>
      <c r="KOR1" s="628"/>
      <c r="KOS1" s="628"/>
      <c r="KOT1" s="52"/>
      <c r="KOU1" s="55"/>
      <c r="KOV1" s="628"/>
      <c r="KOW1" s="628"/>
      <c r="KOX1" s="628"/>
      <c r="KOY1" s="628"/>
      <c r="KOZ1" s="628"/>
      <c r="KPA1" s="52"/>
      <c r="KPB1" s="55"/>
      <c r="KPC1" s="628"/>
      <c r="KPD1" s="628"/>
      <c r="KPE1" s="628"/>
      <c r="KPF1" s="628"/>
      <c r="KPG1" s="628"/>
      <c r="KPH1" s="52"/>
      <c r="KPI1" s="55"/>
      <c r="KPJ1" s="628"/>
      <c r="KPK1" s="628"/>
      <c r="KPL1" s="628"/>
      <c r="KPM1" s="628"/>
      <c r="KPN1" s="628"/>
      <c r="KPO1" s="52"/>
      <c r="KPP1" s="55"/>
      <c r="KPQ1" s="628"/>
      <c r="KPR1" s="628"/>
      <c r="KPS1" s="628"/>
      <c r="KPT1" s="628"/>
      <c r="KPU1" s="628"/>
      <c r="KPV1" s="52"/>
      <c r="KPW1" s="55"/>
      <c r="KPX1" s="628"/>
      <c r="KPY1" s="628"/>
      <c r="KPZ1" s="628"/>
      <c r="KQA1" s="628"/>
      <c r="KQB1" s="628"/>
      <c r="KQC1" s="52"/>
      <c r="KQD1" s="55"/>
      <c r="KQE1" s="628"/>
      <c r="KQF1" s="628"/>
      <c r="KQG1" s="628"/>
      <c r="KQH1" s="628"/>
      <c r="KQI1" s="628"/>
      <c r="KQJ1" s="52"/>
      <c r="KQK1" s="55"/>
      <c r="KQL1" s="628"/>
      <c r="KQM1" s="628"/>
      <c r="KQN1" s="628"/>
      <c r="KQO1" s="628"/>
      <c r="KQP1" s="628"/>
      <c r="KQQ1" s="52"/>
      <c r="KQR1" s="55"/>
      <c r="KQS1" s="628"/>
      <c r="KQT1" s="628"/>
      <c r="KQU1" s="628"/>
      <c r="KQV1" s="628"/>
      <c r="KQW1" s="628"/>
      <c r="KQX1" s="52"/>
      <c r="KQY1" s="55"/>
      <c r="KQZ1" s="628"/>
      <c r="KRA1" s="628"/>
      <c r="KRB1" s="628"/>
      <c r="KRC1" s="628"/>
      <c r="KRD1" s="628"/>
      <c r="KRE1" s="52"/>
      <c r="KRF1" s="55"/>
      <c r="KRG1" s="628"/>
      <c r="KRH1" s="628"/>
      <c r="KRI1" s="628"/>
      <c r="KRJ1" s="628"/>
      <c r="KRK1" s="628"/>
      <c r="KRL1" s="52"/>
      <c r="KRM1" s="55"/>
      <c r="KRN1" s="628"/>
      <c r="KRO1" s="628"/>
      <c r="KRP1" s="628"/>
      <c r="KRQ1" s="628"/>
      <c r="KRR1" s="628"/>
      <c r="KRS1" s="52"/>
      <c r="KRT1" s="55"/>
      <c r="KRU1" s="628"/>
      <c r="KRV1" s="628"/>
      <c r="KRW1" s="628"/>
      <c r="KRX1" s="628"/>
      <c r="KRY1" s="628"/>
      <c r="KRZ1" s="52"/>
      <c r="KSA1" s="55"/>
      <c r="KSB1" s="628"/>
      <c r="KSC1" s="628"/>
      <c r="KSD1" s="628"/>
      <c r="KSE1" s="628"/>
      <c r="KSF1" s="628"/>
      <c r="KSG1" s="52"/>
      <c r="KSH1" s="55"/>
      <c r="KSI1" s="628"/>
      <c r="KSJ1" s="628"/>
      <c r="KSK1" s="628"/>
      <c r="KSL1" s="628"/>
      <c r="KSM1" s="628"/>
      <c r="KSN1" s="52"/>
      <c r="KSO1" s="55"/>
      <c r="KSP1" s="628"/>
      <c r="KSQ1" s="628"/>
      <c r="KSR1" s="628"/>
      <c r="KSS1" s="628"/>
      <c r="KST1" s="628"/>
      <c r="KSU1" s="52"/>
      <c r="KSV1" s="55"/>
      <c r="KSW1" s="628"/>
      <c r="KSX1" s="628"/>
      <c r="KSY1" s="628"/>
      <c r="KSZ1" s="628"/>
      <c r="KTA1" s="628"/>
      <c r="KTB1" s="52"/>
      <c r="KTC1" s="55"/>
      <c r="KTD1" s="628"/>
      <c r="KTE1" s="628"/>
      <c r="KTF1" s="628"/>
      <c r="KTG1" s="628"/>
      <c r="KTH1" s="628"/>
      <c r="KTI1" s="52"/>
      <c r="KTJ1" s="55"/>
      <c r="KTK1" s="628"/>
      <c r="KTL1" s="628"/>
      <c r="KTM1" s="628"/>
      <c r="KTN1" s="628"/>
      <c r="KTO1" s="628"/>
      <c r="KTP1" s="52"/>
      <c r="KTQ1" s="55"/>
      <c r="KTR1" s="628"/>
      <c r="KTS1" s="628"/>
      <c r="KTT1" s="628"/>
      <c r="KTU1" s="628"/>
      <c r="KTV1" s="628"/>
      <c r="KTW1" s="52"/>
      <c r="KTX1" s="55"/>
      <c r="KTY1" s="628"/>
      <c r="KTZ1" s="628"/>
      <c r="KUA1" s="628"/>
      <c r="KUB1" s="628"/>
      <c r="KUC1" s="628"/>
      <c r="KUD1" s="52"/>
      <c r="KUE1" s="55"/>
      <c r="KUF1" s="628"/>
      <c r="KUG1" s="628"/>
      <c r="KUH1" s="628"/>
      <c r="KUI1" s="628"/>
      <c r="KUJ1" s="628"/>
      <c r="KUK1" s="52"/>
      <c r="KUL1" s="55"/>
      <c r="KUM1" s="628"/>
      <c r="KUN1" s="628"/>
      <c r="KUO1" s="628"/>
      <c r="KUP1" s="628"/>
      <c r="KUQ1" s="628"/>
      <c r="KUR1" s="52"/>
      <c r="KUS1" s="55"/>
      <c r="KUT1" s="628"/>
      <c r="KUU1" s="628"/>
      <c r="KUV1" s="628"/>
      <c r="KUW1" s="628"/>
      <c r="KUX1" s="628"/>
      <c r="KUY1" s="52"/>
      <c r="KUZ1" s="55"/>
      <c r="KVA1" s="628"/>
      <c r="KVB1" s="628"/>
      <c r="KVC1" s="628"/>
      <c r="KVD1" s="628"/>
      <c r="KVE1" s="628"/>
      <c r="KVF1" s="52"/>
      <c r="KVG1" s="55"/>
      <c r="KVH1" s="628"/>
      <c r="KVI1" s="628"/>
      <c r="KVJ1" s="628"/>
      <c r="KVK1" s="628"/>
      <c r="KVL1" s="628"/>
      <c r="KVM1" s="52"/>
      <c r="KVN1" s="55"/>
      <c r="KVO1" s="628"/>
      <c r="KVP1" s="628"/>
      <c r="KVQ1" s="628"/>
      <c r="KVR1" s="628"/>
      <c r="KVS1" s="628"/>
      <c r="KVT1" s="52"/>
      <c r="KVU1" s="55"/>
      <c r="KVV1" s="628"/>
      <c r="KVW1" s="628"/>
      <c r="KVX1" s="628"/>
      <c r="KVY1" s="628"/>
      <c r="KVZ1" s="628"/>
      <c r="KWA1" s="52"/>
      <c r="KWB1" s="55"/>
      <c r="KWC1" s="628"/>
      <c r="KWD1" s="628"/>
      <c r="KWE1" s="628"/>
      <c r="KWF1" s="628"/>
      <c r="KWG1" s="628"/>
      <c r="KWH1" s="52"/>
      <c r="KWI1" s="55"/>
      <c r="KWJ1" s="628"/>
      <c r="KWK1" s="628"/>
      <c r="KWL1" s="628"/>
      <c r="KWM1" s="628"/>
      <c r="KWN1" s="628"/>
      <c r="KWO1" s="52"/>
      <c r="KWP1" s="55"/>
      <c r="KWQ1" s="628"/>
      <c r="KWR1" s="628"/>
      <c r="KWS1" s="628"/>
      <c r="KWT1" s="628"/>
      <c r="KWU1" s="628"/>
      <c r="KWV1" s="52"/>
      <c r="KWW1" s="55"/>
      <c r="KWX1" s="628"/>
      <c r="KWY1" s="628"/>
      <c r="KWZ1" s="628"/>
      <c r="KXA1" s="628"/>
      <c r="KXB1" s="628"/>
      <c r="KXC1" s="52"/>
      <c r="KXD1" s="55"/>
      <c r="KXE1" s="628"/>
      <c r="KXF1" s="628"/>
      <c r="KXG1" s="628"/>
      <c r="KXH1" s="628"/>
      <c r="KXI1" s="628"/>
      <c r="KXJ1" s="52"/>
      <c r="KXK1" s="55"/>
      <c r="KXL1" s="628"/>
      <c r="KXM1" s="628"/>
      <c r="KXN1" s="628"/>
      <c r="KXO1" s="628"/>
      <c r="KXP1" s="628"/>
      <c r="KXQ1" s="52"/>
      <c r="KXR1" s="55"/>
      <c r="KXS1" s="628"/>
      <c r="KXT1" s="628"/>
      <c r="KXU1" s="628"/>
      <c r="KXV1" s="628"/>
      <c r="KXW1" s="628"/>
      <c r="KXX1" s="52"/>
      <c r="KXY1" s="55"/>
      <c r="KXZ1" s="628"/>
      <c r="KYA1" s="628"/>
      <c r="KYB1" s="628"/>
      <c r="KYC1" s="628"/>
      <c r="KYD1" s="628"/>
      <c r="KYE1" s="52"/>
      <c r="KYF1" s="55"/>
      <c r="KYG1" s="628"/>
      <c r="KYH1" s="628"/>
      <c r="KYI1" s="628"/>
      <c r="KYJ1" s="628"/>
      <c r="KYK1" s="628"/>
      <c r="KYL1" s="52"/>
      <c r="KYM1" s="55"/>
      <c r="KYN1" s="628"/>
      <c r="KYO1" s="628"/>
      <c r="KYP1" s="628"/>
      <c r="KYQ1" s="628"/>
      <c r="KYR1" s="628"/>
      <c r="KYS1" s="52"/>
      <c r="KYT1" s="55"/>
      <c r="KYU1" s="628"/>
      <c r="KYV1" s="628"/>
      <c r="KYW1" s="628"/>
      <c r="KYX1" s="628"/>
      <c r="KYY1" s="628"/>
      <c r="KYZ1" s="52"/>
      <c r="KZA1" s="55"/>
      <c r="KZB1" s="628"/>
      <c r="KZC1" s="628"/>
      <c r="KZD1" s="628"/>
      <c r="KZE1" s="628"/>
      <c r="KZF1" s="628"/>
      <c r="KZG1" s="52"/>
      <c r="KZH1" s="55"/>
      <c r="KZI1" s="628"/>
      <c r="KZJ1" s="628"/>
      <c r="KZK1" s="628"/>
      <c r="KZL1" s="628"/>
      <c r="KZM1" s="628"/>
      <c r="KZN1" s="52"/>
      <c r="KZO1" s="55"/>
      <c r="KZP1" s="628"/>
      <c r="KZQ1" s="628"/>
      <c r="KZR1" s="628"/>
      <c r="KZS1" s="628"/>
      <c r="KZT1" s="628"/>
      <c r="KZU1" s="52"/>
      <c r="KZV1" s="55"/>
      <c r="KZW1" s="628"/>
      <c r="KZX1" s="628"/>
      <c r="KZY1" s="628"/>
      <c r="KZZ1" s="628"/>
      <c r="LAA1" s="628"/>
      <c r="LAB1" s="52"/>
      <c r="LAC1" s="55"/>
      <c r="LAD1" s="628"/>
      <c r="LAE1" s="628"/>
      <c r="LAF1" s="628"/>
      <c r="LAG1" s="628"/>
      <c r="LAH1" s="628"/>
      <c r="LAI1" s="52"/>
      <c r="LAJ1" s="55"/>
      <c r="LAK1" s="628"/>
      <c r="LAL1" s="628"/>
      <c r="LAM1" s="628"/>
      <c r="LAN1" s="628"/>
      <c r="LAO1" s="628"/>
      <c r="LAP1" s="52"/>
      <c r="LAQ1" s="55"/>
      <c r="LAR1" s="628"/>
      <c r="LAS1" s="628"/>
      <c r="LAT1" s="628"/>
      <c r="LAU1" s="628"/>
      <c r="LAV1" s="628"/>
      <c r="LAW1" s="52"/>
      <c r="LAX1" s="55"/>
      <c r="LAY1" s="628"/>
      <c r="LAZ1" s="628"/>
      <c r="LBA1" s="628"/>
      <c r="LBB1" s="628"/>
      <c r="LBC1" s="628"/>
      <c r="LBD1" s="52"/>
      <c r="LBE1" s="55"/>
      <c r="LBF1" s="628"/>
      <c r="LBG1" s="628"/>
      <c r="LBH1" s="628"/>
      <c r="LBI1" s="628"/>
      <c r="LBJ1" s="628"/>
      <c r="LBK1" s="52"/>
      <c r="LBL1" s="55"/>
      <c r="LBM1" s="628"/>
      <c r="LBN1" s="628"/>
      <c r="LBO1" s="628"/>
      <c r="LBP1" s="628"/>
      <c r="LBQ1" s="628"/>
      <c r="LBR1" s="52"/>
      <c r="LBS1" s="55"/>
      <c r="LBT1" s="628"/>
      <c r="LBU1" s="628"/>
      <c r="LBV1" s="628"/>
      <c r="LBW1" s="628"/>
      <c r="LBX1" s="628"/>
      <c r="LBY1" s="52"/>
      <c r="LBZ1" s="55"/>
      <c r="LCA1" s="628"/>
      <c r="LCB1" s="628"/>
      <c r="LCC1" s="628"/>
      <c r="LCD1" s="628"/>
      <c r="LCE1" s="628"/>
      <c r="LCF1" s="52"/>
      <c r="LCG1" s="55"/>
      <c r="LCH1" s="628"/>
      <c r="LCI1" s="628"/>
      <c r="LCJ1" s="628"/>
      <c r="LCK1" s="628"/>
      <c r="LCL1" s="628"/>
      <c r="LCM1" s="52"/>
      <c r="LCN1" s="55"/>
      <c r="LCO1" s="628"/>
      <c r="LCP1" s="628"/>
      <c r="LCQ1" s="628"/>
      <c r="LCR1" s="628"/>
      <c r="LCS1" s="628"/>
      <c r="LCT1" s="52"/>
      <c r="LCU1" s="55"/>
      <c r="LCV1" s="628"/>
      <c r="LCW1" s="628"/>
      <c r="LCX1" s="628"/>
      <c r="LCY1" s="628"/>
      <c r="LCZ1" s="628"/>
      <c r="LDA1" s="52"/>
      <c r="LDB1" s="55"/>
      <c r="LDC1" s="628"/>
      <c r="LDD1" s="628"/>
      <c r="LDE1" s="628"/>
      <c r="LDF1" s="628"/>
      <c r="LDG1" s="628"/>
      <c r="LDH1" s="52"/>
      <c r="LDI1" s="55"/>
      <c r="LDJ1" s="628"/>
      <c r="LDK1" s="628"/>
      <c r="LDL1" s="628"/>
      <c r="LDM1" s="628"/>
      <c r="LDN1" s="628"/>
      <c r="LDO1" s="52"/>
      <c r="LDP1" s="55"/>
      <c r="LDQ1" s="628"/>
      <c r="LDR1" s="628"/>
      <c r="LDS1" s="628"/>
      <c r="LDT1" s="628"/>
      <c r="LDU1" s="628"/>
      <c r="LDV1" s="52"/>
      <c r="LDW1" s="55"/>
      <c r="LDX1" s="628"/>
      <c r="LDY1" s="628"/>
      <c r="LDZ1" s="628"/>
      <c r="LEA1" s="628"/>
      <c r="LEB1" s="628"/>
      <c r="LEC1" s="52"/>
      <c r="LED1" s="55"/>
      <c r="LEE1" s="628"/>
      <c r="LEF1" s="628"/>
      <c r="LEG1" s="628"/>
      <c r="LEH1" s="628"/>
      <c r="LEI1" s="628"/>
      <c r="LEJ1" s="52"/>
      <c r="LEK1" s="55"/>
      <c r="LEL1" s="628"/>
      <c r="LEM1" s="628"/>
      <c r="LEN1" s="628"/>
      <c r="LEO1" s="628"/>
      <c r="LEP1" s="628"/>
      <c r="LEQ1" s="52"/>
      <c r="LER1" s="55"/>
      <c r="LES1" s="628"/>
      <c r="LET1" s="628"/>
      <c r="LEU1" s="628"/>
      <c r="LEV1" s="628"/>
      <c r="LEW1" s="628"/>
      <c r="LEX1" s="52"/>
      <c r="LEY1" s="55"/>
      <c r="LEZ1" s="628"/>
      <c r="LFA1" s="628"/>
      <c r="LFB1" s="628"/>
      <c r="LFC1" s="628"/>
      <c r="LFD1" s="628"/>
      <c r="LFE1" s="52"/>
      <c r="LFF1" s="55"/>
      <c r="LFG1" s="628"/>
      <c r="LFH1" s="628"/>
      <c r="LFI1" s="628"/>
      <c r="LFJ1" s="628"/>
      <c r="LFK1" s="628"/>
      <c r="LFL1" s="52"/>
      <c r="LFM1" s="55"/>
      <c r="LFN1" s="628"/>
      <c r="LFO1" s="628"/>
      <c r="LFP1" s="628"/>
      <c r="LFQ1" s="628"/>
      <c r="LFR1" s="628"/>
      <c r="LFS1" s="52"/>
      <c r="LFT1" s="55"/>
      <c r="LFU1" s="628"/>
      <c r="LFV1" s="628"/>
      <c r="LFW1" s="628"/>
      <c r="LFX1" s="628"/>
      <c r="LFY1" s="628"/>
      <c r="LFZ1" s="52"/>
      <c r="LGA1" s="55"/>
      <c r="LGB1" s="628"/>
      <c r="LGC1" s="628"/>
      <c r="LGD1" s="628"/>
      <c r="LGE1" s="628"/>
      <c r="LGF1" s="628"/>
      <c r="LGG1" s="52"/>
      <c r="LGH1" s="55"/>
      <c r="LGI1" s="628"/>
      <c r="LGJ1" s="628"/>
      <c r="LGK1" s="628"/>
      <c r="LGL1" s="628"/>
      <c r="LGM1" s="628"/>
      <c r="LGN1" s="52"/>
      <c r="LGO1" s="55"/>
      <c r="LGP1" s="628"/>
      <c r="LGQ1" s="628"/>
      <c r="LGR1" s="628"/>
      <c r="LGS1" s="628"/>
      <c r="LGT1" s="628"/>
      <c r="LGU1" s="52"/>
      <c r="LGV1" s="55"/>
      <c r="LGW1" s="628"/>
      <c r="LGX1" s="628"/>
      <c r="LGY1" s="628"/>
      <c r="LGZ1" s="628"/>
      <c r="LHA1" s="628"/>
      <c r="LHB1" s="52"/>
      <c r="LHC1" s="55"/>
      <c r="LHD1" s="628"/>
      <c r="LHE1" s="628"/>
      <c r="LHF1" s="628"/>
      <c r="LHG1" s="628"/>
      <c r="LHH1" s="628"/>
      <c r="LHI1" s="52"/>
      <c r="LHJ1" s="55"/>
      <c r="LHK1" s="628"/>
      <c r="LHL1" s="628"/>
      <c r="LHM1" s="628"/>
      <c r="LHN1" s="628"/>
      <c r="LHO1" s="628"/>
      <c r="LHP1" s="52"/>
      <c r="LHQ1" s="55"/>
      <c r="LHR1" s="628"/>
      <c r="LHS1" s="628"/>
      <c r="LHT1" s="628"/>
      <c r="LHU1" s="628"/>
      <c r="LHV1" s="628"/>
      <c r="LHW1" s="52"/>
      <c r="LHX1" s="55"/>
      <c r="LHY1" s="628"/>
      <c r="LHZ1" s="628"/>
      <c r="LIA1" s="628"/>
      <c r="LIB1" s="628"/>
      <c r="LIC1" s="628"/>
      <c r="LID1" s="52"/>
      <c r="LIE1" s="55"/>
      <c r="LIF1" s="628"/>
      <c r="LIG1" s="628"/>
      <c r="LIH1" s="628"/>
      <c r="LII1" s="628"/>
      <c r="LIJ1" s="628"/>
      <c r="LIK1" s="52"/>
      <c r="LIL1" s="55"/>
      <c r="LIM1" s="628"/>
      <c r="LIN1" s="628"/>
      <c r="LIO1" s="628"/>
      <c r="LIP1" s="628"/>
      <c r="LIQ1" s="628"/>
      <c r="LIR1" s="52"/>
      <c r="LIS1" s="55"/>
      <c r="LIT1" s="628"/>
      <c r="LIU1" s="628"/>
      <c r="LIV1" s="628"/>
      <c r="LIW1" s="628"/>
      <c r="LIX1" s="628"/>
      <c r="LIY1" s="52"/>
      <c r="LIZ1" s="55"/>
      <c r="LJA1" s="628"/>
      <c r="LJB1" s="628"/>
      <c r="LJC1" s="628"/>
      <c r="LJD1" s="628"/>
      <c r="LJE1" s="628"/>
      <c r="LJF1" s="52"/>
      <c r="LJG1" s="55"/>
      <c r="LJH1" s="628"/>
      <c r="LJI1" s="628"/>
      <c r="LJJ1" s="628"/>
      <c r="LJK1" s="628"/>
      <c r="LJL1" s="628"/>
      <c r="LJM1" s="52"/>
      <c r="LJN1" s="55"/>
      <c r="LJO1" s="628"/>
      <c r="LJP1" s="628"/>
      <c r="LJQ1" s="628"/>
      <c r="LJR1" s="628"/>
      <c r="LJS1" s="628"/>
      <c r="LJT1" s="52"/>
      <c r="LJU1" s="55"/>
      <c r="LJV1" s="628"/>
      <c r="LJW1" s="628"/>
      <c r="LJX1" s="628"/>
      <c r="LJY1" s="628"/>
      <c r="LJZ1" s="628"/>
      <c r="LKA1" s="52"/>
      <c r="LKB1" s="55"/>
      <c r="LKC1" s="628"/>
      <c r="LKD1" s="628"/>
      <c r="LKE1" s="628"/>
      <c r="LKF1" s="628"/>
      <c r="LKG1" s="628"/>
      <c r="LKH1" s="52"/>
      <c r="LKI1" s="55"/>
      <c r="LKJ1" s="628"/>
      <c r="LKK1" s="628"/>
      <c r="LKL1" s="628"/>
      <c r="LKM1" s="628"/>
      <c r="LKN1" s="628"/>
      <c r="LKO1" s="52"/>
      <c r="LKP1" s="55"/>
      <c r="LKQ1" s="628"/>
      <c r="LKR1" s="628"/>
      <c r="LKS1" s="628"/>
      <c r="LKT1" s="628"/>
      <c r="LKU1" s="628"/>
      <c r="LKV1" s="52"/>
      <c r="LKW1" s="55"/>
      <c r="LKX1" s="628"/>
      <c r="LKY1" s="628"/>
      <c r="LKZ1" s="628"/>
      <c r="LLA1" s="628"/>
      <c r="LLB1" s="628"/>
      <c r="LLC1" s="52"/>
      <c r="LLD1" s="55"/>
      <c r="LLE1" s="628"/>
      <c r="LLF1" s="628"/>
      <c r="LLG1" s="628"/>
      <c r="LLH1" s="628"/>
      <c r="LLI1" s="628"/>
      <c r="LLJ1" s="52"/>
      <c r="LLK1" s="55"/>
      <c r="LLL1" s="628"/>
      <c r="LLM1" s="628"/>
      <c r="LLN1" s="628"/>
      <c r="LLO1" s="628"/>
      <c r="LLP1" s="628"/>
      <c r="LLQ1" s="52"/>
      <c r="LLR1" s="55"/>
      <c r="LLS1" s="628"/>
      <c r="LLT1" s="628"/>
      <c r="LLU1" s="628"/>
      <c r="LLV1" s="628"/>
      <c r="LLW1" s="628"/>
      <c r="LLX1" s="52"/>
      <c r="LLY1" s="55"/>
      <c r="LLZ1" s="628"/>
      <c r="LMA1" s="628"/>
      <c r="LMB1" s="628"/>
      <c r="LMC1" s="628"/>
      <c r="LMD1" s="628"/>
      <c r="LME1" s="52"/>
      <c r="LMF1" s="55"/>
      <c r="LMG1" s="628"/>
      <c r="LMH1" s="628"/>
      <c r="LMI1" s="628"/>
      <c r="LMJ1" s="628"/>
      <c r="LMK1" s="628"/>
      <c r="LML1" s="52"/>
      <c r="LMM1" s="55"/>
      <c r="LMN1" s="628"/>
      <c r="LMO1" s="628"/>
      <c r="LMP1" s="628"/>
      <c r="LMQ1" s="628"/>
      <c r="LMR1" s="628"/>
      <c r="LMS1" s="52"/>
      <c r="LMT1" s="55"/>
      <c r="LMU1" s="628"/>
      <c r="LMV1" s="628"/>
      <c r="LMW1" s="628"/>
      <c r="LMX1" s="628"/>
      <c r="LMY1" s="628"/>
      <c r="LMZ1" s="52"/>
      <c r="LNA1" s="55"/>
      <c r="LNB1" s="628"/>
      <c r="LNC1" s="628"/>
      <c r="LND1" s="628"/>
      <c r="LNE1" s="628"/>
      <c r="LNF1" s="628"/>
      <c r="LNG1" s="52"/>
      <c r="LNH1" s="55"/>
      <c r="LNI1" s="628"/>
      <c r="LNJ1" s="628"/>
      <c r="LNK1" s="628"/>
      <c r="LNL1" s="628"/>
      <c r="LNM1" s="628"/>
      <c r="LNN1" s="52"/>
      <c r="LNO1" s="55"/>
      <c r="LNP1" s="628"/>
      <c r="LNQ1" s="628"/>
      <c r="LNR1" s="628"/>
      <c r="LNS1" s="628"/>
      <c r="LNT1" s="628"/>
      <c r="LNU1" s="52"/>
      <c r="LNV1" s="55"/>
      <c r="LNW1" s="628"/>
      <c r="LNX1" s="628"/>
      <c r="LNY1" s="628"/>
      <c r="LNZ1" s="628"/>
      <c r="LOA1" s="628"/>
      <c r="LOB1" s="52"/>
      <c r="LOC1" s="55"/>
      <c r="LOD1" s="628"/>
      <c r="LOE1" s="628"/>
      <c r="LOF1" s="628"/>
      <c r="LOG1" s="628"/>
      <c r="LOH1" s="628"/>
      <c r="LOI1" s="52"/>
      <c r="LOJ1" s="55"/>
      <c r="LOK1" s="628"/>
      <c r="LOL1" s="628"/>
      <c r="LOM1" s="628"/>
      <c r="LON1" s="628"/>
      <c r="LOO1" s="628"/>
      <c r="LOP1" s="52"/>
      <c r="LOQ1" s="55"/>
      <c r="LOR1" s="628"/>
      <c r="LOS1" s="628"/>
      <c r="LOT1" s="628"/>
      <c r="LOU1" s="628"/>
      <c r="LOV1" s="628"/>
      <c r="LOW1" s="52"/>
      <c r="LOX1" s="55"/>
      <c r="LOY1" s="628"/>
      <c r="LOZ1" s="628"/>
      <c r="LPA1" s="628"/>
      <c r="LPB1" s="628"/>
      <c r="LPC1" s="628"/>
      <c r="LPD1" s="52"/>
      <c r="LPE1" s="55"/>
      <c r="LPF1" s="628"/>
      <c r="LPG1" s="628"/>
      <c r="LPH1" s="628"/>
      <c r="LPI1" s="628"/>
      <c r="LPJ1" s="628"/>
      <c r="LPK1" s="52"/>
      <c r="LPL1" s="55"/>
      <c r="LPM1" s="628"/>
      <c r="LPN1" s="628"/>
      <c r="LPO1" s="628"/>
      <c r="LPP1" s="628"/>
      <c r="LPQ1" s="628"/>
      <c r="LPR1" s="52"/>
      <c r="LPS1" s="55"/>
      <c r="LPT1" s="628"/>
      <c r="LPU1" s="628"/>
      <c r="LPV1" s="628"/>
      <c r="LPW1" s="628"/>
      <c r="LPX1" s="628"/>
      <c r="LPY1" s="52"/>
      <c r="LPZ1" s="55"/>
      <c r="LQA1" s="628"/>
      <c r="LQB1" s="628"/>
      <c r="LQC1" s="628"/>
      <c r="LQD1" s="628"/>
      <c r="LQE1" s="628"/>
      <c r="LQF1" s="52"/>
      <c r="LQG1" s="55"/>
      <c r="LQH1" s="628"/>
      <c r="LQI1" s="628"/>
      <c r="LQJ1" s="628"/>
      <c r="LQK1" s="628"/>
      <c r="LQL1" s="628"/>
      <c r="LQM1" s="52"/>
      <c r="LQN1" s="55"/>
      <c r="LQO1" s="628"/>
      <c r="LQP1" s="628"/>
      <c r="LQQ1" s="628"/>
      <c r="LQR1" s="628"/>
      <c r="LQS1" s="628"/>
      <c r="LQT1" s="52"/>
      <c r="LQU1" s="55"/>
      <c r="LQV1" s="628"/>
      <c r="LQW1" s="628"/>
      <c r="LQX1" s="628"/>
      <c r="LQY1" s="628"/>
      <c r="LQZ1" s="628"/>
      <c r="LRA1" s="52"/>
      <c r="LRB1" s="55"/>
      <c r="LRC1" s="628"/>
      <c r="LRD1" s="628"/>
      <c r="LRE1" s="628"/>
      <c r="LRF1" s="628"/>
      <c r="LRG1" s="628"/>
      <c r="LRH1" s="52"/>
      <c r="LRI1" s="55"/>
      <c r="LRJ1" s="628"/>
      <c r="LRK1" s="628"/>
      <c r="LRL1" s="628"/>
      <c r="LRM1" s="628"/>
      <c r="LRN1" s="628"/>
      <c r="LRO1" s="52"/>
      <c r="LRP1" s="55"/>
      <c r="LRQ1" s="628"/>
      <c r="LRR1" s="628"/>
      <c r="LRS1" s="628"/>
      <c r="LRT1" s="628"/>
      <c r="LRU1" s="628"/>
      <c r="LRV1" s="52"/>
      <c r="LRW1" s="55"/>
      <c r="LRX1" s="628"/>
      <c r="LRY1" s="628"/>
      <c r="LRZ1" s="628"/>
      <c r="LSA1" s="628"/>
      <c r="LSB1" s="628"/>
      <c r="LSC1" s="52"/>
      <c r="LSD1" s="55"/>
      <c r="LSE1" s="628"/>
      <c r="LSF1" s="628"/>
      <c r="LSG1" s="628"/>
      <c r="LSH1" s="628"/>
      <c r="LSI1" s="628"/>
      <c r="LSJ1" s="52"/>
      <c r="LSK1" s="55"/>
      <c r="LSL1" s="628"/>
      <c r="LSM1" s="628"/>
      <c r="LSN1" s="628"/>
      <c r="LSO1" s="628"/>
      <c r="LSP1" s="628"/>
      <c r="LSQ1" s="52"/>
      <c r="LSR1" s="55"/>
      <c r="LSS1" s="628"/>
      <c r="LST1" s="628"/>
      <c r="LSU1" s="628"/>
      <c r="LSV1" s="628"/>
      <c r="LSW1" s="628"/>
      <c r="LSX1" s="52"/>
      <c r="LSY1" s="55"/>
      <c r="LSZ1" s="628"/>
      <c r="LTA1" s="628"/>
      <c r="LTB1" s="628"/>
      <c r="LTC1" s="628"/>
      <c r="LTD1" s="628"/>
      <c r="LTE1" s="52"/>
      <c r="LTF1" s="55"/>
      <c r="LTG1" s="628"/>
      <c r="LTH1" s="628"/>
      <c r="LTI1" s="628"/>
      <c r="LTJ1" s="628"/>
      <c r="LTK1" s="628"/>
      <c r="LTL1" s="52"/>
      <c r="LTM1" s="55"/>
      <c r="LTN1" s="628"/>
      <c r="LTO1" s="628"/>
      <c r="LTP1" s="628"/>
      <c r="LTQ1" s="628"/>
      <c r="LTR1" s="628"/>
      <c r="LTS1" s="52"/>
      <c r="LTT1" s="55"/>
      <c r="LTU1" s="628"/>
      <c r="LTV1" s="628"/>
      <c r="LTW1" s="628"/>
      <c r="LTX1" s="628"/>
      <c r="LTY1" s="628"/>
      <c r="LTZ1" s="52"/>
      <c r="LUA1" s="55"/>
      <c r="LUB1" s="628"/>
      <c r="LUC1" s="628"/>
      <c r="LUD1" s="628"/>
      <c r="LUE1" s="628"/>
      <c r="LUF1" s="628"/>
      <c r="LUG1" s="52"/>
      <c r="LUH1" s="55"/>
      <c r="LUI1" s="628"/>
      <c r="LUJ1" s="628"/>
      <c r="LUK1" s="628"/>
      <c r="LUL1" s="628"/>
      <c r="LUM1" s="628"/>
      <c r="LUN1" s="52"/>
      <c r="LUO1" s="55"/>
      <c r="LUP1" s="628"/>
      <c r="LUQ1" s="628"/>
      <c r="LUR1" s="628"/>
      <c r="LUS1" s="628"/>
      <c r="LUT1" s="628"/>
      <c r="LUU1" s="52"/>
      <c r="LUV1" s="55"/>
      <c r="LUW1" s="628"/>
      <c r="LUX1" s="628"/>
      <c r="LUY1" s="628"/>
      <c r="LUZ1" s="628"/>
      <c r="LVA1" s="628"/>
      <c r="LVB1" s="52"/>
      <c r="LVC1" s="55"/>
      <c r="LVD1" s="628"/>
      <c r="LVE1" s="628"/>
      <c r="LVF1" s="628"/>
      <c r="LVG1" s="628"/>
      <c r="LVH1" s="628"/>
      <c r="LVI1" s="52"/>
      <c r="LVJ1" s="55"/>
      <c r="LVK1" s="628"/>
      <c r="LVL1" s="628"/>
      <c r="LVM1" s="628"/>
      <c r="LVN1" s="628"/>
      <c r="LVO1" s="628"/>
      <c r="LVP1" s="52"/>
      <c r="LVQ1" s="55"/>
      <c r="LVR1" s="628"/>
      <c r="LVS1" s="628"/>
      <c r="LVT1" s="628"/>
      <c r="LVU1" s="628"/>
      <c r="LVV1" s="628"/>
      <c r="LVW1" s="52"/>
      <c r="LVX1" s="55"/>
      <c r="LVY1" s="628"/>
      <c r="LVZ1" s="628"/>
      <c r="LWA1" s="628"/>
      <c r="LWB1" s="628"/>
      <c r="LWC1" s="628"/>
      <c r="LWD1" s="52"/>
      <c r="LWE1" s="55"/>
      <c r="LWF1" s="628"/>
      <c r="LWG1" s="628"/>
      <c r="LWH1" s="628"/>
      <c r="LWI1" s="628"/>
      <c r="LWJ1" s="628"/>
      <c r="LWK1" s="52"/>
      <c r="LWL1" s="55"/>
      <c r="LWM1" s="628"/>
      <c r="LWN1" s="628"/>
      <c r="LWO1" s="628"/>
      <c r="LWP1" s="628"/>
      <c r="LWQ1" s="628"/>
      <c r="LWR1" s="52"/>
      <c r="LWS1" s="55"/>
      <c r="LWT1" s="628"/>
      <c r="LWU1" s="628"/>
      <c r="LWV1" s="628"/>
      <c r="LWW1" s="628"/>
      <c r="LWX1" s="628"/>
      <c r="LWY1" s="52"/>
      <c r="LWZ1" s="55"/>
      <c r="LXA1" s="628"/>
      <c r="LXB1" s="628"/>
      <c r="LXC1" s="628"/>
      <c r="LXD1" s="628"/>
      <c r="LXE1" s="628"/>
      <c r="LXF1" s="52"/>
      <c r="LXG1" s="55"/>
      <c r="LXH1" s="628"/>
      <c r="LXI1" s="628"/>
      <c r="LXJ1" s="628"/>
      <c r="LXK1" s="628"/>
      <c r="LXL1" s="628"/>
      <c r="LXM1" s="52"/>
      <c r="LXN1" s="55"/>
      <c r="LXO1" s="628"/>
      <c r="LXP1" s="628"/>
      <c r="LXQ1" s="628"/>
      <c r="LXR1" s="628"/>
      <c r="LXS1" s="628"/>
      <c r="LXT1" s="52"/>
      <c r="LXU1" s="55"/>
      <c r="LXV1" s="628"/>
      <c r="LXW1" s="628"/>
      <c r="LXX1" s="628"/>
      <c r="LXY1" s="628"/>
      <c r="LXZ1" s="628"/>
      <c r="LYA1" s="52"/>
      <c r="LYB1" s="55"/>
      <c r="LYC1" s="628"/>
      <c r="LYD1" s="628"/>
      <c r="LYE1" s="628"/>
      <c r="LYF1" s="628"/>
      <c r="LYG1" s="628"/>
      <c r="LYH1" s="52"/>
      <c r="LYI1" s="55"/>
      <c r="LYJ1" s="628"/>
      <c r="LYK1" s="628"/>
      <c r="LYL1" s="628"/>
      <c r="LYM1" s="628"/>
      <c r="LYN1" s="628"/>
      <c r="LYO1" s="52"/>
      <c r="LYP1" s="55"/>
      <c r="LYQ1" s="628"/>
      <c r="LYR1" s="628"/>
      <c r="LYS1" s="628"/>
      <c r="LYT1" s="628"/>
      <c r="LYU1" s="628"/>
      <c r="LYV1" s="52"/>
      <c r="LYW1" s="55"/>
      <c r="LYX1" s="628"/>
      <c r="LYY1" s="628"/>
      <c r="LYZ1" s="628"/>
      <c r="LZA1" s="628"/>
      <c r="LZB1" s="628"/>
      <c r="LZC1" s="52"/>
      <c r="LZD1" s="55"/>
      <c r="LZE1" s="628"/>
      <c r="LZF1" s="628"/>
      <c r="LZG1" s="628"/>
      <c r="LZH1" s="628"/>
      <c r="LZI1" s="628"/>
      <c r="LZJ1" s="52"/>
      <c r="LZK1" s="55"/>
      <c r="LZL1" s="628"/>
      <c r="LZM1" s="628"/>
      <c r="LZN1" s="628"/>
      <c r="LZO1" s="628"/>
      <c r="LZP1" s="628"/>
      <c r="LZQ1" s="52"/>
      <c r="LZR1" s="55"/>
      <c r="LZS1" s="628"/>
      <c r="LZT1" s="628"/>
      <c r="LZU1" s="628"/>
      <c r="LZV1" s="628"/>
      <c r="LZW1" s="628"/>
      <c r="LZX1" s="52"/>
      <c r="LZY1" s="55"/>
      <c r="LZZ1" s="628"/>
      <c r="MAA1" s="628"/>
      <c r="MAB1" s="628"/>
      <c r="MAC1" s="628"/>
      <c r="MAD1" s="628"/>
      <c r="MAE1" s="52"/>
      <c r="MAF1" s="55"/>
      <c r="MAG1" s="628"/>
      <c r="MAH1" s="628"/>
      <c r="MAI1" s="628"/>
      <c r="MAJ1" s="628"/>
      <c r="MAK1" s="628"/>
      <c r="MAL1" s="52"/>
      <c r="MAM1" s="55"/>
      <c r="MAN1" s="628"/>
      <c r="MAO1" s="628"/>
      <c r="MAP1" s="628"/>
      <c r="MAQ1" s="628"/>
      <c r="MAR1" s="628"/>
      <c r="MAS1" s="52"/>
      <c r="MAT1" s="55"/>
      <c r="MAU1" s="628"/>
      <c r="MAV1" s="628"/>
      <c r="MAW1" s="628"/>
      <c r="MAX1" s="628"/>
      <c r="MAY1" s="628"/>
      <c r="MAZ1" s="52"/>
      <c r="MBA1" s="55"/>
      <c r="MBB1" s="628"/>
      <c r="MBC1" s="628"/>
      <c r="MBD1" s="628"/>
      <c r="MBE1" s="628"/>
      <c r="MBF1" s="628"/>
      <c r="MBG1" s="52"/>
      <c r="MBH1" s="55"/>
      <c r="MBI1" s="628"/>
      <c r="MBJ1" s="628"/>
      <c r="MBK1" s="628"/>
      <c r="MBL1" s="628"/>
      <c r="MBM1" s="628"/>
      <c r="MBN1" s="52"/>
      <c r="MBO1" s="55"/>
      <c r="MBP1" s="628"/>
      <c r="MBQ1" s="628"/>
      <c r="MBR1" s="628"/>
      <c r="MBS1" s="628"/>
      <c r="MBT1" s="628"/>
      <c r="MBU1" s="52"/>
      <c r="MBV1" s="55"/>
      <c r="MBW1" s="628"/>
      <c r="MBX1" s="628"/>
      <c r="MBY1" s="628"/>
      <c r="MBZ1" s="628"/>
      <c r="MCA1" s="628"/>
      <c r="MCB1" s="52"/>
      <c r="MCC1" s="55"/>
      <c r="MCD1" s="628"/>
      <c r="MCE1" s="628"/>
      <c r="MCF1" s="628"/>
      <c r="MCG1" s="628"/>
      <c r="MCH1" s="628"/>
      <c r="MCI1" s="52"/>
      <c r="MCJ1" s="55"/>
      <c r="MCK1" s="628"/>
      <c r="MCL1" s="628"/>
      <c r="MCM1" s="628"/>
      <c r="MCN1" s="628"/>
      <c r="MCO1" s="628"/>
      <c r="MCP1" s="52"/>
      <c r="MCQ1" s="55"/>
      <c r="MCR1" s="628"/>
      <c r="MCS1" s="628"/>
      <c r="MCT1" s="628"/>
      <c r="MCU1" s="628"/>
      <c r="MCV1" s="628"/>
      <c r="MCW1" s="52"/>
      <c r="MCX1" s="55"/>
      <c r="MCY1" s="628"/>
      <c r="MCZ1" s="628"/>
      <c r="MDA1" s="628"/>
      <c r="MDB1" s="628"/>
      <c r="MDC1" s="628"/>
      <c r="MDD1" s="52"/>
      <c r="MDE1" s="55"/>
      <c r="MDF1" s="628"/>
      <c r="MDG1" s="628"/>
      <c r="MDH1" s="628"/>
      <c r="MDI1" s="628"/>
      <c r="MDJ1" s="628"/>
      <c r="MDK1" s="52"/>
      <c r="MDL1" s="55"/>
      <c r="MDM1" s="628"/>
      <c r="MDN1" s="628"/>
      <c r="MDO1" s="628"/>
      <c r="MDP1" s="628"/>
      <c r="MDQ1" s="628"/>
      <c r="MDR1" s="52"/>
      <c r="MDS1" s="55"/>
      <c r="MDT1" s="628"/>
      <c r="MDU1" s="628"/>
      <c r="MDV1" s="628"/>
      <c r="MDW1" s="628"/>
      <c r="MDX1" s="628"/>
      <c r="MDY1" s="52"/>
      <c r="MDZ1" s="55"/>
      <c r="MEA1" s="628"/>
      <c r="MEB1" s="628"/>
      <c r="MEC1" s="628"/>
      <c r="MED1" s="628"/>
      <c r="MEE1" s="628"/>
      <c r="MEF1" s="52"/>
      <c r="MEG1" s="55"/>
      <c r="MEH1" s="628"/>
      <c r="MEI1" s="628"/>
      <c r="MEJ1" s="628"/>
      <c r="MEK1" s="628"/>
      <c r="MEL1" s="628"/>
      <c r="MEM1" s="52"/>
      <c r="MEN1" s="55"/>
      <c r="MEO1" s="628"/>
      <c r="MEP1" s="628"/>
      <c r="MEQ1" s="628"/>
      <c r="MER1" s="628"/>
      <c r="MES1" s="628"/>
      <c r="MET1" s="52"/>
      <c r="MEU1" s="55"/>
      <c r="MEV1" s="628"/>
      <c r="MEW1" s="628"/>
      <c r="MEX1" s="628"/>
      <c r="MEY1" s="628"/>
      <c r="MEZ1" s="628"/>
      <c r="MFA1" s="52"/>
      <c r="MFB1" s="55"/>
      <c r="MFC1" s="628"/>
      <c r="MFD1" s="628"/>
      <c r="MFE1" s="628"/>
      <c r="MFF1" s="628"/>
      <c r="MFG1" s="628"/>
      <c r="MFH1" s="52"/>
      <c r="MFI1" s="55"/>
      <c r="MFJ1" s="628"/>
      <c r="MFK1" s="628"/>
      <c r="MFL1" s="628"/>
      <c r="MFM1" s="628"/>
      <c r="MFN1" s="628"/>
      <c r="MFO1" s="52"/>
      <c r="MFP1" s="55"/>
      <c r="MFQ1" s="628"/>
      <c r="MFR1" s="628"/>
      <c r="MFS1" s="628"/>
      <c r="MFT1" s="628"/>
      <c r="MFU1" s="628"/>
      <c r="MFV1" s="52"/>
      <c r="MFW1" s="55"/>
      <c r="MFX1" s="628"/>
      <c r="MFY1" s="628"/>
      <c r="MFZ1" s="628"/>
      <c r="MGA1" s="628"/>
      <c r="MGB1" s="628"/>
      <c r="MGC1" s="52"/>
      <c r="MGD1" s="55"/>
      <c r="MGE1" s="628"/>
      <c r="MGF1" s="628"/>
      <c r="MGG1" s="628"/>
      <c r="MGH1" s="628"/>
      <c r="MGI1" s="628"/>
      <c r="MGJ1" s="52"/>
      <c r="MGK1" s="55"/>
      <c r="MGL1" s="628"/>
      <c r="MGM1" s="628"/>
      <c r="MGN1" s="628"/>
      <c r="MGO1" s="628"/>
      <c r="MGP1" s="628"/>
      <c r="MGQ1" s="52"/>
      <c r="MGR1" s="55"/>
      <c r="MGS1" s="628"/>
      <c r="MGT1" s="628"/>
      <c r="MGU1" s="628"/>
      <c r="MGV1" s="628"/>
      <c r="MGW1" s="628"/>
      <c r="MGX1" s="52"/>
      <c r="MGY1" s="55"/>
      <c r="MGZ1" s="628"/>
      <c r="MHA1" s="628"/>
      <c r="MHB1" s="628"/>
      <c r="MHC1" s="628"/>
      <c r="MHD1" s="628"/>
      <c r="MHE1" s="52"/>
      <c r="MHF1" s="55"/>
      <c r="MHG1" s="628"/>
      <c r="MHH1" s="628"/>
      <c r="MHI1" s="628"/>
      <c r="MHJ1" s="628"/>
      <c r="MHK1" s="628"/>
      <c r="MHL1" s="52"/>
      <c r="MHM1" s="55"/>
      <c r="MHN1" s="628"/>
      <c r="MHO1" s="628"/>
      <c r="MHP1" s="628"/>
      <c r="MHQ1" s="628"/>
      <c r="MHR1" s="628"/>
      <c r="MHS1" s="52"/>
      <c r="MHT1" s="55"/>
      <c r="MHU1" s="628"/>
      <c r="MHV1" s="628"/>
      <c r="MHW1" s="628"/>
      <c r="MHX1" s="628"/>
      <c r="MHY1" s="628"/>
      <c r="MHZ1" s="52"/>
      <c r="MIA1" s="55"/>
      <c r="MIB1" s="628"/>
      <c r="MIC1" s="628"/>
      <c r="MID1" s="628"/>
      <c r="MIE1" s="628"/>
      <c r="MIF1" s="628"/>
      <c r="MIG1" s="52"/>
      <c r="MIH1" s="55"/>
      <c r="MII1" s="628"/>
      <c r="MIJ1" s="628"/>
      <c r="MIK1" s="628"/>
      <c r="MIL1" s="628"/>
      <c r="MIM1" s="628"/>
      <c r="MIN1" s="52"/>
      <c r="MIO1" s="55"/>
      <c r="MIP1" s="628"/>
      <c r="MIQ1" s="628"/>
      <c r="MIR1" s="628"/>
      <c r="MIS1" s="628"/>
      <c r="MIT1" s="628"/>
      <c r="MIU1" s="52"/>
      <c r="MIV1" s="55"/>
      <c r="MIW1" s="628"/>
      <c r="MIX1" s="628"/>
      <c r="MIY1" s="628"/>
      <c r="MIZ1" s="628"/>
      <c r="MJA1" s="628"/>
      <c r="MJB1" s="52"/>
      <c r="MJC1" s="55"/>
      <c r="MJD1" s="628"/>
      <c r="MJE1" s="628"/>
      <c r="MJF1" s="628"/>
      <c r="MJG1" s="628"/>
      <c r="MJH1" s="628"/>
      <c r="MJI1" s="52"/>
      <c r="MJJ1" s="55"/>
      <c r="MJK1" s="628"/>
      <c r="MJL1" s="628"/>
      <c r="MJM1" s="628"/>
      <c r="MJN1" s="628"/>
      <c r="MJO1" s="628"/>
      <c r="MJP1" s="52"/>
      <c r="MJQ1" s="55"/>
      <c r="MJR1" s="628"/>
      <c r="MJS1" s="628"/>
      <c r="MJT1" s="628"/>
      <c r="MJU1" s="628"/>
      <c r="MJV1" s="628"/>
      <c r="MJW1" s="52"/>
      <c r="MJX1" s="55"/>
      <c r="MJY1" s="628"/>
      <c r="MJZ1" s="628"/>
      <c r="MKA1" s="628"/>
      <c r="MKB1" s="628"/>
      <c r="MKC1" s="628"/>
      <c r="MKD1" s="52"/>
      <c r="MKE1" s="55"/>
      <c r="MKF1" s="628"/>
      <c r="MKG1" s="628"/>
      <c r="MKH1" s="628"/>
      <c r="MKI1" s="628"/>
      <c r="MKJ1" s="628"/>
      <c r="MKK1" s="52"/>
      <c r="MKL1" s="55"/>
      <c r="MKM1" s="628"/>
      <c r="MKN1" s="628"/>
      <c r="MKO1" s="628"/>
      <c r="MKP1" s="628"/>
      <c r="MKQ1" s="628"/>
      <c r="MKR1" s="52"/>
      <c r="MKS1" s="55"/>
      <c r="MKT1" s="628"/>
      <c r="MKU1" s="628"/>
      <c r="MKV1" s="628"/>
      <c r="MKW1" s="628"/>
      <c r="MKX1" s="628"/>
      <c r="MKY1" s="52"/>
      <c r="MKZ1" s="55"/>
      <c r="MLA1" s="628"/>
      <c r="MLB1" s="628"/>
      <c r="MLC1" s="628"/>
      <c r="MLD1" s="628"/>
      <c r="MLE1" s="628"/>
      <c r="MLF1" s="52"/>
      <c r="MLG1" s="55"/>
      <c r="MLH1" s="628"/>
      <c r="MLI1" s="628"/>
      <c r="MLJ1" s="628"/>
      <c r="MLK1" s="628"/>
      <c r="MLL1" s="628"/>
      <c r="MLM1" s="52"/>
      <c r="MLN1" s="55"/>
      <c r="MLO1" s="628"/>
      <c r="MLP1" s="628"/>
      <c r="MLQ1" s="628"/>
      <c r="MLR1" s="628"/>
      <c r="MLS1" s="628"/>
      <c r="MLT1" s="52"/>
      <c r="MLU1" s="55"/>
      <c r="MLV1" s="628"/>
      <c r="MLW1" s="628"/>
      <c r="MLX1" s="628"/>
      <c r="MLY1" s="628"/>
      <c r="MLZ1" s="628"/>
      <c r="MMA1" s="52"/>
      <c r="MMB1" s="55"/>
      <c r="MMC1" s="628"/>
      <c r="MMD1" s="628"/>
      <c r="MME1" s="628"/>
      <c r="MMF1" s="628"/>
      <c r="MMG1" s="628"/>
      <c r="MMH1" s="52"/>
      <c r="MMI1" s="55"/>
      <c r="MMJ1" s="628"/>
      <c r="MMK1" s="628"/>
      <c r="MML1" s="628"/>
      <c r="MMM1" s="628"/>
      <c r="MMN1" s="628"/>
      <c r="MMO1" s="52"/>
      <c r="MMP1" s="55"/>
      <c r="MMQ1" s="628"/>
      <c r="MMR1" s="628"/>
      <c r="MMS1" s="628"/>
      <c r="MMT1" s="628"/>
      <c r="MMU1" s="628"/>
      <c r="MMV1" s="52"/>
      <c r="MMW1" s="55"/>
      <c r="MMX1" s="628"/>
      <c r="MMY1" s="628"/>
      <c r="MMZ1" s="628"/>
      <c r="MNA1" s="628"/>
      <c r="MNB1" s="628"/>
      <c r="MNC1" s="52"/>
      <c r="MND1" s="55"/>
      <c r="MNE1" s="628"/>
      <c r="MNF1" s="628"/>
      <c r="MNG1" s="628"/>
      <c r="MNH1" s="628"/>
      <c r="MNI1" s="628"/>
      <c r="MNJ1" s="52"/>
      <c r="MNK1" s="55"/>
      <c r="MNL1" s="628"/>
      <c r="MNM1" s="628"/>
      <c r="MNN1" s="628"/>
      <c r="MNO1" s="628"/>
      <c r="MNP1" s="628"/>
      <c r="MNQ1" s="52"/>
      <c r="MNR1" s="55"/>
      <c r="MNS1" s="628"/>
      <c r="MNT1" s="628"/>
      <c r="MNU1" s="628"/>
      <c r="MNV1" s="628"/>
      <c r="MNW1" s="628"/>
      <c r="MNX1" s="52"/>
      <c r="MNY1" s="55"/>
      <c r="MNZ1" s="628"/>
      <c r="MOA1" s="628"/>
      <c r="MOB1" s="628"/>
      <c r="MOC1" s="628"/>
      <c r="MOD1" s="628"/>
      <c r="MOE1" s="52"/>
      <c r="MOF1" s="55"/>
      <c r="MOG1" s="628"/>
      <c r="MOH1" s="628"/>
      <c r="MOI1" s="628"/>
      <c r="MOJ1" s="628"/>
      <c r="MOK1" s="628"/>
      <c r="MOL1" s="52"/>
      <c r="MOM1" s="55"/>
      <c r="MON1" s="628"/>
      <c r="MOO1" s="628"/>
      <c r="MOP1" s="628"/>
      <c r="MOQ1" s="628"/>
      <c r="MOR1" s="628"/>
      <c r="MOS1" s="52"/>
      <c r="MOT1" s="55"/>
      <c r="MOU1" s="628"/>
      <c r="MOV1" s="628"/>
      <c r="MOW1" s="628"/>
      <c r="MOX1" s="628"/>
      <c r="MOY1" s="628"/>
      <c r="MOZ1" s="52"/>
      <c r="MPA1" s="55"/>
      <c r="MPB1" s="628"/>
      <c r="MPC1" s="628"/>
      <c r="MPD1" s="628"/>
      <c r="MPE1" s="628"/>
      <c r="MPF1" s="628"/>
      <c r="MPG1" s="52"/>
      <c r="MPH1" s="55"/>
      <c r="MPI1" s="628"/>
      <c r="MPJ1" s="628"/>
      <c r="MPK1" s="628"/>
      <c r="MPL1" s="628"/>
      <c r="MPM1" s="628"/>
      <c r="MPN1" s="52"/>
      <c r="MPO1" s="55"/>
      <c r="MPP1" s="628"/>
      <c r="MPQ1" s="628"/>
      <c r="MPR1" s="628"/>
      <c r="MPS1" s="628"/>
      <c r="MPT1" s="628"/>
      <c r="MPU1" s="52"/>
      <c r="MPV1" s="55"/>
      <c r="MPW1" s="628"/>
      <c r="MPX1" s="628"/>
      <c r="MPY1" s="628"/>
      <c r="MPZ1" s="628"/>
      <c r="MQA1" s="628"/>
      <c r="MQB1" s="52"/>
      <c r="MQC1" s="55"/>
      <c r="MQD1" s="628"/>
      <c r="MQE1" s="628"/>
      <c r="MQF1" s="628"/>
      <c r="MQG1" s="628"/>
      <c r="MQH1" s="628"/>
      <c r="MQI1" s="52"/>
      <c r="MQJ1" s="55"/>
      <c r="MQK1" s="628"/>
      <c r="MQL1" s="628"/>
      <c r="MQM1" s="628"/>
      <c r="MQN1" s="628"/>
      <c r="MQO1" s="628"/>
      <c r="MQP1" s="52"/>
      <c r="MQQ1" s="55"/>
      <c r="MQR1" s="628"/>
      <c r="MQS1" s="628"/>
      <c r="MQT1" s="628"/>
      <c r="MQU1" s="628"/>
      <c r="MQV1" s="628"/>
      <c r="MQW1" s="52"/>
      <c r="MQX1" s="55"/>
      <c r="MQY1" s="628"/>
      <c r="MQZ1" s="628"/>
      <c r="MRA1" s="628"/>
      <c r="MRB1" s="628"/>
      <c r="MRC1" s="628"/>
      <c r="MRD1" s="52"/>
      <c r="MRE1" s="55"/>
      <c r="MRF1" s="628"/>
      <c r="MRG1" s="628"/>
      <c r="MRH1" s="628"/>
      <c r="MRI1" s="628"/>
      <c r="MRJ1" s="628"/>
      <c r="MRK1" s="52"/>
      <c r="MRL1" s="55"/>
      <c r="MRM1" s="628"/>
      <c r="MRN1" s="628"/>
      <c r="MRO1" s="628"/>
      <c r="MRP1" s="628"/>
      <c r="MRQ1" s="628"/>
      <c r="MRR1" s="52"/>
      <c r="MRS1" s="55"/>
      <c r="MRT1" s="628"/>
      <c r="MRU1" s="628"/>
      <c r="MRV1" s="628"/>
      <c r="MRW1" s="628"/>
      <c r="MRX1" s="628"/>
      <c r="MRY1" s="52"/>
      <c r="MRZ1" s="55"/>
      <c r="MSA1" s="628"/>
      <c r="MSB1" s="628"/>
      <c r="MSC1" s="628"/>
      <c r="MSD1" s="628"/>
      <c r="MSE1" s="628"/>
      <c r="MSF1" s="52"/>
      <c r="MSG1" s="55"/>
      <c r="MSH1" s="628"/>
      <c r="MSI1" s="628"/>
      <c r="MSJ1" s="628"/>
      <c r="MSK1" s="628"/>
      <c r="MSL1" s="628"/>
      <c r="MSM1" s="52"/>
      <c r="MSN1" s="55"/>
      <c r="MSO1" s="628"/>
      <c r="MSP1" s="628"/>
      <c r="MSQ1" s="628"/>
      <c r="MSR1" s="628"/>
      <c r="MSS1" s="628"/>
      <c r="MST1" s="52"/>
      <c r="MSU1" s="55"/>
      <c r="MSV1" s="628"/>
      <c r="MSW1" s="628"/>
      <c r="MSX1" s="628"/>
      <c r="MSY1" s="628"/>
      <c r="MSZ1" s="628"/>
      <c r="MTA1" s="52"/>
      <c r="MTB1" s="55"/>
      <c r="MTC1" s="628"/>
      <c r="MTD1" s="628"/>
      <c r="MTE1" s="628"/>
      <c r="MTF1" s="628"/>
      <c r="MTG1" s="628"/>
      <c r="MTH1" s="52"/>
      <c r="MTI1" s="55"/>
      <c r="MTJ1" s="628"/>
      <c r="MTK1" s="628"/>
      <c r="MTL1" s="628"/>
      <c r="MTM1" s="628"/>
      <c r="MTN1" s="628"/>
      <c r="MTO1" s="52"/>
      <c r="MTP1" s="55"/>
      <c r="MTQ1" s="628"/>
      <c r="MTR1" s="628"/>
      <c r="MTS1" s="628"/>
      <c r="MTT1" s="628"/>
      <c r="MTU1" s="628"/>
      <c r="MTV1" s="52"/>
      <c r="MTW1" s="55"/>
      <c r="MTX1" s="628"/>
      <c r="MTY1" s="628"/>
      <c r="MTZ1" s="628"/>
      <c r="MUA1" s="628"/>
      <c r="MUB1" s="628"/>
      <c r="MUC1" s="52"/>
      <c r="MUD1" s="55"/>
      <c r="MUE1" s="628"/>
      <c r="MUF1" s="628"/>
      <c r="MUG1" s="628"/>
      <c r="MUH1" s="628"/>
      <c r="MUI1" s="628"/>
      <c r="MUJ1" s="52"/>
      <c r="MUK1" s="55"/>
      <c r="MUL1" s="628"/>
      <c r="MUM1" s="628"/>
      <c r="MUN1" s="628"/>
      <c r="MUO1" s="628"/>
      <c r="MUP1" s="628"/>
      <c r="MUQ1" s="52"/>
      <c r="MUR1" s="55"/>
      <c r="MUS1" s="628"/>
      <c r="MUT1" s="628"/>
      <c r="MUU1" s="628"/>
      <c r="MUV1" s="628"/>
      <c r="MUW1" s="628"/>
      <c r="MUX1" s="52"/>
      <c r="MUY1" s="55"/>
      <c r="MUZ1" s="628"/>
      <c r="MVA1" s="628"/>
      <c r="MVB1" s="628"/>
      <c r="MVC1" s="628"/>
      <c r="MVD1" s="628"/>
      <c r="MVE1" s="52"/>
      <c r="MVF1" s="55"/>
      <c r="MVG1" s="628"/>
      <c r="MVH1" s="628"/>
      <c r="MVI1" s="628"/>
      <c r="MVJ1" s="628"/>
      <c r="MVK1" s="628"/>
      <c r="MVL1" s="52"/>
      <c r="MVM1" s="55"/>
      <c r="MVN1" s="628"/>
      <c r="MVO1" s="628"/>
      <c r="MVP1" s="628"/>
      <c r="MVQ1" s="628"/>
      <c r="MVR1" s="628"/>
      <c r="MVS1" s="52"/>
      <c r="MVT1" s="55"/>
      <c r="MVU1" s="628"/>
      <c r="MVV1" s="628"/>
      <c r="MVW1" s="628"/>
      <c r="MVX1" s="628"/>
      <c r="MVY1" s="628"/>
      <c r="MVZ1" s="52"/>
      <c r="MWA1" s="55"/>
      <c r="MWB1" s="628"/>
      <c r="MWC1" s="628"/>
      <c r="MWD1" s="628"/>
      <c r="MWE1" s="628"/>
      <c r="MWF1" s="628"/>
      <c r="MWG1" s="52"/>
      <c r="MWH1" s="55"/>
      <c r="MWI1" s="628"/>
      <c r="MWJ1" s="628"/>
      <c r="MWK1" s="628"/>
      <c r="MWL1" s="628"/>
      <c r="MWM1" s="628"/>
      <c r="MWN1" s="52"/>
      <c r="MWO1" s="55"/>
      <c r="MWP1" s="628"/>
      <c r="MWQ1" s="628"/>
      <c r="MWR1" s="628"/>
      <c r="MWS1" s="628"/>
      <c r="MWT1" s="628"/>
      <c r="MWU1" s="52"/>
      <c r="MWV1" s="55"/>
      <c r="MWW1" s="628"/>
      <c r="MWX1" s="628"/>
      <c r="MWY1" s="628"/>
      <c r="MWZ1" s="628"/>
      <c r="MXA1" s="628"/>
      <c r="MXB1" s="52"/>
      <c r="MXC1" s="55"/>
      <c r="MXD1" s="628"/>
      <c r="MXE1" s="628"/>
      <c r="MXF1" s="628"/>
      <c r="MXG1" s="628"/>
      <c r="MXH1" s="628"/>
      <c r="MXI1" s="52"/>
      <c r="MXJ1" s="55"/>
      <c r="MXK1" s="628"/>
      <c r="MXL1" s="628"/>
      <c r="MXM1" s="628"/>
      <c r="MXN1" s="628"/>
      <c r="MXO1" s="628"/>
      <c r="MXP1" s="52"/>
      <c r="MXQ1" s="55"/>
      <c r="MXR1" s="628"/>
      <c r="MXS1" s="628"/>
      <c r="MXT1" s="628"/>
      <c r="MXU1" s="628"/>
      <c r="MXV1" s="628"/>
      <c r="MXW1" s="52"/>
      <c r="MXX1" s="55"/>
      <c r="MXY1" s="628"/>
      <c r="MXZ1" s="628"/>
      <c r="MYA1" s="628"/>
      <c r="MYB1" s="628"/>
      <c r="MYC1" s="628"/>
      <c r="MYD1" s="52"/>
      <c r="MYE1" s="55"/>
      <c r="MYF1" s="628"/>
      <c r="MYG1" s="628"/>
      <c r="MYH1" s="628"/>
      <c r="MYI1" s="628"/>
      <c r="MYJ1" s="628"/>
      <c r="MYK1" s="52"/>
      <c r="MYL1" s="55"/>
      <c r="MYM1" s="628"/>
      <c r="MYN1" s="628"/>
      <c r="MYO1" s="628"/>
      <c r="MYP1" s="628"/>
      <c r="MYQ1" s="628"/>
      <c r="MYR1" s="52"/>
      <c r="MYS1" s="55"/>
      <c r="MYT1" s="628"/>
      <c r="MYU1" s="628"/>
      <c r="MYV1" s="628"/>
      <c r="MYW1" s="628"/>
      <c r="MYX1" s="628"/>
      <c r="MYY1" s="52"/>
      <c r="MYZ1" s="55"/>
      <c r="MZA1" s="628"/>
      <c r="MZB1" s="628"/>
      <c r="MZC1" s="628"/>
      <c r="MZD1" s="628"/>
      <c r="MZE1" s="628"/>
      <c r="MZF1" s="52"/>
      <c r="MZG1" s="55"/>
      <c r="MZH1" s="628"/>
      <c r="MZI1" s="628"/>
      <c r="MZJ1" s="628"/>
      <c r="MZK1" s="628"/>
      <c r="MZL1" s="628"/>
      <c r="MZM1" s="52"/>
      <c r="MZN1" s="55"/>
      <c r="MZO1" s="628"/>
      <c r="MZP1" s="628"/>
      <c r="MZQ1" s="628"/>
      <c r="MZR1" s="628"/>
      <c r="MZS1" s="628"/>
      <c r="MZT1" s="52"/>
      <c r="MZU1" s="55"/>
      <c r="MZV1" s="628"/>
      <c r="MZW1" s="628"/>
      <c r="MZX1" s="628"/>
      <c r="MZY1" s="628"/>
      <c r="MZZ1" s="628"/>
      <c r="NAA1" s="52"/>
      <c r="NAB1" s="55"/>
      <c r="NAC1" s="628"/>
      <c r="NAD1" s="628"/>
      <c r="NAE1" s="628"/>
      <c r="NAF1" s="628"/>
      <c r="NAG1" s="628"/>
      <c r="NAH1" s="52"/>
      <c r="NAI1" s="55"/>
      <c r="NAJ1" s="628"/>
      <c r="NAK1" s="628"/>
      <c r="NAL1" s="628"/>
      <c r="NAM1" s="628"/>
      <c r="NAN1" s="628"/>
      <c r="NAO1" s="52"/>
      <c r="NAP1" s="55"/>
      <c r="NAQ1" s="628"/>
      <c r="NAR1" s="628"/>
      <c r="NAS1" s="628"/>
      <c r="NAT1" s="628"/>
      <c r="NAU1" s="628"/>
      <c r="NAV1" s="52"/>
      <c r="NAW1" s="55"/>
      <c r="NAX1" s="628"/>
      <c r="NAY1" s="628"/>
      <c r="NAZ1" s="628"/>
      <c r="NBA1" s="628"/>
      <c r="NBB1" s="628"/>
      <c r="NBC1" s="52"/>
      <c r="NBD1" s="55"/>
      <c r="NBE1" s="628"/>
      <c r="NBF1" s="628"/>
      <c r="NBG1" s="628"/>
      <c r="NBH1" s="628"/>
      <c r="NBI1" s="628"/>
      <c r="NBJ1" s="52"/>
      <c r="NBK1" s="55"/>
      <c r="NBL1" s="628"/>
      <c r="NBM1" s="628"/>
      <c r="NBN1" s="628"/>
      <c r="NBO1" s="628"/>
      <c r="NBP1" s="628"/>
      <c r="NBQ1" s="52"/>
      <c r="NBR1" s="55"/>
      <c r="NBS1" s="628"/>
      <c r="NBT1" s="628"/>
      <c r="NBU1" s="628"/>
      <c r="NBV1" s="628"/>
      <c r="NBW1" s="628"/>
      <c r="NBX1" s="52"/>
      <c r="NBY1" s="55"/>
      <c r="NBZ1" s="628"/>
      <c r="NCA1" s="628"/>
      <c r="NCB1" s="628"/>
      <c r="NCC1" s="628"/>
      <c r="NCD1" s="628"/>
      <c r="NCE1" s="52"/>
      <c r="NCF1" s="55"/>
      <c r="NCG1" s="628"/>
      <c r="NCH1" s="628"/>
      <c r="NCI1" s="628"/>
      <c r="NCJ1" s="628"/>
      <c r="NCK1" s="628"/>
      <c r="NCL1" s="52"/>
      <c r="NCM1" s="55"/>
      <c r="NCN1" s="628"/>
      <c r="NCO1" s="628"/>
      <c r="NCP1" s="628"/>
      <c r="NCQ1" s="628"/>
      <c r="NCR1" s="628"/>
      <c r="NCS1" s="52"/>
      <c r="NCT1" s="55"/>
      <c r="NCU1" s="628"/>
      <c r="NCV1" s="628"/>
      <c r="NCW1" s="628"/>
      <c r="NCX1" s="628"/>
      <c r="NCY1" s="628"/>
      <c r="NCZ1" s="52"/>
      <c r="NDA1" s="55"/>
      <c r="NDB1" s="628"/>
      <c r="NDC1" s="628"/>
      <c r="NDD1" s="628"/>
      <c r="NDE1" s="628"/>
      <c r="NDF1" s="628"/>
      <c r="NDG1" s="52"/>
      <c r="NDH1" s="55"/>
      <c r="NDI1" s="628"/>
      <c r="NDJ1" s="628"/>
      <c r="NDK1" s="628"/>
      <c r="NDL1" s="628"/>
      <c r="NDM1" s="628"/>
      <c r="NDN1" s="52"/>
      <c r="NDO1" s="55"/>
      <c r="NDP1" s="628"/>
      <c r="NDQ1" s="628"/>
      <c r="NDR1" s="628"/>
      <c r="NDS1" s="628"/>
      <c r="NDT1" s="628"/>
      <c r="NDU1" s="52"/>
      <c r="NDV1" s="55"/>
      <c r="NDW1" s="628"/>
      <c r="NDX1" s="628"/>
      <c r="NDY1" s="628"/>
      <c r="NDZ1" s="628"/>
      <c r="NEA1" s="628"/>
      <c r="NEB1" s="52"/>
      <c r="NEC1" s="55"/>
      <c r="NED1" s="628"/>
      <c r="NEE1" s="628"/>
      <c r="NEF1" s="628"/>
      <c r="NEG1" s="628"/>
      <c r="NEH1" s="628"/>
      <c r="NEI1" s="52"/>
      <c r="NEJ1" s="55"/>
      <c r="NEK1" s="628"/>
      <c r="NEL1" s="628"/>
      <c r="NEM1" s="628"/>
      <c r="NEN1" s="628"/>
      <c r="NEO1" s="628"/>
      <c r="NEP1" s="52"/>
      <c r="NEQ1" s="55"/>
      <c r="NER1" s="628"/>
      <c r="NES1" s="628"/>
      <c r="NET1" s="628"/>
      <c r="NEU1" s="628"/>
      <c r="NEV1" s="628"/>
      <c r="NEW1" s="52"/>
      <c r="NEX1" s="55"/>
      <c r="NEY1" s="628"/>
      <c r="NEZ1" s="628"/>
      <c r="NFA1" s="628"/>
      <c r="NFB1" s="628"/>
      <c r="NFC1" s="628"/>
      <c r="NFD1" s="52"/>
      <c r="NFE1" s="55"/>
      <c r="NFF1" s="628"/>
      <c r="NFG1" s="628"/>
      <c r="NFH1" s="628"/>
      <c r="NFI1" s="628"/>
      <c r="NFJ1" s="628"/>
      <c r="NFK1" s="52"/>
      <c r="NFL1" s="55"/>
      <c r="NFM1" s="628"/>
      <c r="NFN1" s="628"/>
      <c r="NFO1" s="628"/>
      <c r="NFP1" s="628"/>
      <c r="NFQ1" s="628"/>
      <c r="NFR1" s="52"/>
      <c r="NFS1" s="55"/>
      <c r="NFT1" s="628"/>
      <c r="NFU1" s="628"/>
      <c r="NFV1" s="628"/>
      <c r="NFW1" s="628"/>
      <c r="NFX1" s="628"/>
      <c r="NFY1" s="52"/>
      <c r="NFZ1" s="55"/>
      <c r="NGA1" s="628"/>
      <c r="NGB1" s="628"/>
      <c r="NGC1" s="628"/>
      <c r="NGD1" s="628"/>
      <c r="NGE1" s="628"/>
      <c r="NGF1" s="52"/>
      <c r="NGG1" s="55"/>
      <c r="NGH1" s="628"/>
      <c r="NGI1" s="628"/>
      <c r="NGJ1" s="628"/>
      <c r="NGK1" s="628"/>
      <c r="NGL1" s="628"/>
      <c r="NGM1" s="52"/>
      <c r="NGN1" s="55"/>
      <c r="NGO1" s="628"/>
      <c r="NGP1" s="628"/>
      <c r="NGQ1" s="628"/>
      <c r="NGR1" s="628"/>
      <c r="NGS1" s="628"/>
      <c r="NGT1" s="52"/>
      <c r="NGU1" s="55"/>
      <c r="NGV1" s="628"/>
      <c r="NGW1" s="628"/>
      <c r="NGX1" s="628"/>
      <c r="NGY1" s="628"/>
      <c r="NGZ1" s="628"/>
      <c r="NHA1" s="52"/>
      <c r="NHB1" s="55"/>
      <c r="NHC1" s="628"/>
      <c r="NHD1" s="628"/>
      <c r="NHE1" s="628"/>
      <c r="NHF1" s="628"/>
      <c r="NHG1" s="628"/>
      <c r="NHH1" s="52"/>
      <c r="NHI1" s="55"/>
      <c r="NHJ1" s="628"/>
      <c r="NHK1" s="628"/>
      <c r="NHL1" s="628"/>
      <c r="NHM1" s="628"/>
      <c r="NHN1" s="628"/>
      <c r="NHO1" s="52"/>
      <c r="NHP1" s="55"/>
      <c r="NHQ1" s="628"/>
      <c r="NHR1" s="628"/>
      <c r="NHS1" s="628"/>
      <c r="NHT1" s="628"/>
      <c r="NHU1" s="628"/>
      <c r="NHV1" s="52"/>
      <c r="NHW1" s="55"/>
      <c r="NHX1" s="628"/>
      <c r="NHY1" s="628"/>
      <c r="NHZ1" s="628"/>
      <c r="NIA1" s="628"/>
      <c r="NIB1" s="628"/>
      <c r="NIC1" s="52"/>
      <c r="NID1" s="55"/>
      <c r="NIE1" s="628"/>
      <c r="NIF1" s="628"/>
      <c r="NIG1" s="628"/>
      <c r="NIH1" s="628"/>
      <c r="NII1" s="628"/>
      <c r="NIJ1" s="52"/>
      <c r="NIK1" s="55"/>
      <c r="NIL1" s="628"/>
      <c r="NIM1" s="628"/>
      <c r="NIN1" s="628"/>
      <c r="NIO1" s="628"/>
      <c r="NIP1" s="628"/>
      <c r="NIQ1" s="52"/>
      <c r="NIR1" s="55"/>
      <c r="NIS1" s="628"/>
      <c r="NIT1" s="628"/>
      <c r="NIU1" s="628"/>
      <c r="NIV1" s="628"/>
      <c r="NIW1" s="628"/>
      <c r="NIX1" s="52"/>
      <c r="NIY1" s="55"/>
      <c r="NIZ1" s="628"/>
      <c r="NJA1" s="628"/>
      <c r="NJB1" s="628"/>
      <c r="NJC1" s="628"/>
      <c r="NJD1" s="628"/>
      <c r="NJE1" s="52"/>
      <c r="NJF1" s="55"/>
      <c r="NJG1" s="628"/>
      <c r="NJH1" s="628"/>
      <c r="NJI1" s="628"/>
      <c r="NJJ1" s="628"/>
      <c r="NJK1" s="628"/>
      <c r="NJL1" s="52"/>
      <c r="NJM1" s="55"/>
      <c r="NJN1" s="628"/>
      <c r="NJO1" s="628"/>
      <c r="NJP1" s="628"/>
      <c r="NJQ1" s="628"/>
      <c r="NJR1" s="628"/>
      <c r="NJS1" s="52"/>
      <c r="NJT1" s="55"/>
      <c r="NJU1" s="628"/>
      <c r="NJV1" s="628"/>
      <c r="NJW1" s="628"/>
      <c r="NJX1" s="628"/>
      <c r="NJY1" s="628"/>
      <c r="NJZ1" s="52"/>
      <c r="NKA1" s="55"/>
      <c r="NKB1" s="628"/>
      <c r="NKC1" s="628"/>
      <c r="NKD1" s="628"/>
      <c r="NKE1" s="628"/>
      <c r="NKF1" s="628"/>
      <c r="NKG1" s="52"/>
      <c r="NKH1" s="55"/>
      <c r="NKI1" s="628"/>
      <c r="NKJ1" s="628"/>
      <c r="NKK1" s="628"/>
      <c r="NKL1" s="628"/>
      <c r="NKM1" s="628"/>
      <c r="NKN1" s="52"/>
      <c r="NKO1" s="55"/>
      <c r="NKP1" s="628"/>
      <c r="NKQ1" s="628"/>
      <c r="NKR1" s="628"/>
      <c r="NKS1" s="628"/>
      <c r="NKT1" s="628"/>
      <c r="NKU1" s="52"/>
      <c r="NKV1" s="55"/>
      <c r="NKW1" s="628"/>
      <c r="NKX1" s="628"/>
      <c r="NKY1" s="628"/>
      <c r="NKZ1" s="628"/>
      <c r="NLA1" s="628"/>
      <c r="NLB1" s="52"/>
      <c r="NLC1" s="55"/>
      <c r="NLD1" s="628"/>
      <c r="NLE1" s="628"/>
      <c r="NLF1" s="628"/>
      <c r="NLG1" s="628"/>
      <c r="NLH1" s="628"/>
      <c r="NLI1" s="52"/>
      <c r="NLJ1" s="55"/>
      <c r="NLK1" s="628"/>
      <c r="NLL1" s="628"/>
      <c r="NLM1" s="628"/>
      <c r="NLN1" s="628"/>
      <c r="NLO1" s="628"/>
      <c r="NLP1" s="52"/>
      <c r="NLQ1" s="55"/>
      <c r="NLR1" s="628"/>
      <c r="NLS1" s="628"/>
      <c r="NLT1" s="628"/>
      <c r="NLU1" s="628"/>
      <c r="NLV1" s="628"/>
      <c r="NLW1" s="52"/>
      <c r="NLX1" s="55"/>
      <c r="NLY1" s="628"/>
      <c r="NLZ1" s="628"/>
      <c r="NMA1" s="628"/>
      <c r="NMB1" s="628"/>
      <c r="NMC1" s="628"/>
      <c r="NMD1" s="52"/>
      <c r="NME1" s="55"/>
      <c r="NMF1" s="628"/>
      <c r="NMG1" s="628"/>
      <c r="NMH1" s="628"/>
      <c r="NMI1" s="628"/>
      <c r="NMJ1" s="628"/>
      <c r="NMK1" s="52"/>
      <c r="NML1" s="55"/>
      <c r="NMM1" s="628"/>
      <c r="NMN1" s="628"/>
      <c r="NMO1" s="628"/>
      <c r="NMP1" s="628"/>
      <c r="NMQ1" s="628"/>
      <c r="NMR1" s="52"/>
      <c r="NMS1" s="55"/>
      <c r="NMT1" s="628"/>
      <c r="NMU1" s="628"/>
      <c r="NMV1" s="628"/>
      <c r="NMW1" s="628"/>
      <c r="NMX1" s="628"/>
      <c r="NMY1" s="52"/>
      <c r="NMZ1" s="55"/>
      <c r="NNA1" s="628"/>
      <c r="NNB1" s="628"/>
      <c r="NNC1" s="628"/>
      <c r="NND1" s="628"/>
      <c r="NNE1" s="628"/>
      <c r="NNF1" s="52"/>
      <c r="NNG1" s="55"/>
      <c r="NNH1" s="628"/>
      <c r="NNI1" s="628"/>
      <c r="NNJ1" s="628"/>
      <c r="NNK1" s="628"/>
      <c r="NNL1" s="628"/>
      <c r="NNM1" s="52"/>
      <c r="NNN1" s="55"/>
      <c r="NNO1" s="628"/>
      <c r="NNP1" s="628"/>
      <c r="NNQ1" s="628"/>
      <c r="NNR1" s="628"/>
      <c r="NNS1" s="628"/>
      <c r="NNT1" s="52"/>
      <c r="NNU1" s="55"/>
      <c r="NNV1" s="628"/>
      <c r="NNW1" s="628"/>
      <c r="NNX1" s="628"/>
      <c r="NNY1" s="628"/>
      <c r="NNZ1" s="628"/>
      <c r="NOA1" s="52"/>
      <c r="NOB1" s="55"/>
      <c r="NOC1" s="628"/>
      <c r="NOD1" s="628"/>
      <c r="NOE1" s="628"/>
      <c r="NOF1" s="628"/>
      <c r="NOG1" s="628"/>
      <c r="NOH1" s="52"/>
      <c r="NOI1" s="55"/>
      <c r="NOJ1" s="628"/>
      <c r="NOK1" s="628"/>
      <c r="NOL1" s="628"/>
      <c r="NOM1" s="628"/>
      <c r="NON1" s="628"/>
      <c r="NOO1" s="52"/>
      <c r="NOP1" s="55"/>
      <c r="NOQ1" s="628"/>
      <c r="NOR1" s="628"/>
      <c r="NOS1" s="628"/>
      <c r="NOT1" s="628"/>
      <c r="NOU1" s="628"/>
      <c r="NOV1" s="52"/>
      <c r="NOW1" s="55"/>
      <c r="NOX1" s="628"/>
      <c r="NOY1" s="628"/>
      <c r="NOZ1" s="628"/>
      <c r="NPA1" s="628"/>
      <c r="NPB1" s="628"/>
      <c r="NPC1" s="52"/>
      <c r="NPD1" s="55"/>
      <c r="NPE1" s="628"/>
      <c r="NPF1" s="628"/>
      <c r="NPG1" s="628"/>
      <c r="NPH1" s="628"/>
      <c r="NPI1" s="628"/>
      <c r="NPJ1" s="52"/>
      <c r="NPK1" s="55"/>
      <c r="NPL1" s="628"/>
      <c r="NPM1" s="628"/>
      <c r="NPN1" s="628"/>
      <c r="NPO1" s="628"/>
      <c r="NPP1" s="628"/>
      <c r="NPQ1" s="52"/>
      <c r="NPR1" s="55"/>
      <c r="NPS1" s="628"/>
      <c r="NPT1" s="628"/>
      <c r="NPU1" s="628"/>
      <c r="NPV1" s="628"/>
      <c r="NPW1" s="628"/>
      <c r="NPX1" s="52"/>
      <c r="NPY1" s="55"/>
      <c r="NPZ1" s="628"/>
      <c r="NQA1" s="628"/>
      <c r="NQB1" s="628"/>
      <c r="NQC1" s="628"/>
      <c r="NQD1" s="628"/>
      <c r="NQE1" s="52"/>
      <c r="NQF1" s="55"/>
      <c r="NQG1" s="628"/>
      <c r="NQH1" s="628"/>
      <c r="NQI1" s="628"/>
      <c r="NQJ1" s="628"/>
      <c r="NQK1" s="628"/>
      <c r="NQL1" s="52"/>
      <c r="NQM1" s="55"/>
      <c r="NQN1" s="628"/>
      <c r="NQO1" s="628"/>
      <c r="NQP1" s="628"/>
      <c r="NQQ1" s="628"/>
      <c r="NQR1" s="628"/>
      <c r="NQS1" s="52"/>
      <c r="NQT1" s="55"/>
      <c r="NQU1" s="628"/>
      <c r="NQV1" s="628"/>
      <c r="NQW1" s="628"/>
      <c r="NQX1" s="628"/>
      <c r="NQY1" s="628"/>
      <c r="NQZ1" s="52"/>
      <c r="NRA1" s="55"/>
      <c r="NRB1" s="628"/>
      <c r="NRC1" s="628"/>
      <c r="NRD1" s="628"/>
      <c r="NRE1" s="628"/>
      <c r="NRF1" s="628"/>
      <c r="NRG1" s="52"/>
      <c r="NRH1" s="55"/>
      <c r="NRI1" s="628"/>
      <c r="NRJ1" s="628"/>
      <c r="NRK1" s="628"/>
      <c r="NRL1" s="628"/>
      <c r="NRM1" s="628"/>
      <c r="NRN1" s="52"/>
      <c r="NRO1" s="55"/>
      <c r="NRP1" s="628"/>
      <c r="NRQ1" s="628"/>
      <c r="NRR1" s="628"/>
      <c r="NRS1" s="628"/>
      <c r="NRT1" s="628"/>
      <c r="NRU1" s="52"/>
      <c r="NRV1" s="55"/>
      <c r="NRW1" s="628"/>
      <c r="NRX1" s="628"/>
      <c r="NRY1" s="628"/>
      <c r="NRZ1" s="628"/>
      <c r="NSA1" s="628"/>
      <c r="NSB1" s="52"/>
      <c r="NSC1" s="55"/>
      <c r="NSD1" s="628"/>
      <c r="NSE1" s="628"/>
      <c r="NSF1" s="628"/>
      <c r="NSG1" s="628"/>
      <c r="NSH1" s="628"/>
      <c r="NSI1" s="52"/>
      <c r="NSJ1" s="55"/>
      <c r="NSK1" s="628"/>
      <c r="NSL1" s="628"/>
      <c r="NSM1" s="628"/>
      <c r="NSN1" s="628"/>
      <c r="NSO1" s="628"/>
      <c r="NSP1" s="52"/>
      <c r="NSQ1" s="55"/>
      <c r="NSR1" s="628"/>
      <c r="NSS1" s="628"/>
      <c r="NST1" s="628"/>
      <c r="NSU1" s="628"/>
      <c r="NSV1" s="628"/>
      <c r="NSW1" s="52"/>
      <c r="NSX1" s="55"/>
      <c r="NSY1" s="628"/>
      <c r="NSZ1" s="628"/>
      <c r="NTA1" s="628"/>
      <c r="NTB1" s="628"/>
      <c r="NTC1" s="628"/>
      <c r="NTD1" s="52"/>
      <c r="NTE1" s="55"/>
      <c r="NTF1" s="628"/>
      <c r="NTG1" s="628"/>
      <c r="NTH1" s="628"/>
      <c r="NTI1" s="628"/>
      <c r="NTJ1" s="628"/>
      <c r="NTK1" s="52"/>
      <c r="NTL1" s="55"/>
      <c r="NTM1" s="628"/>
      <c r="NTN1" s="628"/>
      <c r="NTO1" s="628"/>
      <c r="NTP1" s="628"/>
      <c r="NTQ1" s="628"/>
      <c r="NTR1" s="52"/>
      <c r="NTS1" s="55"/>
      <c r="NTT1" s="628"/>
      <c r="NTU1" s="628"/>
      <c r="NTV1" s="628"/>
      <c r="NTW1" s="628"/>
      <c r="NTX1" s="628"/>
      <c r="NTY1" s="52"/>
      <c r="NTZ1" s="55"/>
      <c r="NUA1" s="628"/>
      <c r="NUB1" s="628"/>
      <c r="NUC1" s="628"/>
      <c r="NUD1" s="628"/>
      <c r="NUE1" s="628"/>
      <c r="NUF1" s="52"/>
      <c r="NUG1" s="55"/>
      <c r="NUH1" s="628"/>
      <c r="NUI1" s="628"/>
      <c r="NUJ1" s="628"/>
      <c r="NUK1" s="628"/>
      <c r="NUL1" s="628"/>
      <c r="NUM1" s="52"/>
      <c r="NUN1" s="55"/>
      <c r="NUO1" s="628"/>
      <c r="NUP1" s="628"/>
      <c r="NUQ1" s="628"/>
      <c r="NUR1" s="628"/>
      <c r="NUS1" s="628"/>
      <c r="NUT1" s="52"/>
      <c r="NUU1" s="55"/>
      <c r="NUV1" s="628"/>
      <c r="NUW1" s="628"/>
      <c r="NUX1" s="628"/>
      <c r="NUY1" s="628"/>
      <c r="NUZ1" s="628"/>
      <c r="NVA1" s="52"/>
      <c r="NVB1" s="55"/>
      <c r="NVC1" s="628"/>
      <c r="NVD1" s="628"/>
      <c r="NVE1" s="628"/>
      <c r="NVF1" s="628"/>
      <c r="NVG1" s="628"/>
      <c r="NVH1" s="52"/>
      <c r="NVI1" s="55"/>
      <c r="NVJ1" s="628"/>
      <c r="NVK1" s="628"/>
      <c r="NVL1" s="628"/>
      <c r="NVM1" s="628"/>
      <c r="NVN1" s="628"/>
      <c r="NVO1" s="52"/>
      <c r="NVP1" s="55"/>
      <c r="NVQ1" s="628"/>
      <c r="NVR1" s="628"/>
      <c r="NVS1" s="628"/>
      <c r="NVT1" s="628"/>
      <c r="NVU1" s="628"/>
      <c r="NVV1" s="52"/>
      <c r="NVW1" s="55"/>
      <c r="NVX1" s="628"/>
      <c r="NVY1" s="628"/>
      <c r="NVZ1" s="628"/>
      <c r="NWA1" s="628"/>
      <c r="NWB1" s="628"/>
      <c r="NWC1" s="52"/>
      <c r="NWD1" s="55"/>
      <c r="NWE1" s="628"/>
      <c r="NWF1" s="628"/>
      <c r="NWG1" s="628"/>
      <c r="NWH1" s="628"/>
      <c r="NWI1" s="628"/>
      <c r="NWJ1" s="52"/>
      <c r="NWK1" s="55"/>
      <c r="NWL1" s="628"/>
      <c r="NWM1" s="628"/>
      <c r="NWN1" s="628"/>
      <c r="NWO1" s="628"/>
      <c r="NWP1" s="628"/>
      <c r="NWQ1" s="52"/>
      <c r="NWR1" s="55"/>
      <c r="NWS1" s="628"/>
      <c r="NWT1" s="628"/>
      <c r="NWU1" s="628"/>
      <c r="NWV1" s="628"/>
      <c r="NWW1" s="628"/>
      <c r="NWX1" s="52"/>
      <c r="NWY1" s="55"/>
      <c r="NWZ1" s="628"/>
      <c r="NXA1" s="628"/>
      <c r="NXB1" s="628"/>
      <c r="NXC1" s="628"/>
      <c r="NXD1" s="628"/>
      <c r="NXE1" s="52"/>
      <c r="NXF1" s="55"/>
      <c r="NXG1" s="628"/>
      <c r="NXH1" s="628"/>
      <c r="NXI1" s="628"/>
      <c r="NXJ1" s="628"/>
      <c r="NXK1" s="628"/>
      <c r="NXL1" s="52"/>
      <c r="NXM1" s="55"/>
      <c r="NXN1" s="628"/>
      <c r="NXO1" s="628"/>
      <c r="NXP1" s="628"/>
      <c r="NXQ1" s="628"/>
      <c r="NXR1" s="628"/>
      <c r="NXS1" s="52"/>
      <c r="NXT1" s="55"/>
      <c r="NXU1" s="628"/>
      <c r="NXV1" s="628"/>
      <c r="NXW1" s="628"/>
      <c r="NXX1" s="628"/>
      <c r="NXY1" s="628"/>
      <c r="NXZ1" s="52"/>
      <c r="NYA1" s="55"/>
      <c r="NYB1" s="628"/>
      <c r="NYC1" s="628"/>
      <c r="NYD1" s="628"/>
      <c r="NYE1" s="628"/>
      <c r="NYF1" s="628"/>
      <c r="NYG1" s="52"/>
      <c r="NYH1" s="55"/>
      <c r="NYI1" s="628"/>
      <c r="NYJ1" s="628"/>
      <c r="NYK1" s="628"/>
      <c r="NYL1" s="628"/>
      <c r="NYM1" s="628"/>
      <c r="NYN1" s="52"/>
      <c r="NYO1" s="55"/>
      <c r="NYP1" s="628"/>
      <c r="NYQ1" s="628"/>
      <c r="NYR1" s="628"/>
      <c r="NYS1" s="628"/>
      <c r="NYT1" s="628"/>
      <c r="NYU1" s="52"/>
      <c r="NYV1" s="55"/>
      <c r="NYW1" s="628"/>
      <c r="NYX1" s="628"/>
      <c r="NYY1" s="628"/>
      <c r="NYZ1" s="628"/>
      <c r="NZA1" s="628"/>
      <c r="NZB1" s="52"/>
      <c r="NZC1" s="55"/>
      <c r="NZD1" s="628"/>
      <c r="NZE1" s="628"/>
      <c r="NZF1" s="628"/>
      <c r="NZG1" s="628"/>
      <c r="NZH1" s="628"/>
      <c r="NZI1" s="52"/>
      <c r="NZJ1" s="55"/>
      <c r="NZK1" s="628"/>
      <c r="NZL1" s="628"/>
      <c r="NZM1" s="628"/>
      <c r="NZN1" s="628"/>
      <c r="NZO1" s="628"/>
      <c r="NZP1" s="52"/>
      <c r="NZQ1" s="55"/>
      <c r="NZR1" s="628"/>
      <c r="NZS1" s="628"/>
      <c r="NZT1" s="628"/>
      <c r="NZU1" s="628"/>
      <c r="NZV1" s="628"/>
      <c r="NZW1" s="52"/>
      <c r="NZX1" s="55"/>
      <c r="NZY1" s="628"/>
      <c r="NZZ1" s="628"/>
      <c r="OAA1" s="628"/>
      <c r="OAB1" s="628"/>
      <c r="OAC1" s="628"/>
      <c r="OAD1" s="52"/>
      <c r="OAE1" s="55"/>
      <c r="OAF1" s="628"/>
      <c r="OAG1" s="628"/>
      <c r="OAH1" s="628"/>
      <c r="OAI1" s="628"/>
      <c r="OAJ1" s="628"/>
      <c r="OAK1" s="52"/>
      <c r="OAL1" s="55"/>
      <c r="OAM1" s="628"/>
      <c r="OAN1" s="628"/>
      <c r="OAO1" s="628"/>
      <c r="OAP1" s="628"/>
      <c r="OAQ1" s="628"/>
      <c r="OAR1" s="52"/>
      <c r="OAS1" s="55"/>
      <c r="OAT1" s="628"/>
      <c r="OAU1" s="628"/>
      <c r="OAV1" s="628"/>
      <c r="OAW1" s="628"/>
      <c r="OAX1" s="628"/>
      <c r="OAY1" s="52"/>
      <c r="OAZ1" s="55"/>
      <c r="OBA1" s="628"/>
      <c r="OBB1" s="628"/>
      <c r="OBC1" s="628"/>
      <c r="OBD1" s="628"/>
      <c r="OBE1" s="628"/>
      <c r="OBF1" s="52"/>
      <c r="OBG1" s="55"/>
      <c r="OBH1" s="628"/>
      <c r="OBI1" s="628"/>
      <c r="OBJ1" s="628"/>
      <c r="OBK1" s="628"/>
      <c r="OBL1" s="628"/>
      <c r="OBM1" s="52"/>
      <c r="OBN1" s="55"/>
      <c r="OBO1" s="628"/>
      <c r="OBP1" s="628"/>
      <c r="OBQ1" s="628"/>
      <c r="OBR1" s="628"/>
      <c r="OBS1" s="628"/>
      <c r="OBT1" s="52"/>
      <c r="OBU1" s="55"/>
      <c r="OBV1" s="628"/>
      <c r="OBW1" s="628"/>
      <c r="OBX1" s="628"/>
      <c r="OBY1" s="628"/>
      <c r="OBZ1" s="628"/>
      <c r="OCA1" s="52"/>
      <c r="OCB1" s="55"/>
      <c r="OCC1" s="628"/>
      <c r="OCD1" s="628"/>
      <c r="OCE1" s="628"/>
      <c r="OCF1" s="628"/>
      <c r="OCG1" s="628"/>
      <c r="OCH1" s="52"/>
      <c r="OCI1" s="55"/>
      <c r="OCJ1" s="628"/>
      <c r="OCK1" s="628"/>
      <c r="OCL1" s="628"/>
      <c r="OCM1" s="628"/>
      <c r="OCN1" s="628"/>
      <c r="OCO1" s="52"/>
      <c r="OCP1" s="55"/>
      <c r="OCQ1" s="628"/>
      <c r="OCR1" s="628"/>
      <c r="OCS1" s="628"/>
      <c r="OCT1" s="628"/>
      <c r="OCU1" s="628"/>
      <c r="OCV1" s="52"/>
      <c r="OCW1" s="55"/>
      <c r="OCX1" s="628"/>
      <c r="OCY1" s="628"/>
      <c r="OCZ1" s="628"/>
      <c r="ODA1" s="628"/>
      <c r="ODB1" s="628"/>
      <c r="ODC1" s="52"/>
      <c r="ODD1" s="55"/>
      <c r="ODE1" s="628"/>
      <c r="ODF1" s="628"/>
      <c r="ODG1" s="628"/>
      <c r="ODH1" s="628"/>
      <c r="ODI1" s="628"/>
      <c r="ODJ1" s="52"/>
      <c r="ODK1" s="55"/>
      <c r="ODL1" s="628"/>
      <c r="ODM1" s="628"/>
      <c r="ODN1" s="628"/>
      <c r="ODO1" s="628"/>
      <c r="ODP1" s="628"/>
      <c r="ODQ1" s="52"/>
      <c r="ODR1" s="55"/>
      <c r="ODS1" s="628"/>
      <c r="ODT1" s="628"/>
      <c r="ODU1" s="628"/>
      <c r="ODV1" s="628"/>
      <c r="ODW1" s="628"/>
      <c r="ODX1" s="52"/>
      <c r="ODY1" s="55"/>
      <c r="ODZ1" s="628"/>
      <c r="OEA1" s="628"/>
      <c r="OEB1" s="628"/>
      <c r="OEC1" s="628"/>
      <c r="OED1" s="628"/>
      <c r="OEE1" s="52"/>
      <c r="OEF1" s="55"/>
      <c r="OEG1" s="628"/>
      <c r="OEH1" s="628"/>
      <c r="OEI1" s="628"/>
      <c r="OEJ1" s="628"/>
      <c r="OEK1" s="628"/>
      <c r="OEL1" s="52"/>
      <c r="OEM1" s="55"/>
      <c r="OEN1" s="628"/>
      <c r="OEO1" s="628"/>
      <c r="OEP1" s="628"/>
      <c r="OEQ1" s="628"/>
      <c r="OER1" s="628"/>
      <c r="OES1" s="52"/>
      <c r="OET1" s="55"/>
      <c r="OEU1" s="628"/>
      <c r="OEV1" s="628"/>
      <c r="OEW1" s="628"/>
      <c r="OEX1" s="628"/>
      <c r="OEY1" s="628"/>
      <c r="OEZ1" s="52"/>
      <c r="OFA1" s="55"/>
      <c r="OFB1" s="628"/>
      <c r="OFC1" s="628"/>
      <c r="OFD1" s="628"/>
      <c r="OFE1" s="628"/>
      <c r="OFF1" s="628"/>
      <c r="OFG1" s="52"/>
      <c r="OFH1" s="55"/>
      <c r="OFI1" s="628"/>
      <c r="OFJ1" s="628"/>
      <c r="OFK1" s="628"/>
      <c r="OFL1" s="628"/>
      <c r="OFM1" s="628"/>
      <c r="OFN1" s="52"/>
      <c r="OFO1" s="55"/>
      <c r="OFP1" s="628"/>
      <c r="OFQ1" s="628"/>
      <c r="OFR1" s="628"/>
      <c r="OFS1" s="628"/>
      <c r="OFT1" s="628"/>
      <c r="OFU1" s="52"/>
      <c r="OFV1" s="55"/>
      <c r="OFW1" s="628"/>
      <c r="OFX1" s="628"/>
      <c r="OFY1" s="628"/>
      <c r="OFZ1" s="628"/>
      <c r="OGA1" s="628"/>
      <c r="OGB1" s="52"/>
      <c r="OGC1" s="55"/>
      <c r="OGD1" s="628"/>
      <c r="OGE1" s="628"/>
      <c r="OGF1" s="628"/>
      <c r="OGG1" s="628"/>
      <c r="OGH1" s="628"/>
      <c r="OGI1" s="52"/>
      <c r="OGJ1" s="55"/>
      <c r="OGK1" s="628"/>
      <c r="OGL1" s="628"/>
      <c r="OGM1" s="628"/>
      <c r="OGN1" s="628"/>
      <c r="OGO1" s="628"/>
      <c r="OGP1" s="52"/>
      <c r="OGQ1" s="55"/>
      <c r="OGR1" s="628"/>
      <c r="OGS1" s="628"/>
      <c r="OGT1" s="628"/>
      <c r="OGU1" s="628"/>
      <c r="OGV1" s="628"/>
      <c r="OGW1" s="52"/>
      <c r="OGX1" s="55"/>
      <c r="OGY1" s="628"/>
      <c r="OGZ1" s="628"/>
      <c r="OHA1" s="628"/>
      <c r="OHB1" s="628"/>
      <c r="OHC1" s="628"/>
      <c r="OHD1" s="52"/>
      <c r="OHE1" s="55"/>
      <c r="OHF1" s="628"/>
      <c r="OHG1" s="628"/>
      <c r="OHH1" s="628"/>
      <c r="OHI1" s="628"/>
      <c r="OHJ1" s="628"/>
      <c r="OHK1" s="52"/>
      <c r="OHL1" s="55"/>
      <c r="OHM1" s="628"/>
      <c r="OHN1" s="628"/>
      <c r="OHO1" s="628"/>
      <c r="OHP1" s="628"/>
      <c r="OHQ1" s="628"/>
      <c r="OHR1" s="52"/>
      <c r="OHS1" s="55"/>
      <c r="OHT1" s="628"/>
      <c r="OHU1" s="628"/>
      <c r="OHV1" s="628"/>
      <c r="OHW1" s="628"/>
      <c r="OHX1" s="628"/>
      <c r="OHY1" s="52"/>
      <c r="OHZ1" s="55"/>
      <c r="OIA1" s="628"/>
      <c r="OIB1" s="628"/>
      <c r="OIC1" s="628"/>
      <c r="OID1" s="628"/>
      <c r="OIE1" s="628"/>
      <c r="OIF1" s="52"/>
      <c r="OIG1" s="55"/>
      <c r="OIH1" s="628"/>
      <c r="OII1" s="628"/>
      <c r="OIJ1" s="628"/>
      <c r="OIK1" s="628"/>
      <c r="OIL1" s="628"/>
      <c r="OIM1" s="52"/>
      <c r="OIN1" s="55"/>
      <c r="OIO1" s="628"/>
      <c r="OIP1" s="628"/>
      <c r="OIQ1" s="628"/>
      <c r="OIR1" s="628"/>
      <c r="OIS1" s="628"/>
      <c r="OIT1" s="52"/>
      <c r="OIU1" s="55"/>
      <c r="OIV1" s="628"/>
      <c r="OIW1" s="628"/>
      <c r="OIX1" s="628"/>
      <c r="OIY1" s="628"/>
      <c r="OIZ1" s="628"/>
      <c r="OJA1" s="52"/>
      <c r="OJB1" s="55"/>
      <c r="OJC1" s="628"/>
      <c r="OJD1" s="628"/>
      <c r="OJE1" s="628"/>
      <c r="OJF1" s="628"/>
      <c r="OJG1" s="628"/>
      <c r="OJH1" s="52"/>
      <c r="OJI1" s="55"/>
      <c r="OJJ1" s="628"/>
      <c r="OJK1" s="628"/>
      <c r="OJL1" s="628"/>
      <c r="OJM1" s="628"/>
      <c r="OJN1" s="628"/>
      <c r="OJO1" s="52"/>
      <c r="OJP1" s="55"/>
      <c r="OJQ1" s="628"/>
      <c r="OJR1" s="628"/>
      <c r="OJS1" s="628"/>
      <c r="OJT1" s="628"/>
      <c r="OJU1" s="628"/>
      <c r="OJV1" s="52"/>
      <c r="OJW1" s="55"/>
      <c r="OJX1" s="628"/>
      <c r="OJY1" s="628"/>
      <c r="OJZ1" s="628"/>
      <c r="OKA1" s="628"/>
      <c r="OKB1" s="628"/>
      <c r="OKC1" s="52"/>
      <c r="OKD1" s="55"/>
      <c r="OKE1" s="628"/>
      <c r="OKF1" s="628"/>
      <c r="OKG1" s="628"/>
      <c r="OKH1" s="628"/>
      <c r="OKI1" s="628"/>
      <c r="OKJ1" s="52"/>
      <c r="OKK1" s="55"/>
      <c r="OKL1" s="628"/>
      <c r="OKM1" s="628"/>
      <c r="OKN1" s="628"/>
      <c r="OKO1" s="628"/>
      <c r="OKP1" s="628"/>
      <c r="OKQ1" s="52"/>
      <c r="OKR1" s="55"/>
      <c r="OKS1" s="628"/>
      <c r="OKT1" s="628"/>
      <c r="OKU1" s="628"/>
      <c r="OKV1" s="628"/>
      <c r="OKW1" s="628"/>
      <c r="OKX1" s="52"/>
      <c r="OKY1" s="55"/>
      <c r="OKZ1" s="628"/>
      <c r="OLA1" s="628"/>
      <c r="OLB1" s="628"/>
      <c r="OLC1" s="628"/>
      <c r="OLD1" s="628"/>
      <c r="OLE1" s="52"/>
      <c r="OLF1" s="55"/>
      <c r="OLG1" s="628"/>
      <c r="OLH1" s="628"/>
      <c r="OLI1" s="628"/>
      <c r="OLJ1" s="628"/>
      <c r="OLK1" s="628"/>
      <c r="OLL1" s="52"/>
      <c r="OLM1" s="55"/>
      <c r="OLN1" s="628"/>
      <c r="OLO1" s="628"/>
      <c r="OLP1" s="628"/>
      <c r="OLQ1" s="628"/>
      <c r="OLR1" s="628"/>
      <c r="OLS1" s="52"/>
      <c r="OLT1" s="55"/>
      <c r="OLU1" s="628"/>
      <c r="OLV1" s="628"/>
      <c r="OLW1" s="628"/>
      <c r="OLX1" s="628"/>
      <c r="OLY1" s="628"/>
      <c r="OLZ1" s="52"/>
      <c r="OMA1" s="55"/>
      <c r="OMB1" s="628"/>
      <c r="OMC1" s="628"/>
      <c r="OMD1" s="628"/>
      <c r="OME1" s="628"/>
      <c r="OMF1" s="628"/>
      <c r="OMG1" s="52"/>
      <c r="OMH1" s="55"/>
      <c r="OMI1" s="628"/>
      <c r="OMJ1" s="628"/>
      <c r="OMK1" s="628"/>
      <c r="OML1" s="628"/>
      <c r="OMM1" s="628"/>
      <c r="OMN1" s="52"/>
      <c r="OMO1" s="55"/>
      <c r="OMP1" s="628"/>
      <c r="OMQ1" s="628"/>
      <c r="OMR1" s="628"/>
      <c r="OMS1" s="628"/>
      <c r="OMT1" s="628"/>
      <c r="OMU1" s="52"/>
      <c r="OMV1" s="55"/>
      <c r="OMW1" s="628"/>
      <c r="OMX1" s="628"/>
      <c r="OMY1" s="628"/>
      <c r="OMZ1" s="628"/>
      <c r="ONA1" s="628"/>
      <c r="ONB1" s="52"/>
      <c r="ONC1" s="55"/>
      <c r="OND1" s="628"/>
      <c r="ONE1" s="628"/>
      <c r="ONF1" s="628"/>
      <c r="ONG1" s="628"/>
      <c r="ONH1" s="628"/>
      <c r="ONI1" s="52"/>
      <c r="ONJ1" s="55"/>
      <c r="ONK1" s="628"/>
      <c r="ONL1" s="628"/>
      <c r="ONM1" s="628"/>
      <c r="ONN1" s="628"/>
      <c r="ONO1" s="628"/>
      <c r="ONP1" s="52"/>
      <c r="ONQ1" s="55"/>
      <c r="ONR1" s="628"/>
      <c r="ONS1" s="628"/>
      <c r="ONT1" s="628"/>
      <c r="ONU1" s="628"/>
      <c r="ONV1" s="628"/>
      <c r="ONW1" s="52"/>
      <c r="ONX1" s="55"/>
      <c r="ONY1" s="628"/>
      <c r="ONZ1" s="628"/>
      <c r="OOA1" s="628"/>
      <c r="OOB1" s="628"/>
      <c r="OOC1" s="628"/>
      <c r="OOD1" s="52"/>
      <c r="OOE1" s="55"/>
      <c r="OOF1" s="628"/>
      <c r="OOG1" s="628"/>
      <c r="OOH1" s="628"/>
      <c r="OOI1" s="628"/>
      <c r="OOJ1" s="628"/>
      <c r="OOK1" s="52"/>
      <c r="OOL1" s="55"/>
      <c r="OOM1" s="628"/>
      <c r="OON1" s="628"/>
      <c r="OOO1" s="628"/>
      <c r="OOP1" s="628"/>
      <c r="OOQ1" s="628"/>
      <c r="OOR1" s="52"/>
      <c r="OOS1" s="55"/>
      <c r="OOT1" s="628"/>
      <c r="OOU1" s="628"/>
      <c r="OOV1" s="628"/>
      <c r="OOW1" s="628"/>
      <c r="OOX1" s="628"/>
      <c r="OOY1" s="52"/>
      <c r="OOZ1" s="55"/>
      <c r="OPA1" s="628"/>
      <c r="OPB1" s="628"/>
      <c r="OPC1" s="628"/>
      <c r="OPD1" s="628"/>
      <c r="OPE1" s="628"/>
      <c r="OPF1" s="52"/>
      <c r="OPG1" s="55"/>
      <c r="OPH1" s="628"/>
      <c r="OPI1" s="628"/>
      <c r="OPJ1" s="628"/>
      <c r="OPK1" s="628"/>
      <c r="OPL1" s="628"/>
      <c r="OPM1" s="52"/>
      <c r="OPN1" s="55"/>
      <c r="OPO1" s="628"/>
      <c r="OPP1" s="628"/>
      <c r="OPQ1" s="628"/>
      <c r="OPR1" s="628"/>
      <c r="OPS1" s="628"/>
      <c r="OPT1" s="52"/>
      <c r="OPU1" s="55"/>
      <c r="OPV1" s="628"/>
      <c r="OPW1" s="628"/>
      <c r="OPX1" s="628"/>
      <c r="OPY1" s="628"/>
      <c r="OPZ1" s="628"/>
      <c r="OQA1" s="52"/>
      <c r="OQB1" s="55"/>
      <c r="OQC1" s="628"/>
      <c r="OQD1" s="628"/>
      <c r="OQE1" s="628"/>
      <c r="OQF1" s="628"/>
      <c r="OQG1" s="628"/>
      <c r="OQH1" s="52"/>
      <c r="OQI1" s="55"/>
      <c r="OQJ1" s="628"/>
      <c r="OQK1" s="628"/>
      <c r="OQL1" s="628"/>
      <c r="OQM1" s="628"/>
      <c r="OQN1" s="628"/>
      <c r="OQO1" s="52"/>
      <c r="OQP1" s="55"/>
      <c r="OQQ1" s="628"/>
      <c r="OQR1" s="628"/>
      <c r="OQS1" s="628"/>
      <c r="OQT1" s="628"/>
      <c r="OQU1" s="628"/>
      <c r="OQV1" s="52"/>
      <c r="OQW1" s="55"/>
      <c r="OQX1" s="628"/>
      <c r="OQY1" s="628"/>
      <c r="OQZ1" s="628"/>
      <c r="ORA1" s="628"/>
      <c r="ORB1" s="628"/>
      <c r="ORC1" s="52"/>
      <c r="ORD1" s="55"/>
      <c r="ORE1" s="628"/>
      <c r="ORF1" s="628"/>
      <c r="ORG1" s="628"/>
      <c r="ORH1" s="628"/>
      <c r="ORI1" s="628"/>
      <c r="ORJ1" s="52"/>
      <c r="ORK1" s="55"/>
      <c r="ORL1" s="628"/>
      <c r="ORM1" s="628"/>
      <c r="ORN1" s="628"/>
      <c r="ORO1" s="628"/>
      <c r="ORP1" s="628"/>
      <c r="ORQ1" s="52"/>
      <c r="ORR1" s="55"/>
      <c r="ORS1" s="628"/>
      <c r="ORT1" s="628"/>
      <c r="ORU1" s="628"/>
      <c r="ORV1" s="628"/>
      <c r="ORW1" s="628"/>
      <c r="ORX1" s="52"/>
      <c r="ORY1" s="55"/>
      <c r="ORZ1" s="628"/>
      <c r="OSA1" s="628"/>
      <c r="OSB1" s="628"/>
      <c r="OSC1" s="628"/>
      <c r="OSD1" s="628"/>
      <c r="OSE1" s="52"/>
      <c r="OSF1" s="55"/>
      <c r="OSG1" s="628"/>
      <c r="OSH1" s="628"/>
      <c r="OSI1" s="628"/>
      <c r="OSJ1" s="628"/>
      <c r="OSK1" s="628"/>
      <c r="OSL1" s="52"/>
      <c r="OSM1" s="55"/>
      <c r="OSN1" s="628"/>
      <c r="OSO1" s="628"/>
      <c r="OSP1" s="628"/>
      <c r="OSQ1" s="628"/>
      <c r="OSR1" s="628"/>
      <c r="OSS1" s="52"/>
      <c r="OST1" s="55"/>
      <c r="OSU1" s="628"/>
      <c r="OSV1" s="628"/>
      <c r="OSW1" s="628"/>
      <c r="OSX1" s="628"/>
      <c r="OSY1" s="628"/>
      <c r="OSZ1" s="52"/>
      <c r="OTA1" s="55"/>
      <c r="OTB1" s="628"/>
      <c r="OTC1" s="628"/>
      <c r="OTD1" s="628"/>
      <c r="OTE1" s="628"/>
      <c r="OTF1" s="628"/>
      <c r="OTG1" s="52"/>
      <c r="OTH1" s="55"/>
      <c r="OTI1" s="628"/>
      <c r="OTJ1" s="628"/>
      <c r="OTK1" s="628"/>
      <c r="OTL1" s="628"/>
      <c r="OTM1" s="628"/>
      <c r="OTN1" s="52"/>
      <c r="OTO1" s="55"/>
      <c r="OTP1" s="628"/>
      <c r="OTQ1" s="628"/>
      <c r="OTR1" s="628"/>
      <c r="OTS1" s="628"/>
      <c r="OTT1" s="628"/>
      <c r="OTU1" s="52"/>
      <c r="OTV1" s="55"/>
      <c r="OTW1" s="628"/>
      <c r="OTX1" s="628"/>
      <c r="OTY1" s="628"/>
      <c r="OTZ1" s="628"/>
      <c r="OUA1" s="628"/>
      <c r="OUB1" s="52"/>
      <c r="OUC1" s="55"/>
      <c r="OUD1" s="628"/>
      <c r="OUE1" s="628"/>
      <c r="OUF1" s="628"/>
      <c r="OUG1" s="628"/>
      <c r="OUH1" s="628"/>
      <c r="OUI1" s="52"/>
      <c r="OUJ1" s="55"/>
      <c r="OUK1" s="628"/>
      <c r="OUL1" s="628"/>
      <c r="OUM1" s="628"/>
      <c r="OUN1" s="628"/>
      <c r="OUO1" s="628"/>
      <c r="OUP1" s="52"/>
      <c r="OUQ1" s="55"/>
      <c r="OUR1" s="628"/>
      <c r="OUS1" s="628"/>
      <c r="OUT1" s="628"/>
      <c r="OUU1" s="628"/>
      <c r="OUV1" s="628"/>
      <c r="OUW1" s="52"/>
      <c r="OUX1" s="55"/>
      <c r="OUY1" s="628"/>
      <c r="OUZ1" s="628"/>
      <c r="OVA1" s="628"/>
      <c r="OVB1" s="628"/>
      <c r="OVC1" s="628"/>
      <c r="OVD1" s="52"/>
      <c r="OVE1" s="55"/>
      <c r="OVF1" s="628"/>
      <c r="OVG1" s="628"/>
      <c r="OVH1" s="628"/>
      <c r="OVI1" s="628"/>
      <c r="OVJ1" s="628"/>
      <c r="OVK1" s="52"/>
      <c r="OVL1" s="55"/>
      <c r="OVM1" s="628"/>
      <c r="OVN1" s="628"/>
      <c r="OVO1" s="628"/>
      <c r="OVP1" s="628"/>
      <c r="OVQ1" s="628"/>
      <c r="OVR1" s="52"/>
      <c r="OVS1" s="55"/>
      <c r="OVT1" s="628"/>
      <c r="OVU1" s="628"/>
      <c r="OVV1" s="628"/>
      <c r="OVW1" s="628"/>
      <c r="OVX1" s="628"/>
      <c r="OVY1" s="52"/>
      <c r="OVZ1" s="55"/>
      <c r="OWA1" s="628"/>
      <c r="OWB1" s="628"/>
      <c r="OWC1" s="628"/>
      <c r="OWD1" s="628"/>
      <c r="OWE1" s="628"/>
      <c r="OWF1" s="52"/>
      <c r="OWG1" s="55"/>
      <c r="OWH1" s="628"/>
      <c r="OWI1" s="628"/>
      <c r="OWJ1" s="628"/>
      <c r="OWK1" s="628"/>
      <c r="OWL1" s="628"/>
      <c r="OWM1" s="52"/>
      <c r="OWN1" s="55"/>
      <c r="OWO1" s="628"/>
      <c r="OWP1" s="628"/>
      <c r="OWQ1" s="628"/>
      <c r="OWR1" s="628"/>
      <c r="OWS1" s="628"/>
      <c r="OWT1" s="52"/>
      <c r="OWU1" s="55"/>
      <c r="OWV1" s="628"/>
      <c r="OWW1" s="628"/>
      <c r="OWX1" s="628"/>
      <c r="OWY1" s="628"/>
      <c r="OWZ1" s="628"/>
      <c r="OXA1" s="52"/>
      <c r="OXB1" s="55"/>
      <c r="OXC1" s="628"/>
      <c r="OXD1" s="628"/>
      <c r="OXE1" s="628"/>
      <c r="OXF1" s="628"/>
      <c r="OXG1" s="628"/>
      <c r="OXH1" s="52"/>
      <c r="OXI1" s="55"/>
      <c r="OXJ1" s="628"/>
      <c r="OXK1" s="628"/>
      <c r="OXL1" s="628"/>
      <c r="OXM1" s="628"/>
      <c r="OXN1" s="628"/>
      <c r="OXO1" s="52"/>
      <c r="OXP1" s="55"/>
      <c r="OXQ1" s="628"/>
      <c r="OXR1" s="628"/>
      <c r="OXS1" s="628"/>
      <c r="OXT1" s="628"/>
      <c r="OXU1" s="628"/>
      <c r="OXV1" s="52"/>
      <c r="OXW1" s="55"/>
      <c r="OXX1" s="628"/>
      <c r="OXY1" s="628"/>
      <c r="OXZ1" s="628"/>
      <c r="OYA1" s="628"/>
      <c r="OYB1" s="628"/>
      <c r="OYC1" s="52"/>
      <c r="OYD1" s="55"/>
      <c r="OYE1" s="628"/>
      <c r="OYF1" s="628"/>
      <c r="OYG1" s="628"/>
      <c r="OYH1" s="628"/>
      <c r="OYI1" s="628"/>
      <c r="OYJ1" s="52"/>
      <c r="OYK1" s="55"/>
      <c r="OYL1" s="628"/>
      <c r="OYM1" s="628"/>
      <c r="OYN1" s="628"/>
      <c r="OYO1" s="628"/>
      <c r="OYP1" s="628"/>
      <c r="OYQ1" s="52"/>
      <c r="OYR1" s="55"/>
      <c r="OYS1" s="628"/>
      <c r="OYT1" s="628"/>
      <c r="OYU1" s="628"/>
      <c r="OYV1" s="628"/>
      <c r="OYW1" s="628"/>
      <c r="OYX1" s="52"/>
      <c r="OYY1" s="55"/>
      <c r="OYZ1" s="628"/>
      <c r="OZA1" s="628"/>
      <c r="OZB1" s="628"/>
      <c r="OZC1" s="628"/>
      <c r="OZD1" s="628"/>
      <c r="OZE1" s="52"/>
      <c r="OZF1" s="55"/>
      <c r="OZG1" s="628"/>
      <c r="OZH1" s="628"/>
      <c r="OZI1" s="628"/>
      <c r="OZJ1" s="628"/>
      <c r="OZK1" s="628"/>
      <c r="OZL1" s="52"/>
      <c r="OZM1" s="55"/>
      <c r="OZN1" s="628"/>
      <c r="OZO1" s="628"/>
      <c r="OZP1" s="628"/>
      <c r="OZQ1" s="628"/>
      <c r="OZR1" s="628"/>
      <c r="OZS1" s="52"/>
      <c r="OZT1" s="55"/>
      <c r="OZU1" s="628"/>
      <c r="OZV1" s="628"/>
      <c r="OZW1" s="628"/>
      <c r="OZX1" s="628"/>
      <c r="OZY1" s="628"/>
      <c r="OZZ1" s="52"/>
      <c r="PAA1" s="55"/>
      <c r="PAB1" s="628"/>
      <c r="PAC1" s="628"/>
      <c r="PAD1" s="628"/>
      <c r="PAE1" s="628"/>
      <c r="PAF1" s="628"/>
      <c r="PAG1" s="52"/>
      <c r="PAH1" s="55"/>
      <c r="PAI1" s="628"/>
      <c r="PAJ1" s="628"/>
      <c r="PAK1" s="628"/>
      <c r="PAL1" s="628"/>
      <c r="PAM1" s="628"/>
      <c r="PAN1" s="52"/>
      <c r="PAO1" s="55"/>
      <c r="PAP1" s="628"/>
      <c r="PAQ1" s="628"/>
      <c r="PAR1" s="628"/>
      <c r="PAS1" s="628"/>
      <c r="PAT1" s="628"/>
      <c r="PAU1" s="52"/>
      <c r="PAV1" s="55"/>
      <c r="PAW1" s="628"/>
      <c r="PAX1" s="628"/>
      <c r="PAY1" s="628"/>
      <c r="PAZ1" s="628"/>
      <c r="PBA1" s="628"/>
      <c r="PBB1" s="52"/>
      <c r="PBC1" s="55"/>
      <c r="PBD1" s="628"/>
      <c r="PBE1" s="628"/>
      <c r="PBF1" s="628"/>
      <c r="PBG1" s="628"/>
      <c r="PBH1" s="628"/>
      <c r="PBI1" s="52"/>
      <c r="PBJ1" s="55"/>
      <c r="PBK1" s="628"/>
      <c r="PBL1" s="628"/>
      <c r="PBM1" s="628"/>
      <c r="PBN1" s="628"/>
      <c r="PBO1" s="628"/>
      <c r="PBP1" s="52"/>
      <c r="PBQ1" s="55"/>
      <c r="PBR1" s="628"/>
      <c r="PBS1" s="628"/>
      <c r="PBT1" s="628"/>
      <c r="PBU1" s="628"/>
      <c r="PBV1" s="628"/>
      <c r="PBW1" s="52"/>
      <c r="PBX1" s="55"/>
      <c r="PBY1" s="628"/>
      <c r="PBZ1" s="628"/>
      <c r="PCA1" s="628"/>
      <c r="PCB1" s="628"/>
      <c r="PCC1" s="628"/>
      <c r="PCD1" s="52"/>
      <c r="PCE1" s="55"/>
      <c r="PCF1" s="628"/>
      <c r="PCG1" s="628"/>
      <c r="PCH1" s="628"/>
      <c r="PCI1" s="628"/>
      <c r="PCJ1" s="628"/>
      <c r="PCK1" s="52"/>
      <c r="PCL1" s="55"/>
      <c r="PCM1" s="628"/>
      <c r="PCN1" s="628"/>
      <c r="PCO1" s="628"/>
      <c r="PCP1" s="628"/>
      <c r="PCQ1" s="628"/>
      <c r="PCR1" s="52"/>
      <c r="PCS1" s="55"/>
      <c r="PCT1" s="628"/>
      <c r="PCU1" s="628"/>
      <c r="PCV1" s="628"/>
      <c r="PCW1" s="628"/>
      <c r="PCX1" s="628"/>
      <c r="PCY1" s="52"/>
      <c r="PCZ1" s="55"/>
      <c r="PDA1" s="628"/>
      <c r="PDB1" s="628"/>
      <c r="PDC1" s="628"/>
      <c r="PDD1" s="628"/>
      <c r="PDE1" s="628"/>
      <c r="PDF1" s="52"/>
      <c r="PDG1" s="55"/>
      <c r="PDH1" s="628"/>
      <c r="PDI1" s="628"/>
      <c r="PDJ1" s="628"/>
      <c r="PDK1" s="628"/>
      <c r="PDL1" s="628"/>
      <c r="PDM1" s="52"/>
      <c r="PDN1" s="55"/>
      <c r="PDO1" s="628"/>
      <c r="PDP1" s="628"/>
      <c r="PDQ1" s="628"/>
      <c r="PDR1" s="628"/>
      <c r="PDS1" s="628"/>
      <c r="PDT1" s="52"/>
      <c r="PDU1" s="55"/>
      <c r="PDV1" s="628"/>
      <c r="PDW1" s="628"/>
      <c r="PDX1" s="628"/>
      <c r="PDY1" s="628"/>
      <c r="PDZ1" s="628"/>
      <c r="PEA1" s="52"/>
      <c r="PEB1" s="55"/>
      <c r="PEC1" s="628"/>
      <c r="PED1" s="628"/>
      <c r="PEE1" s="628"/>
      <c r="PEF1" s="628"/>
      <c r="PEG1" s="628"/>
      <c r="PEH1" s="52"/>
      <c r="PEI1" s="55"/>
      <c r="PEJ1" s="628"/>
      <c r="PEK1" s="628"/>
      <c r="PEL1" s="628"/>
      <c r="PEM1" s="628"/>
      <c r="PEN1" s="628"/>
      <c r="PEO1" s="52"/>
      <c r="PEP1" s="55"/>
      <c r="PEQ1" s="628"/>
      <c r="PER1" s="628"/>
      <c r="PES1" s="628"/>
      <c r="PET1" s="628"/>
      <c r="PEU1" s="628"/>
      <c r="PEV1" s="52"/>
      <c r="PEW1" s="55"/>
      <c r="PEX1" s="628"/>
      <c r="PEY1" s="628"/>
      <c r="PEZ1" s="628"/>
      <c r="PFA1" s="628"/>
      <c r="PFB1" s="628"/>
      <c r="PFC1" s="52"/>
      <c r="PFD1" s="55"/>
      <c r="PFE1" s="628"/>
      <c r="PFF1" s="628"/>
      <c r="PFG1" s="628"/>
      <c r="PFH1" s="628"/>
      <c r="PFI1" s="628"/>
      <c r="PFJ1" s="52"/>
      <c r="PFK1" s="55"/>
      <c r="PFL1" s="628"/>
      <c r="PFM1" s="628"/>
      <c r="PFN1" s="628"/>
      <c r="PFO1" s="628"/>
      <c r="PFP1" s="628"/>
      <c r="PFQ1" s="52"/>
      <c r="PFR1" s="55"/>
      <c r="PFS1" s="628"/>
      <c r="PFT1" s="628"/>
      <c r="PFU1" s="628"/>
      <c r="PFV1" s="628"/>
      <c r="PFW1" s="628"/>
      <c r="PFX1" s="52"/>
      <c r="PFY1" s="55"/>
      <c r="PFZ1" s="628"/>
      <c r="PGA1" s="628"/>
      <c r="PGB1" s="628"/>
      <c r="PGC1" s="628"/>
      <c r="PGD1" s="628"/>
      <c r="PGE1" s="52"/>
      <c r="PGF1" s="55"/>
      <c r="PGG1" s="628"/>
      <c r="PGH1" s="628"/>
      <c r="PGI1" s="628"/>
      <c r="PGJ1" s="628"/>
      <c r="PGK1" s="628"/>
      <c r="PGL1" s="52"/>
      <c r="PGM1" s="55"/>
      <c r="PGN1" s="628"/>
      <c r="PGO1" s="628"/>
      <c r="PGP1" s="628"/>
      <c r="PGQ1" s="628"/>
      <c r="PGR1" s="628"/>
      <c r="PGS1" s="52"/>
      <c r="PGT1" s="55"/>
      <c r="PGU1" s="628"/>
      <c r="PGV1" s="628"/>
      <c r="PGW1" s="628"/>
      <c r="PGX1" s="628"/>
      <c r="PGY1" s="628"/>
      <c r="PGZ1" s="52"/>
      <c r="PHA1" s="55"/>
      <c r="PHB1" s="628"/>
      <c r="PHC1" s="628"/>
      <c r="PHD1" s="628"/>
      <c r="PHE1" s="628"/>
      <c r="PHF1" s="628"/>
      <c r="PHG1" s="52"/>
      <c r="PHH1" s="55"/>
      <c r="PHI1" s="628"/>
      <c r="PHJ1" s="628"/>
      <c r="PHK1" s="628"/>
      <c r="PHL1" s="628"/>
      <c r="PHM1" s="628"/>
      <c r="PHN1" s="52"/>
      <c r="PHO1" s="55"/>
      <c r="PHP1" s="628"/>
      <c r="PHQ1" s="628"/>
      <c r="PHR1" s="628"/>
      <c r="PHS1" s="628"/>
      <c r="PHT1" s="628"/>
      <c r="PHU1" s="52"/>
      <c r="PHV1" s="55"/>
      <c r="PHW1" s="628"/>
      <c r="PHX1" s="628"/>
      <c r="PHY1" s="628"/>
      <c r="PHZ1" s="628"/>
      <c r="PIA1" s="628"/>
      <c r="PIB1" s="52"/>
      <c r="PIC1" s="55"/>
      <c r="PID1" s="628"/>
      <c r="PIE1" s="628"/>
      <c r="PIF1" s="628"/>
      <c r="PIG1" s="628"/>
      <c r="PIH1" s="628"/>
      <c r="PII1" s="52"/>
      <c r="PIJ1" s="55"/>
      <c r="PIK1" s="628"/>
      <c r="PIL1" s="628"/>
      <c r="PIM1" s="628"/>
      <c r="PIN1" s="628"/>
      <c r="PIO1" s="628"/>
      <c r="PIP1" s="52"/>
      <c r="PIQ1" s="55"/>
      <c r="PIR1" s="628"/>
      <c r="PIS1" s="628"/>
      <c r="PIT1" s="628"/>
      <c r="PIU1" s="628"/>
      <c r="PIV1" s="628"/>
      <c r="PIW1" s="52"/>
      <c r="PIX1" s="55"/>
      <c r="PIY1" s="628"/>
      <c r="PIZ1" s="628"/>
      <c r="PJA1" s="628"/>
      <c r="PJB1" s="628"/>
      <c r="PJC1" s="628"/>
      <c r="PJD1" s="52"/>
      <c r="PJE1" s="55"/>
      <c r="PJF1" s="628"/>
      <c r="PJG1" s="628"/>
      <c r="PJH1" s="628"/>
      <c r="PJI1" s="628"/>
      <c r="PJJ1" s="628"/>
      <c r="PJK1" s="52"/>
      <c r="PJL1" s="55"/>
      <c r="PJM1" s="628"/>
      <c r="PJN1" s="628"/>
      <c r="PJO1" s="628"/>
      <c r="PJP1" s="628"/>
      <c r="PJQ1" s="628"/>
      <c r="PJR1" s="52"/>
      <c r="PJS1" s="55"/>
      <c r="PJT1" s="628"/>
      <c r="PJU1" s="628"/>
      <c r="PJV1" s="628"/>
      <c r="PJW1" s="628"/>
      <c r="PJX1" s="628"/>
      <c r="PJY1" s="52"/>
      <c r="PJZ1" s="55"/>
      <c r="PKA1" s="628"/>
      <c r="PKB1" s="628"/>
      <c r="PKC1" s="628"/>
      <c r="PKD1" s="628"/>
      <c r="PKE1" s="628"/>
      <c r="PKF1" s="52"/>
      <c r="PKG1" s="55"/>
      <c r="PKH1" s="628"/>
      <c r="PKI1" s="628"/>
      <c r="PKJ1" s="628"/>
      <c r="PKK1" s="628"/>
      <c r="PKL1" s="628"/>
      <c r="PKM1" s="52"/>
      <c r="PKN1" s="55"/>
      <c r="PKO1" s="628"/>
      <c r="PKP1" s="628"/>
      <c r="PKQ1" s="628"/>
      <c r="PKR1" s="628"/>
      <c r="PKS1" s="628"/>
      <c r="PKT1" s="52"/>
      <c r="PKU1" s="55"/>
      <c r="PKV1" s="628"/>
      <c r="PKW1" s="628"/>
      <c r="PKX1" s="628"/>
      <c r="PKY1" s="628"/>
      <c r="PKZ1" s="628"/>
      <c r="PLA1" s="52"/>
      <c r="PLB1" s="55"/>
      <c r="PLC1" s="628"/>
      <c r="PLD1" s="628"/>
      <c r="PLE1" s="628"/>
      <c r="PLF1" s="628"/>
      <c r="PLG1" s="628"/>
      <c r="PLH1" s="52"/>
      <c r="PLI1" s="55"/>
      <c r="PLJ1" s="628"/>
      <c r="PLK1" s="628"/>
      <c r="PLL1" s="628"/>
      <c r="PLM1" s="628"/>
      <c r="PLN1" s="628"/>
      <c r="PLO1" s="52"/>
      <c r="PLP1" s="55"/>
      <c r="PLQ1" s="628"/>
      <c r="PLR1" s="628"/>
      <c r="PLS1" s="628"/>
      <c r="PLT1" s="628"/>
      <c r="PLU1" s="628"/>
      <c r="PLV1" s="52"/>
      <c r="PLW1" s="55"/>
      <c r="PLX1" s="628"/>
      <c r="PLY1" s="628"/>
      <c r="PLZ1" s="628"/>
      <c r="PMA1" s="628"/>
      <c r="PMB1" s="628"/>
      <c r="PMC1" s="52"/>
      <c r="PMD1" s="55"/>
      <c r="PME1" s="628"/>
      <c r="PMF1" s="628"/>
      <c r="PMG1" s="628"/>
      <c r="PMH1" s="628"/>
      <c r="PMI1" s="628"/>
      <c r="PMJ1" s="52"/>
      <c r="PMK1" s="55"/>
      <c r="PML1" s="628"/>
      <c r="PMM1" s="628"/>
      <c r="PMN1" s="628"/>
      <c r="PMO1" s="628"/>
      <c r="PMP1" s="628"/>
      <c r="PMQ1" s="52"/>
      <c r="PMR1" s="55"/>
      <c r="PMS1" s="628"/>
      <c r="PMT1" s="628"/>
      <c r="PMU1" s="628"/>
      <c r="PMV1" s="628"/>
      <c r="PMW1" s="628"/>
      <c r="PMX1" s="52"/>
      <c r="PMY1" s="55"/>
      <c r="PMZ1" s="628"/>
      <c r="PNA1" s="628"/>
      <c r="PNB1" s="628"/>
      <c r="PNC1" s="628"/>
      <c r="PND1" s="628"/>
      <c r="PNE1" s="52"/>
      <c r="PNF1" s="55"/>
      <c r="PNG1" s="628"/>
      <c r="PNH1" s="628"/>
      <c r="PNI1" s="628"/>
      <c r="PNJ1" s="628"/>
      <c r="PNK1" s="628"/>
      <c r="PNL1" s="52"/>
      <c r="PNM1" s="55"/>
      <c r="PNN1" s="628"/>
      <c r="PNO1" s="628"/>
      <c r="PNP1" s="628"/>
      <c r="PNQ1" s="628"/>
      <c r="PNR1" s="628"/>
      <c r="PNS1" s="52"/>
      <c r="PNT1" s="55"/>
      <c r="PNU1" s="628"/>
      <c r="PNV1" s="628"/>
      <c r="PNW1" s="628"/>
      <c r="PNX1" s="628"/>
      <c r="PNY1" s="628"/>
      <c r="PNZ1" s="52"/>
      <c r="POA1" s="55"/>
      <c r="POB1" s="628"/>
      <c r="POC1" s="628"/>
      <c r="POD1" s="628"/>
      <c r="POE1" s="628"/>
      <c r="POF1" s="628"/>
      <c r="POG1" s="52"/>
      <c r="POH1" s="55"/>
      <c r="POI1" s="628"/>
      <c r="POJ1" s="628"/>
      <c r="POK1" s="628"/>
      <c r="POL1" s="628"/>
      <c r="POM1" s="628"/>
      <c r="PON1" s="52"/>
      <c r="POO1" s="55"/>
      <c r="POP1" s="628"/>
      <c r="POQ1" s="628"/>
      <c r="POR1" s="628"/>
      <c r="POS1" s="628"/>
      <c r="POT1" s="628"/>
      <c r="POU1" s="52"/>
      <c r="POV1" s="55"/>
      <c r="POW1" s="628"/>
      <c r="POX1" s="628"/>
      <c r="POY1" s="628"/>
      <c r="POZ1" s="628"/>
      <c r="PPA1" s="628"/>
      <c r="PPB1" s="52"/>
      <c r="PPC1" s="55"/>
      <c r="PPD1" s="628"/>
      <c r="PPE1" s="628"/>
      <c r="PPF1" s="628"/>
      <c r="PPG1" s="628"/>
      <c r="PPH1" s="628"/>
      <c r="PPI1" s="52"/>
      <c r="PPJ1" s="55"/>
      <c r="PPK1" s="628"/>
      <c r="PPL1" s="628"/>
      <c r="PPM1" s="628"/>
      <c r="PPN1" s="628"/>
      <c r="PPO1" s="628"/>
      <c r="PPP1" s="52"/>
      <c r="PPQ1" s="55"/>
      <c r="PPR1" s="628"/>
      <c r="PPS1" s="628"/>
      <c r="PPT1" s="628"/>
      <c r="PPU1" s="628"/>
      <c r="PPV1" s="628"/>
      <c r="PPW1" s="52"/>
      <c r="PPX1" s="55"/>
      <c r="PPY1" s="628"/>
      <c r="PPZ1" s="628"/>
      <c r="PQA1" s="628"/>
      <c r="PQB1" s="628"/>
      <c r="PQC1" s="628"/>
      <c r="PQD1" s="52"/>
      <c r="PQE1" s="55"/>
      <c r="PQF1" s="628"/>
      <c r="PQG1" s="628"/>
      <c r="PQH1" s="628"/>
      <c r="PQI1" s="628"/>
      <c r="PQJ1" s="628"/>
      <c r="PQK1" s="52"/>
      <c r="PQL1" s="55"/>
      <c r="PQM1" s="628"/>
      <c r="PQN1" s="628"/>
      <c r="PQO1" s="628"/>
      <c r="PQP1" s="628"/>
      <c r="PQQ1" s="628"/>
      <c r="PQR1" s="52"/>
      <c r="PQS1" s="55"/>
      <c r="PQT1" s="628"/>
      <c r="PQU1" s="628"/>
      <c r="PQV1" s="628"/>
      <c r="PQW1" s="628"/>
      <c r="PQX1" s="628"/>
      <c r="PQY1" s="52"/>
      <c r="PQZ1" s="55"/>
      <c r="PRA1" s="628"/>
      <c r="PRB1" s="628"/>
      <c r="PRC1" s="628"/>
      <c r="PRD1" s="628"/>
      <c r="PRE1" s="628"/>
      <c r="PRF1" s="52"/>
      <c r="PRG1" s="55"/>
      <c r="PRH1" s="628"/>
      <c r="PRI1" s="628"/>
      <c r="PRJ1" s="628"/>
      <c r="PRK1" s="628"/>
      <c r="PRL1" s="628"/>
      <c r="PRM1" s="52"/>
      <c r="PRN1" s="55"/>
      <c r="PRO1" s="628"/>
      <c r="PRP1" s="628"/>
      <c r="PRQ1" s="628"/>
      <c r="PRR1" s="628"/>
      <c r="PRS1" s="628"/>
      <c r="PRT1" s="52"/>
      <c r="PRU1" s="55"/>
      <c r="PRV1" s="628"/>
      <c r="PRW1" s="628"/>
      <c r="PRX1" s="628"/>
      <c r="PRY1" s="628"/>
      <c r="PRZ1" s="628"/>
      <c r="PSA1" s="52"/>
      <c r="PSB1" s="55"/>
      <c r="PSC1" s="628"/>
      <c r="PSD1" s="628"/>
      <c r="PSE1" s="628"/>
      <c r="PSF1" s="628"/>
      <c r="PSG1" s="628"/>
      <c r="PSH1" s="52"/>
      <c r="PSI1" s="55"/>
      <c r="PSJ1" s="628"/>
      <c r="PSK1" s="628"/>
      <c r="PSL1" s="628"/>
      <c r="PSM1" s="628"/>
      <c r="PSN1" s="628"/>
      <c r="PSO1" s="52"/>
      <c r="PSP1" s="55"/>
      <c r="PSQ1" s="628"/>
      <c r="PSR1" s="628"/>
      <c r="PSS1" s="628"/>
      <c r="PST1" s="628"/>
      <c r="PSU1" s="628"/>
      <c r="PSV1" s="52"/>
      <c r="PSW1" s="55"/>
      <c r="PSX1" s="628"/>
      <c r="PSY1" s="628"/>
      <c r="PSZ1" s="628"/>
      <c r="PTA1" s="628"/>
      <c r="PTB1" s="628"/>
      <c r="PTC1" s="52"/>
      <c r="PTD1" s="55"/>
      <c r="PTE1" s="628"/>
      <c r="PTF1" s="628"/>
      <c r="PTG1" s="628"/>
      <c r="PTH1" s="628"/>
      <c r="PTI1" s="628"/>
      <c r="PTJ1" s="52"/>
      <c r="PTK1" s="55"/>
      <c r="PTL1" s="628"/>
      <c r="PTM1" s="628"/>
      <c r="PTN1" s="628"/>
      <c r="PTO1" s="628"/>
      <c r="PTP1" s="628"/>
      <c r="PTQ1" s="52"/>
      <c r="PTR1" s="55"/>
      <c r="PTS1" s="628"/>
      <c r="PTT1" s="628"/>
      <c r="PTU1" s="628"/>
      <c r="PTV1" s="628"/>
      <c r="PTW1" s="628"/>
      <c r="PTX1" s="52"/>
      <c r="PTY1" s="55"/>
      <c r="PTZ1" s="628"/>
      <c r="PUA1" s="628"/>
      <c r="PUB1" s="628"/>
      <c r="PUC1" s="628"/>
      <c r="PUD1" s="628"/>
      <c r="PUE1" s="52"/>
      <c r="PUF1" s="55"/>
      <c r="PUG1" s="628"/>
      <c r="PUH1" s="628"/>
      <c r="PUI1" s="628"/>
      <c r="PUJ1" s="628"/>
      <c r="PUK1" s="628"/>
      <c r="PUL1" s="52"/>
      <c r="PUM1" s="55"/>
      <c r="PUN1" s="628"/>
      <c r="PUO1" s="628"/>
      <c r="PUP1" s="628"/>
      <c r="PUQ1" s="628"/>
      <c r="PUR1" s="628"/>
      <c r="PUS1" s="52"/>
      <c r="PUT1" s="55"/>
      <c r="PUU1" s="628"/>
      <c r="PUV1" s="628"/>
      <c r="PUW1" s="628"/>
      <c r="PUX1" s="628"/>
      <c r="PUY1" s="628"/>
      <c r="PUZ1" s="52"/>
      <c r="PVA1" s="55"/>
      <c r="PVB1" s="628"/>
      <c r="PVC1" s="628"/>
      <c r="PVD1" s="628"/>
      <c r="PVE1" s="628"/>
      <c r="PVF1" s="628"/>
      <c r="PVG1" s="52"/>
      <c r="PVH1" s="55"/>
      <c r="PVI1" s="628"/>
      <c r="PVJ1" s="628"/>
      <c r="PVK1" s="628"/>
      <c r="PVL1" s="628"/>
      <c r="PVM1" s="628"/>
      <c r="PVN1" s="52"/>
      <c r="PVO1" s="55"/>
      <c r="PVP1" s="628"/>
      <c r="PVQ1" s="628"/>
      <c r="PVR1" s="628"/>
      <c r="PVS1" s="628"/>
      <c r="PVT1" s="628"/>
      <c r="PVU1" s="52"/>
      <c r="PVV1" s="55"/>
      <c r="PVW1" s="628"/>
      <c r="PVX1" s="628"/>
      <c r="PVY1" s="628"/>
      <c r="PVZ1" s="628"/>
      <c r="PWA1" s="628"/>
      <c r="PWB1" s="52"/>
      <c r="PWC1" s="55"/>
      <c r="PWD1" s="628"/>
      <c r="PWE1" s="628"/>
      <c r="PWF1" s="628"/>
      <c r="PWG1" s="628"/>
      <c r="PWH1" s="628"/>
      <c r="PWI1" s="52"/>
      <c r="PWJ1" s="55"/>
      <c r="PWK1" s="628"/>
      <c r="PWL1" s="628"/>
      <c r="PWM1" s="628"/>
      <c r="PWN1" s="628"/>
      <c r="PWO1" s="628"/>
      <c r="PWP1" s="52"/>
      <c r="PWQ1" s="55"/>
      <c r="PWR1" s="628"/>
      <c r="PWS1" s="628"/>
      <c r="PWT1" s="628"/>
      <c r="PWU1" s="628"/>
      <c r="PWV1" s="628"/>
      <c r="PWW1" s="52"/>
      <c r="PWX1" s="55"/>
      <c r="PWY1" s="628"/>
      <c r="PWZ1" s="628"/>
      <c r="PXA1" s="628"/>
      <c r="PXB1" s="628"/>
      <c r="PXC1" s="628"/>
      <c r="PXD1" s="52"/>
      <c r="PXE1" s="55"/>
      <c r="PXF1" s="628"/>
      <c r="PXG1" s="628"/>
      <c r="PXH1" s="628"/>
      <c r="PXI1" s="628"/>
      <c r="PXJ1" s="628"/>
      <c r="PXK1" s="52"/>
      <c r="PXL1" s="55"/>
      <c r="PXM1" s="628"/>
      <c r="PXN1" s="628"/>
      <c r="PXO1" s="628"/>
      <c r="PXP1" s="628"/>
      <c r="PXQ1" s="628"/>
      <c r="PXR1" s="52"/>
      <c r="PXS1" s="55"/>
      <c r="PXT1" s="628"/>
      <c r="PXU1" s="628"/>
      <c r="PXV1" s="628"/>
      <c r="PXW1" s="628"/>
      <c r="PXX1" s="628"/>
      <c r="PXY1" s="52"/>
      <c r="PXZ1" s="55"/>
      <c r="PYA1" s="628"/>
      <c r="PYB1" s="628"/>
      <c r="PYC1" s="628"/>
      <c r="PYD1" s="628"/>
      <c r="PYE1" s="628"/>
      <c r="PYF1" s="52"/>
      <c r="PYG1" s="55"/>
      <c r="PYH1" s="628"/>
      <c r="PYI1" s="628"/>
      <c r="PYJ1" s="628"/>
      <c r="PYK1" s="628"/>
      <c r="PYL1" s="628"/>
      <c r="PYM1" s="52"/>
      <c r="PYN1" s="55"/>
      <c r="PYO1" s="628"/>
      <c r="PYP1" s="628"/>
      <c r="PYQ1" s="628"/>
      <c r="PYR1" s="628"/>
      <c r="PYS1" s="628"/>
      <c r="PYT1" s="52"/>
      <c r="PYU1" s="55"/>
      <c r="PYV1" s="628"/>
      <c r="PYW1" s="628"/>
      <c r="PYX1" s="628"/>
      <c r="PYY1" s="628"/>
      <c r="PYZ1" s="628"/>
      <c r="PZA1" s="52"/>
      <c r="PZB1" s="55"/>
      <c r="PZC1" s="628"/>
      <c r="PZD1" s="628"/>
      <c r="PZE1" s="628"/>
      <c r="PZF1" s="628"/>
      <c r="PZG1" s="628"/>
      <c r="PZH1" s="52"/>
      <c r="PZI1" s="55"/>
      <c r="PZJ1" s="628"/>
      <c r="PZK1" s="628"/>
      <c r="PZL1" s="628"/>
      <c r="PZM1" s="628"/>
      <c r="PZN1" s="628"/>
      <c r="PZO1" s="52"/>
      <c r="PZP1" s="55"/>
      <c r="PZQ1" s="628"/>
      <c r="PZR1" s="628"/>
      <c r="PZS1" s="628"/>
      <c r="PZT1" s="628"/>
      <c r="PZU1" s="628"/>
      <c r="PZV1" s="52"/>
      <c r="PZW1" s="55"/>
      <c r="PZX1" s="628"/>
      <c r="PZY1" s="628"/>
      <c r="PZZ1" s="628"/>
      <c r="QAA1" s="628"/>
      <c r="QAB1" s="628"/>
      <c r="QAC1" s="52"/>
      <c r="QAD1" s="55"/>
      <c r="QAE1" s="628"/>
      <c r="QAF1" s="628"/>
      <c r="QAG1" s="628"/>
      <c r="QAH1" s="628"/>
      <c r="QAI1" s="628"/>
      <c r="QAJ1" s="52"/>
      <c r="QAK1" s="55"/>
      <c r="QAL1" s="628"/>
      <c r="QAM1" s="628"/>
      <c r="QAN1" s="628"/>
      <c r="QAO1" s="628"/>
      <c r="QAP1" s="628"/>
      <c r="QAQ1" s="52"/>
      <c r="QAR1" s="55"/>
      <c r="QAS1" s="628"/>
      <c r="QAT1" s="628"/>
      <c r="QAU1" s="628"/>
      <c r="QAV1" s="628"/>
      <c r="QAW1" s="628"/>
      <c r="QAX1" s="52"/>
      <c r="QAY1" s="55"/>
      <c r="QAZ1" s="628"/>
      <c r="QBA1" s="628"/>
      <c r="QBB1" s="628"/>
      <c r="QBC1" s="628"/>
      <c r="QBD1" s="628"/>
      <c r="QBE1" s="52"/>
      <c r="QBF1" s="55"/>
      <c r="QBG1" s="628"/>
      <c r="QBH1" s="628"/>
      <c r="QBI1" s="628"/>
      <c r="QBJ1" s="628"/>
      <c r="QBK1" s="628"/>
      <c r="QBL1" s="52"/>
      <c r="QBM1" s="55"/>
      <c r="QBN1" s="628"/>
      <c r="QBO1" s="628"/>
      <c r="QBP1" s="628"/>
      <c r="QBQ1" s="628"/>
      <c r="QBR1" s="628"/>
      <c r="QBS1" s="52"/>
      <c r="QBT1" s="55"/>
      <c r="QBU1" s="628"/>
      <c r="QBV1" s="628"/>
      <c r="QBW1" s="628"/>
      <c r="QBX1" s="628"/>
      <c r="QBY1" s="628"/>
      <c r="QBZ1" s="52"/>
      <c r="QCA1" s="55"/>
      <c r="QCB1" s="628"/>
      <c r="QCC1" s="628"/>
      <c r="QCD1" s="628"/>
      <c r="QCE1" s="628"/>
      <c r="QCF1" s="628"/>
      <c r="QCG1" s="52"/>
      <c r="QCH1" s="55"/>
      <c r="QCI1" s="628"/>
      <c r="QCJ1" s="628"/>
      <c r="QCK1" s="628"/>
      <c r="QCL1" s="628"/>
      <c r="QCM1" s="628"/>
      <c r="QCN1" s="52"/>
      <c r="QCO1" s="55"/>
      <c r="QCP1" s="628"/>
      <c r="QCQ1" s="628"/>
      <c r="QCR1" s="628"/>
      <c r="QCS1" s="628"/>
      <c r="QCT1" s="628"/>
      <c r="QCU1" s="52"/>
      <c r="QCV1" s="55"/>
      <c r="QCW1" s="628"/>
      <c r="QCX1" s="628"/>
      <c r="QCY1" s="628"/>
      <c r="QCZ1" s="628"/>
      <c r="QDA1" s="628"/>
      <c r="QDB1" s="52"/>
      <c r="QDC1" s="55"/>
      <c r="QDD1" s="628"/>
      <c r="QDE1" s="628"/>
      <c r="QDF1" s="628"/>
      <c r="QDG1" s="628"/>
      <c r="QDH1" s="628"/>
      <c r="QDI1" s="52"/>
      <c r="QDJ1" s="55"/>
      <c r="QDK1" s="628"/>
      <c r="QDL1" s="628"/>
      <c r="QDM1" s="628"/>
      <c r="QDN1" s="628"/>
      <c r="QDO1" s="628"/>
      <c r="QDP1" s="52"/>
      <c r="QDQ1" s="55"/>
      <c r="QDR1" s="628"/>
      <c r="QDS1" s="628"/>
      <c r="QDT1" s="628"/>
      <c r="QDU1" s="628"/>
      <c r="QDV1" s="628"/>
      <c r="QDW1" s="52"/>
      <c r="QDX1" s="55"/>
      <c r="QDY1" s="628"/>
      <c r="QDZ1" s="628"/>
      <c r="QEA1" s="628"/>
      <c r="QEB1" s="628"/>
      <c r="QEC1" s="628"/>
      <c r="QED1" s="52"/>
      <c r="QEE1" s="55"/>
      <c r="QEF1" s="628"/>
      <c r="QEG1" s="628"/>
      <c r="QEH1" s="628"/>
      <c r="QEI1" s="628"/>
      <c r="QEJ1" s="628"/>
      <c r="QEK1" s="52"/>
      <c r="QEL1" s="55"/>
      <c r="QEM1" s="628"/>
      <c r="QEN1" s="628"/>
      <c r="QEO1" s="628"/>
      <c r="QEP1" s="628"/>
      <c r="QEQ1" s="628"/>
      <c r="QER1" s="52"/>
      <c r="QES1" s="55"/>
      <c r="QET1" s="628"/>
      <c r="QEU1" s="628"/>
      <c r="QEV1" s="628"/>
      <c r="QEW1" s="628"/>
      <c r="QEX1" s="628"/>
      <c r="QEY1" s="52"/>
      <c r="QEZ1" s="55"/>
      <c r="QFA1" s="628"/>
      <c r="QFB1" s="628"/>
      <c r="QFC1" s="628"/>
      <c r="QFD1" s="628"/>
      <c r="QFE1" s="628"/>
      <c r="QFF1" s="52"/>
      <c r="QFG1" s="55"/>
      <c r="QFH1" s="628"/>
      <c r="QFI1" s="628"/>
      <c r="QFJ1" s="628"/>
      <c r="QFK1" s="628"/>
      <c r="QFL1" s="628"/>
      <c r="QFM1" s="52"/>
      <c r="QFN1" s="55"/>
      <c r="QFO1" s="628"/>
      <c r="QFP1" s="628"/>
      <c r="QFQ1" s="628"/>
      <c r="QFR1" s="628"/>
      <c r="QFS1" s="628"/>
      <c r="QFT1" s="52"/>
      <c r="QFU1" s="55"/>
      <c r="QFV1" s="628"/>
      <c r="QFW1" s="628"/>
      <c r="QFX1" s="628"/>
      <c r="QFY1" s="628"/>
      <c r="QFZ1" s="628"/>
      <c r="QGA1" s="52"/>
      <c r="QGB1" s="55"/>
      <c r="QGC1" s="628"/>
      <c r="QGD1" s="628"/>
      <c r="QGE1" s="628"/>
      <c r="QGF1" s="628"/>
      <c r="QGG1" s="628"/>
      <c r="QGH1" s="52"/>
      <c r="QGI1" s="55"/>
      <c r="QGJ1" s="628"/>
      <c r="QGK1" s="628"/>
      <c r="QGL1" s="628"/>
      <c r="QGM1" s="628"/>
      <c r="QGN1" s="628"/>
      <c r="QGO1" s="52"/>
      <c r="QGP1" s="55"/>
      <c r="QGQ1" s="628"/>
      <c r="QGR1" s="628"/>
      <c r="QGS1" s="628"/>
      <c r="QGT1" s="628"/>
      <c r="QGU1" s="628"/>
      <c r="QGV1" s="52"/>
      <c r="QGW1" s="55"/>
      <c r="QGX1" s="628"/>
      <c r="QGY1" s="628"/>
      <c r="QGZ1" s="628"/>
      <c r="QHA1" s="628"/>
      <c r="QHB1" s="628"/>
      <c r="QHC1" s="52"/>
      <c r="QHD1" s="55"/>
      <c r="QHE1" s="628"/>
      <c r="QHF1" s="628"/>
      <c r="QHG1" s="628"/>
      <c r="QHH1" s="628"/>
      <c r="QHI1" s="628"/>
      <c r="QHJ1" s="52"/>
      <c r="QHK1" s="55"/>
      <c r="QHL1" s="628"/>
      <c r="QHM1" s="628"/>
      <c r="QHN1" s="628"/>
      <c r="QHO1" s="628"/>
      <c r="QHP1" s="628"/>
      <c r="QHQ1" s="52"/>
      <c r="QHR1" s="55"/>
      <c r="QHS1" s="628"/>
      <c r="QHT1" s="628"/>
      <c r="QHU1" s="628"/>
      <c r="QHV1" s="628"/>
      <c r="QHW1" s="628"/>
      <c r="QHX1" s="52"/>
      <c r="QHY1" s="55"/>
      <c r="QHZ1" s="628"/>
      <c r="QIA1" s="628"/>
      <c r="QIB1" s="628"/>
      <c r="QIC1" s="628"/>
      <c r="QID1" s="628"/>
      <c r="QIE1" s="52"/>
      <c r="QIF1" s="55"/>
      <c r="QIG1" s="628"/>
      <c r="QIH1" s="628"/>
      <c r="QII1" s="628"/>
      <c r="QIJ1" s="628"/>
      <c r="QIK1" s="628"/>
      <c r="QIL1" s="52"/>
      <c r="QIM1" s="55"/>
      <c r="QIN1" s="628"/>
      <c r="QIO1" s="628"/>
      <c r="QIP1" s="628"/>
      <c r="QIQ1" s="628"/>
      <c r="QIR1" s="628"/>
      <c r="QIS1" s="52"/>
      <c r="QIT1" s="55"/>
      <c r="QIU1" s="628"/>
      <c r="QIV1" s="628"/>
      <c r="QIW1" s="628"/>
      <c r="QIX1" s="628"/>
      <c r="QIY1" s="628"/>
      <c r="QIZ1" s="52"/>
      <c r="QJA1" s="55"/>
      <c r="QJB1" s="628"/>
      <c r="QJC1" s="628"/>
      <c r="QJD1" s="628"/>
      <c r="QJE1" s="628"/>
      <c r="QJF1" s="628"/>
      <c r="QJG1" s="52"/>
      <c r="QJH1" s="55"/>
      <c r="QJI1" s="628"/>
      <c r="QJJ1" s="628"/>
      <c r="QJK1" s="628"/>
      <c r="QJL1" s="628"/>
      <c r="QJM1" s="628"/>
      <c r="QJN1" s="52"/>
      <c r="QJO1" s="55"/>
      <c r="QJP1" s="628"/>
      <c r="QJQ1" s="628"/>
      <c r="QJR1" s="628"/>
      <c r="QJS1" s="628"/>
      <c r="QJT1" s="628"/>
      <c r="QJU1" s="52"/>
      <c r="QJV1" s="55"/>
      <c r="QJW1" s="628"/>
      <c r="QJX1" s="628"/>
      <c r="QJY1" s="628"/>
      <c r="QJZ1" s="628"/>
      <c r="QKA1" s="628"/>
      <c r="QKB1" s="52"/>
      <c r="QKC1" s="55"/>
      <c r="QKD1" s="628"/>
      <c r="QKE1" s="628"/>
      <c r="QKF1" s="628"/>
      <c r="QKG1" s="628"/>
      <c r="QKH1" s="628"/>
      <c r="QKI1" s="52"/>
      <c r="QKJ1" s="55"/>
      <c r="QKK1" s="628"/>
      <c r="QKL1" s="628"/>
      <c r="QKM1" s="628"/>
      <c r="QKN1" s="628"/>
      <c r="QKO1" s="628"/>
      <c r="QKP1" s="52"/>
      <c r="QKQ1" s="55"/>
      <c r="QKR1" s="628"/>
      <c r="QKS1" s="628"/>
      <c r="QKT1" s="628"/>
      <c r="QKU1" s="628"/>
      <c r="QKV1" s="628"/>
      <c r="QKW1" s="52"/>
      <c r="QKX1" s="55"/>
      <c r="QKY1" s="628"/>
      <c r="QKZ1" s="628"/>
      <c r="QLA1" s="628"/>
      <c r="QLB1" s="628"/>
      <c r="QLC1" s="628"/>
      <c r="QLD1" s="52"/>
      <c r="QLE1" s="55"/>
      <c r="QLF1" s="628"/>
      <c r="QLG1" s="628"/>
      <c r="QLH1" s="628"/>
      <c r="QLI1" s="628"/>
      <c r="QLJ1" s="628"/>
      <c r="QLK1" s="52"/>
      <c r="QLL1" s="55"/>
      <c r="QLM1" s="628"/>
      <c r="QLN1" s="628"/>
      <c r="QLO1" s="628"/>
      <c r="QLP1" s="628"/>
      <c r="QLQ1" s="628"/>
      <c r="QLR1" s="52"/>
      <c r="QLS1" s="55"/>
      <c r="QLT1" s="628"/>
      <c r="QLU1" s="628"/>
      <c r="QLV1" s="628"/>
      <c r="QLW1" s="628"/>
      <c r="QLX1" s="628"/>
      <c r="QLY1" s="52"/>
      <c r="QLZ1" s="55"/>
      <c r="QMA1" s="628"/>
      <c r="QMB1" s="628"/>
      <c r="QMC1" s="628"/>
      <c r="QMD1" s="628"/>
      <c r="QME1" s="628"/>
      <c r="QMF1" s="52"/>
      <c r="QMG1" s="55"/>
      <c r="QMH1" s="628"/>
      <c r="QMI1" s="628"/>
      <c r="QMJ1" s="628"/>
      <c r="QMK1" s="628"/>
      <c r="QML1" s="628"/>
      <c r="QMM1" s="52"/>
      <c r="QMN1" s="55"/>
      <c r="QMO1" s="628"/>
      <c r="QMP1" s="628"/>
      <c r="QMQ1" s="628"/>
      <c r="QMR1" s="628"/>
      <c r="QMS1" s="628"/>
      <c r="QMT1" s="52"/>
      <c r="QMU1" s="55"/>
      <c r="QMV1" s="628"/>
      <c r="QMW1" s="628"/>
      <c r="QMX1" s="628"/>
      <c r="QMY1" s="628"/>
      <c r="QMZ1" s="628"/>
      <c r="QNA1" s="52"/>
      <c r="QNB1" s="55"/>
      <c r="QNC1" s="628"/>
      <c r="QND1" s="628"/>
      <c r="QNE1" s="628"/>
      <c r="QNF1" s="628"/>
      <c r="QNG1" s="628"/>
      <c r="QNH1" s="52"/>
      <c r="QNI1" s="55"/>
      <c r="QNJ1" s="628"/>
      <c r="QNK1" s="628"/>
      <c r="QNL1" s="628"/>
      <c r="QNM1" s="628"/>
      <c r="QNN1" s="628"/>
      <c r="QNO1" s="52"/>
      <c r="QNP1" s="55"/>
      <c r="QNQ1" s="628"/>
      <c r="QNR1" s="628"/>
      <c r="QNS1" s="628"/>
      <c r="QNT1" s="628"/>
      <c r="QNU1" s="628"/>
      <c r="QNV1" s="52"/>
      <c r="QNW1" s="55"/>
      <c r="QNX1" s="628"/>
      <c r="QNY1" s="628"/>
      <c r="QNZ1" s="628"/>
      <c r="QOA1" s="628"/>
      <c r="QOB1" s="628"/>
      <c r="QOC1" s="52"/>
      <c r="QOD1" s="55"/>
      <c r="QOE1" s="628"/>
      <c r="QOF1" s="628"/>
      <c r="QOG1" s="628"/>
      <c r="QOH1" s="628"/>
      <c r="QOI1" s="628"/>
      <c r="QOJ1" s="52"/>
      <c r="QOK1" s="55"/>
      <c r="QOL1" s="628"/>
      <c r="QOM1" s="628"/>
      <c r="QON1" s="628"/>
      <c r="QOO1" s="628"/>
      <c r="QOP1" s="628"/>
      <c r="QOQ1" s="52"/>
      <c r="QOR1" s="55"/>
      <c r="QOS1" s="628"/>
      <c r="QOT1" s="628"/>
      <c r="QOU1" s="628"/>
      <c r="QOV1" s="628"/>
      <c r="QOW1" s="628"/>
      <c r="QOX1" s="52"/>
      <c r="QOY1" s="55"/>
      <c r="QOZ1" s="628"/>
      <c r="QPA1" s="628"/>
      <c r="QPB1" s="628"/>
      <c r="QPC1" s="628"/>
      <c r="QPD1" s="628"/>
      <c r="QPE1" s="52"/>
      <c r="QPF1" s="55"/>
      <c r="QPG1" s="628"/>
      <c r="QPH1" s="628"/>
      <c r="QPI1" s="628"/>
      <c r="QPJ1" s="628"/>
      <c r="QPK1" s="628"/>
      <c r="QPL1" s="52"/>
      <c r="QPM1" s="55"/>
      <c r="QPN1" s="628"/>
      <c r="QPO1" s="628"/>
      <c r="QPP1" s="628"/>
      <c r="QPQ1" s="628"/>
      <c r="QPR1" s="628"/>
      <c r="QPS1" s="52"/>
      <c r="QPT1" s="55"/>
      <c r="QPU1" s="628"/>
      <c r="QPV1" s="628"/>
      <c r="QPW1" s="628"/>
      <c r="QPX1" s="628"/>
      <c r="QPY1" s="628"/>
      <c r="QPZ1" s="52"/>
      <c r="QQA1" s="55"/>
      <c r="QQB1" s="628"/>
      <c r="QQC1" s="628"/>
      <c r="QQD1" s="628"/>
      <c r="QQE1" s="628"/>
      <c r="QQF1" s="628"/>
      <c r="QQG1" s="52"/>
      <c r="QQH1" s="55"/>
      <c r="QQI1" s="628"/>
      <c r="QQJ1" s="628"/>
      <c r="QQK1" s="628"/>
      <c r="QQL1" s="628"/>
      <c r="QQM1" s="628"/>
      <c r="QQN1" s="52"/>
      <c r="QQO1" s="55"/>
      <c r="QQP1" s="628"/>
      <c r="QQQ1" s="628"/>
      <c r="QQR1" s="628"/>
      <c r="QQS1" s="628"/>
      <c r="QQT1" s="628"/>
      <c r="QQU1" s="52"/>
      <c r="QQV1" s="55"/>
      <c r="QQW1" s="628"/>
      <c r="QQX1" s="628"/>
      <c r="QQY1" s="628"/>
      <c r="QQZ1" s="628"/>
      <c r="QRA1" s="628"/>
      <c r="QRB1" s="52"/>
      <c r="QRC1" s="55"/>
      <c r="QRD1" s="628"/>
      <c r="QRE1" s="628"/>
      <c r="QRF1" s="628"/>
      <c r="QRG1" s="628"/>
      <c r="QRH1" s="628"/>
      <c r="QRI1" s="52"/>
      <c r="QRJ1" s="55"/>
      <c r="QRK1" s="628"/>
      <c r="QRL1" s="628"/>
      <c r="QRM1" s="628"/>
      <c r="QRN1" s="628"/>
      <c r="QRO1" s="628"/>
      <c r="QRP1" s="52"/>
      <c r="QRQ1" s="55"/>
      <c r="QRR1" s="628"/>
      <c r="QRS1" s="628"/>
      <c r="QRT1" s="628"/>
      <c r="QRU1" s="628"/>
      <c r="QRV1" s="628"/>
      <c r="QRW1" s="52"/>
      <c r="QRX1" s="55"/>
      <c r="QRY1" s="628"/>
      <c r="QRZ1" s="628"/>
      <c r="QSA1" s="628"/>
      <c r="QSB1" s="628"/>
      <c r="QSC1" s="628"/>
      <c r="QSD1" s="52"/>
      <c r="QSE1" s="55"/>
      <c r="QSF1" s="628"/>
      <c r="QSG1" s="628"/>
      <c r="QSH1" s="628"/>
      <c r="QSI1" s="628"/>
      <c r="QSJ1" s="628"/>
      <c r="QSK1" s="52"/>
      <c r="QSL1" s="55"/>
      <c r="QSM1" s="628"/>
      <c r="QSN1" s="628"/>
      <c r="QSO1" s="628"/>
      <c r="QSP1" s="628"/>
      <c r="QSQ1" s="628"/>
      <c r="QSR1" s="52"/>
      <c r="QSS1" s="55"/>
      <c r="QST1" s="628"/>
      <c r="QSU1" s="628"/>
      <c r="QSV1" s="628"/>
      <c r="QSW1" s="628"/>
      <c r="QSX1" s="628"/>
      <c r="QSY1" s="52"/>
      <c r="QSZ1" s="55"/>
      <c r="QTA1" s="628"/>
      <c r="QTB1" s="628"/>
      <c r="QTC1" s="628"/>
      <c r="QTD1" s="628"/>
      <c r="QTE1" s="628"/>
      <c r="QTF1" s="52"/>
      <c r="QTG1" s="55"/>
      <c r="QTH1" s="628"/>
      <c r="QTI1" s="628"/>
      <c r="QTJ1" s="628"/>
      <c r="QTK1" s="628"/>
      <c r="QTL1" s="628"/>
      <c r="QTM1" s="52"/>
      <c r="QTN1" s="55"/>
      <c r="QTO1" s="628"/>
      <c r="QTP1" s="628"/>
      <c r="QTQ1" s="628"/>
      <c r="QTR1" s="628"/>
      <c r="QTS1" s="628"/>
      <c r="QTT1" s="52"/>
      <c r="QTU1" s="55"/>
      <c r="QTV1" s="628"/>
      <c r="QTW1" s="628"/>
      <c r="QTX1" s="628"/>
      <c r="QTY1" s="628"/>
      <c r="QTZ1" s="628"/>
      <c r="QUA1" s="52"/>
      <c r="QUB1" s="55"/>
      <c r="QUC1" s="628"/>
      <c r="QUD1" s="628"/>
      <c r="QUE1" s="628"/>
      <c r="QUF1" s="628"/>
      <c r="QUG1" s="628"/>
      <c r="QUH1" s="52"/>
      <c r="QUI1" s="55"/>
      <c r="QUJ1" s="628"/>
      <c r="QUK1" s="628"/>
      <c r="QUL1" s="628"/>
      <c r="QUM1" s="628"/>
      <c r="QUN1" s="628"/>
      <c r="QUO1" s="52"/>
      <c r="QUP1" s="55"/>
      <c r="QUQ1" s="628"/>
      <c r="QUR1" s="628"/>
      <c r="QUS1" s="628"/>
      <c r="QUT1" s="628"/>
      <c r="QUU1" s="628"/>
      <c r="QUV1" s="52"/>
      <c r="QUW1" s="55"/>
      <c r="QUX1" s="628"/>
      <c r="QUY1" s="628"/>
      <c r="QUZ1" s="628"/>
      <c r="QVA1" s="628"/>
      <c r="QVB1" s="628"/>
      <c r="QVC1" s="52"/>
      <c r="QVD1" s="55"/>
      <c r="QVE1" s="628"/>
      <c r="QVF1" s="628"/>
      <c r="QVG1" s="628"/>
      <c r="QVH1" s="628"/>
      <c r="QVI1" s="628"/>
      <c r="QVJ1" s="52"/>
      <c r="QVK1" s="55"/>
      <c r="QVL1" s="628"/>
      <c r="QVM1" s="628"/>
      <c r="QVN1" s="628"/>
      <c r="QVO1" s="628"/>
      <c r="QVP1" s="628"/>
      <c r="QVQ1" s="52"/>
      <c r="QVR1" s="55"/>
      <c r="QVS1" s="628"/>
      <c r="QVT1" s="628"/>
      <c r="QVU1" s="628"/>
      <c r="QVV1" s="628"/>
      <c r="QVW1" s="628"/>
      <c r="QVX1" s="52"/>
      <c r="QVY1" s="55"/>
      <c r="QVZ1" s="628"/>
      <c r="QWA1" s="628"/>
      <c r="QWB1" s="628"/>
      <c r="QWC1" s="628"/>
      <c r="QWD1" s="628"/>
      <c r="QWE1" s="52"/>
      <c r="QWF1" s="55"/>
      <c r="QWG1" s="628"/>
      <c r="QWH1" s="628"/>
      <c r="QWI1" s="628"/>
      <c r="QWJ1" s="628"/>
      <c r="QWK1" s="628"/>
      <c r="QWL1" s="52"/>
      <c r="QWM1" s="55"/>
      <c r="QWN1" s="628"/>
      <c r="QWO1" s="628"/>
      <c r="QWP1" s="628"/>
      <c r="QWQ1" s="628"/>
      <c r="QWR1" s="628"/>
      <c r="QWS1" s="52"/>
      <c r="QWT1" s="55"/>
      <c r="QWU1" s="628"/>
      <c r="QWV1" s="628"/>
      <c r="QWW1" s="628"/>
      <c r="QWX1" s="628"/>
      <c r="QWY1" s="628"/>
      <c r="QWZ1" s="52"/>
      <c r="QXA1" s="55"/>
      <c r="QXB1" s="628"/>
      <c r="QXC1" s="628"/>
      <c r="QXD1" s="628"/>
      <c r="QXE1" s="628"/>
      <c r="QXF1" s="628"/>
      <c r="QXG1" s="52"/>
      <c r="QXH1" s="55"/>
      <c r="QXI1" s="628"/>
      <c r="QXJ1" s="628"/>
      <c r="QXK1" s="628"/>
      <c r="QXL1" s="628"/>
      <c r="QXM1" s="628"/>
      <c r="QXN1" s="52"/>
      <c r="QXO1" s="55"/>
      <c r="QXP1" s="628"/>
      <c r="QXQ1" s="628"/>
      <c r="QXR1" s="628"/>
      <c r="QXS1" s="628"/>
      <c r="QXT1" s="628"/>
      <c r="QXU1" s="52"/>
      <c r="QXV1" s="55"/>
      <c r="QXW1" s="628"/>
      <c r="QXX1" s="628"/>
      <c r="QXY1" s="628"/>
      <c r="QXZ1" s="628"/>
      <c r="QYA1" s="628"/>
      <c r="QYB1" s="52"/>
      <c r="QYC1" s="55"/>
      <c r="QYD1" s="628"/>
      <c r="QYE1" s="628"/>
      <c r="QYF1" s="628"/>
      <c r="QYG1" s="628"/>
      <c r="QYH1" s="628"/>
      <c r="QYI1" s="52"/>
      <c r="QYJ1" s="55"/>
      <c r="QYK1" s="628"/>
      <c r="QYL1" s="628"/>
      <c r="QYM1" s="628"/>
      <c r="QYN1" s="628"/>
      <c r="QYO1" s="628"/>
      <c r="QYP1" s="52"/>
      <c r="QYQ1" s="55"/>
      <c r="QYR1" s="628"/>
      <c r="QYS1" s="628"/>
      <c r="QYT1" s="628"/>
      <c r="QYU1" s="628"/>
      <c r="QYV1" s="628"/>
      <c r="QYW1" s="52"/>
      <c r="QYX1" s="55"/>
      <c r="QYY1" s="628"/>
      <c r="QYZ1" s="628"/>
      <c r="QZA1" s="628"/>
      <c r="QZB1" s="628"/>
      <c r="QZC1" s="628"/>
      <c r="QZD1" s="52"/>
      <c r="QZE1" s="55"/>
      <c r="QZF1" s="628"/>
      <c r="QZG1" s="628"/>
      <c r="QZH1" s="628"/>
      <c r="QZI1" s="628"/>
      <c r="QZJ1" s="628"/>
      <c r="QZK1" s="52"/>
      <c r="QZL1" s="55"/>
      <c r="QZM1" s="628"/>
      <c r="QZN1" s="628"/>
      <c r="QZO1" s="628"/>
      <c r="QZP1" s="628"/>
      <c r="QZQ1" s="628"/>
      <c r="QZR1" s="52"/>
      <c r="QZS1" s="55"/>
      <c r="QZT1" s="628"/>
      <c r="QZU1" s="628"/>
      <c r="QZV1" s="628"/>
      <c r="QZW1" s="628"/>
      <c r="QZX1" s="628"/>
      <c r="QZY1" s="52"/>
      <c r="QZZ1" s="55"/>
      <c r="RAA1" s="628"/>
      <c r="RAB1" s="628"/>
      <c r="RAC1" s="628"/>
      <c r="RAD1" s="628"/>
      <c r="RAE1" s="628"/>
      <c r="RAF1" s="52"/>
      <c r="RAG1" s="55"/>
      <c r="RAH1" s="628"/>
      <c r="RAI1" s="628"/>
      <c r="RAJ1" s="628"/>
      <c r="RAK1" s="628"/>
      <c r="RAL1" s="628"/>
      <c r="RAM1" s="52"/>
      <c r="RAN1" s="55"/>
      <c r="RAO1" s="628"/>
      <c r="RAP1" s="628"/>
      <c r="RAQ1" s="628"/>
      <c r="RAR1" s="628"/>
      <c r="RAS1" s="628"/>
      <c r="RAT1" s="52"/>
      <c r="RAU1" s="55"/>
      <c r="RAV1" s="628"/>
      <c r="RAW1" s="628"/>
      <c r="RAX1" s="628"/>
      <c r="RAY1" s="628"/>
      <c r="RAZ1" s="628"/>
      <c r="RBA1" s="52"/>
      <c r="RBB1" s="55"/>
      <c r="RBC1" s="628"/>
      <c r="RBD1" s="628"/>
      <c r="RBE1" s="628"/>
      <c r="RBF1" s="628"/>
      <c r="RBG1" s="628"/>
      <c r="RBH1" s="52"/>
      <c r="RBI1" s="55"/>
      <c r="RBJ1" s="628"/>
      <c r="RBK1" s="628"/>
      <c r="RBL1" s="628"/>
      <c r="RBM1" s="628"/>
      <c r="RBN1" s="628"/>
      <c r="RBO1" s="52"/>
      <c r="RBP1" s="55"/>
      <c r="RBQ1" s="628"/>
      <c r="RBR1" s="628"/>
      <c r="RBS1" s="628"/>
      <c r="RBT1" s="628"/>
      <c r="RBU1" s="628"/>
      <c r="RBV1" s="52"/>
      <c r="RBW1" s="55"/>
      <c r="RBX1" s="628"/>
      <c r="RBY1" s="628"/>
      <c r="RBZ1" s="628"/>
      <c r="RCA1" s="628"/>
      <c r="RCB1" s="628"/>
      <c r="RCC1" s="52"/>
      <c r="RCD1" s="55"/>
      <c r="RCE1" s="628"/>
      <c r="RCF1" s="628"/>
      <c r="RCG1" s="628"/>
      <c r="RCH1" s="628"/>
      <c r="RCI1" s="628"/>
      <c r="RCJ1" s="52"/>
      <c r="RCK1" s="55"/>
      <c r="RCL1" s="628"/>
      <c r="RCM1" s="628"/>
      <c r="RCN1" s="628"/>
      <c r="RCO1" s="628"/>
      <c r="RCP1" s="628"/>
      <c r="RCQ1" s="52"/>
      <c r="RCR1" s="55"/>
      <c r="RCS1" s="628"/>
      <c r="RCT1" s="628"/>
      <c r="RCU1" s="628"/>
      <c r="RCV1" s="628"/>
      <c r="RCW1" s="628"/>
      <c r="RCX1" s="52"/>
      <c r="RCY1" s="55"/>
      <c r="RCZ1" s="628"/>
      <c r="RDA1" s="628"/>
      <c r="RDB1" s="628"/>
      <c r="RDC1" s="628"/>
      <c r="RDD1" s="628"/>
      <c r="RDE1" s="52"/>
      <c r="RDF1" s="55"/>
      <c r="RDG1" s="628"/>
      <c r="RDH1" s="628"/>
      <c r="RDI1" s="628"/>
      <c r="RDJ1" s="628"/>
      <c r="RDK1" s="628"/>
      <c r="RDL1" s="52"/>
      <c r="RDM1" s="55"/>
      <c r="RDN1" s="628"/>
      <c r="RDO1" s="628"/>
      <c r="RDP1" s="628"/>
      <c r="RDQ1" s="628"/>
      <c r="RDR1" s="628"/>
      <c r="RDS1" s="52"/>
      <c r="RDT1" s="55"/>
      <c r="RDU1" s="628"/>
      <c r="RDV1" s="628"/>
      <c r="RDW1" s="628"/>
      <c r="RDX1" s="628"/>
      <c r="RDY1" s="628"/>
      <c r="RDZ1" s="52"/>
      <c r="REA1" s="55"/>
      <c r="REB1" s="628"/>
      <c r="REC1" s="628"/>
      <c r="RED1" s="628"/>
      <c r="REE1" s="628"/>
      <c r="REF1" s="628"/>
      <c r="REG1" s="52"/>
      <c r="REH1" s="55"/>
      <c r="REI1" s="628"/>
      <c r="REJ1" s="628"/>
      <c r="REK1" s="628"/>
      <c r="REL1" s="628"/>
      <c r="REM1" s="628"/>
      <c r="REN1" s="52"/>
      <c r="REO1" s="55"/>
      <c r="REP1" s="628"/>
      <c r="REQ1" s="628"/>
      <c r="RER1" s="628"/>
      <c r="RES1" s="628"/>
      <c r="RET1" s="628"/>
      <c r="REU1" s="52"/>
      <c r="REV1" s="55"/>
      <c r="REW1" s="628"/>
      <c r="REX1" s="628"/>
      <c r="REY1" s="628"/>
      <c r="REZ1" s="628"/>
      <c r="RFA1" s="628"/>
      <c r="RFB1" s="52"/>
      <c r="RFC1" s="55"/>
      <c r="RFD1" s="628"/>
      <c r="RFE1" s="628"/>
      <c r="RFF1" s="628"/>
      <c r="RFG1" s="628"/>
      <c r="RFH1" s="628"/>
      <c r="RFI1" s="52"/>
      <c r="RFJ1" s="55"/>
      <c r="RFK1" s="628"/>
      <c r="RFL1" s="628"/>
      <c r="RFM1" s="628"/>
      <c r="RFN1" s="628"/>
      <c r="RFO1" s="628"/>
      <c r="RFP1" s="52"/>
      <c r="RFQ1" s="55"/>
      <c r="RFR1" s="628"/>
      <c r="RFS1" s="628"/>
      <c r="RFT1" s="628"/>
      <c r="RFU1" s="628"/>
      <c r="RFV1" s="628"/>
      <c r="RFW1" s="52"/>
      <c r="RFX1" s="55"/>
      <c r="RFY1" s="628"/>
      <c r="RFZ1" s="628"/>
      <c r="RGA1" s="628"/>
      <c r="RGB1" s="628"/>
      <c r="RGC1" s="628"/>
      <c r="RGD1" s="52"/>
      <c r="RGE1" s="55"/>
      <c r="RGF1" s="628"/>
      <c r="RGG1" s="628"/>
      <c r="RGH1" s="628"/>
      <c r="RGI1" s="628"/>
      <c r="RGJ1" s="628"/>
      <c r="RGK1" s="52"/>
      <c r="RGL1" s="55"/>
      <c r="RGM1" s="628"/>
      <c r="RGN1" s="628"/>
      <c r="RGO1" s="628"/>
      <c r="RGP1" s="628"/>
      <c r="RGQ1" s="628"/>
      <c r="RGR1" s="52"/>
      <c r="RGS1" s="55"/>
      <c r="RGT1" s="628"/>
      <c r="RGU1" s="628"/>
      <c r="RGV1" s="628"/>
      <c r="RGW1" s="628"/>
      <c r="RGX1" s="628"/>
      <c r="RGY1" s="52"/>
      <c r="RGZ1" s="55"/>
      <c r="RHA1" s="628"/>
      <c r="RHB1" s="628"/>
      <c r="RHC1" s="628"/>
      <c r="RHD1" s="628"/>
      <c r="RHE1" s="628"/>
      <c r="RHF1" s="52"/>
      <c r="RHG1" s="55"/>
      <c r="RHH1" s="628"/>
      <c r="RHI1" s="628"/>
      <c r="RHJ1" s="628"/>
      <c r="RHK1" s="628"/>
      <c r="RHL1" s="628"/>
      <c r="RHM1" s="52"/>
      <c r="RHN1" s="55"/>
      <c r="RHO1" s="628"/>
      <c r="RHP1" s="628"/>
      <c r="RHQ1" s="628"/>
      <c r="RHR1" s="628"/>
      <c r="RHS1" s="628"/>
      <c r="RHT1" s="52"/>
      <c r="RHU1" s="55"/>
      <c r="RHV1" s="628"/>
      <c r="RHW1" s="628"/>
      <c r="RHX1" s="628"/>
      <c r="RHY1" s="628"/>
      <c r="RHZ1" s="628"/>
      <c r="RIA1" s="52"/>
      <c r="RIB1" s="55"/>
      <c r="RIC1" s="628"/>
      <c r="RID1" s="628"/>
      <c r="RIE1" s="628"/>
      <c r="RIF1" s="628"/>
      <c r="RIG1" s="628"/>
      <c r="RIH1" s="52"/>
      <c r="RII1" s="55"/>
      <c r="RIJ1" s="628"/>
      <c r="RIK1" s="628"/>
      <c r="RIL1" s="628"/>
      <c r="RIM1" s="628"/>
      <c r="RIN1" s="628"/>
      <c r="RIO1" s="52"/>
      <c r="RIP1" s="55"/>
      <c r="RIQ1" s="628"/>
      <c r="RIR1" s="628"/>
      <c r="RIS1" s="628"/>
      <c r="RIT1" s="628"/>
      <c r="RIU1" s="628"/>
      <c r="RIV1" s="52"/>
      <c r="RIW1" s="55"/>
      <c r="RIX1" s="628"/>
      <c r="RIY1" s="628"/>
      <c r="RIZ1" s="628"/>
      <c r="RJA1" s="628"/>
      <c r="RJB1" s="628"/>
      <c r="RJC1" s="52"/>
      <c r="RJD1" s="55"/>
      <c r="RJE1" s="628"/>
      <c r="RJF1" s="628"/>
      <c r="RJG1" s="628"/>
      <c r="RJH1" s="628"/>
      <c r="RJI1" s="628"/>
      <c r="RJJ1" s="52"/>
      <c r="RJK1" s="55"/>
      <c r="RJL1" s="628"/>
      <c r="RJM1" s="628"/>
      <c r="RJN1" s="628"/>
      <c r="RJO1" s="628"/>
      <c r="RJP1" s="628"/>
      <c r="RJQ1" s="52"/>
      <c r="RJR1" s="55"/>
      <c r="RJS1" s="628"/>
      <c r="RJT1" s="628"/>
      <c r="RJU1" s="628"/>
      <c r="RJV1" s="628"/>
      <c r="RJW1" s="628"/>
      <c r="RJX1" s="52"/>
      <c r="RJY1" s="55"/>
      <c r="RJZ1" s="628"/>
      <c r="RKA1" s="628"/>
      <c r="RKB1" s="628"/>
      <c r="RKC1" s="628"/>
      <c r="RKD1" s="628"/>
      <c r="RKE1" s="52"/>
      <c r="RKF1" s="55"/>
      <c r="RKG1" s="628"/>
      <c r="RKH1" s="628"/>
      <c r="RKI1" s="628"/>
      <c r="RKJ1" s="628"/>
      <c r="RKK1" s="628"/>
      <c r="RKL1" s="52"/>
      <c r="RKM1" s="55"/>
      <c r="RKN1" s="628"/>
      <c r="RKO1" s="628"/>
      <c r="RKP1" s="628"/>
      <c r="RKQ1" s="628"/>
      <c r="RKR1" s="628"/>
      <c r="RKS1" s="52"/>
      <c r="RKT1" s="55"/>
      <c r="RKU1" s="628"/>
      <c r="RKV1" s="628"/>
      <c r="RKW1" s="628"/>
      <c r="RKX1" s="628"/>
      <c r="RKY1" s="628"/>
      <c r="RKZ1" s="52"/>
      <c r="RLA1" s="55"/>
      <c r="RLB1" s="628"/>
      <c r="RLC1" s="628"/>
      <c r="RLD1" s="628"/>
      <c r="RLE1" s="628"/>
      <c r="RLF1" s="628"/>
      <c r="RLG1" s="52"/>
      <c r="RLH1" s="55"/>
      <c r="RLI1" s="628"/>
      <c r="RLJ1" s="628"/>
      <c r="RLK1" s="628"/>
      <c r="RLL1" s="628"/>
      <c r="RLM1" s="628"/>
      <c r="RLN1" s="52"/>
      <c r="RLO1" s="55"/>
      <c r="RLP1" s="628"/>
      <c r="RLQ1" s="628"/>
      <c r="RLR1" s="628"/>
      <c r="RLS1" s="628"/>
      <c r="RLT1" s="628"/>
      <c r="RLU1" s="52"/>
      <c r="RLV1" s="55"/>
      <c r="RLW1" s="628"/>
      <c r="RLX1" s="628"/>
      <c r="RLY1" s="628"/>
      <c r="RLZ1" s="628"/>
      <c r="RMA1" s="628"/>
      <c r="RMB1" s="52"/>
      <c r="RMC1" s="55"/>
      <c r="RMD1" s="628"/>
      <c r="RME1" s="628"/>
      <c r="RMF1" s="628"/>
      <c r="RMG1" s="628"/>
      <c r="RMH1" s="628"/>
      <c r="RMI1" s="52"/>
      <c r="RMJ1" s="55"/>
      <c r="RMK1" s="628"/>
      <c r="RML1" s="628"/>
      <c r="RMM1" s="628"/>
      <c r="RMN1" s="628"/>
      <c r="RMO1" s="628"/>
      <c r="RMP1" s="52"/>
      <c r="RMQ1" s="55"/>
      <c r="RMR1" s="628"/>
      <c r="RMS1" s="628"/>
      <c r="RMT1" s="628"/>
      <c r="RMU1" s="628"/>
      <c r="RMV1" s="628"/>
      <c r="RMW1" s="52"/>
      <c r="RMX1" s="55"/>
      <c r="RMY1" s="628"/>
      <c r="RMZ1" s="628"/>
      <c r="RNA1" s="628"/>
      <c r="RNB1" s="628"/>
      <c r="RNC1" s="628"/>
      <c r="RND1" s="52"/>
      <c r="RNE1" s="55"/>
      <c r="RNF1" s="628"/>
      <c r="RNG1" s="628"/>
      <c r="RNH1" s="628"/>
      <c r="RNI1" s="628"/>
      <c r="RNJ1" s="628"/>
      <c r="RNK1" s="52"/>
      <c r="RNL1" s="55"/>
      <c r="RNM1" s="628"/>
      <c r="RNN1" s="628"/>
      <c r="RNO1" s="628"/>
      <c r="RNP1" s="628"/>
      <c r="RNQ1" s="628"/>
      <c r="RNR1" s="52"/>
      <c r="RNS1" s="55"/>
      <c r="RNT1" s="628"/>
      <c r="RNU1" s="628"/>
      <c r="RNV1" s="628"/>
      <c r="RNW1" s="628"/>
      <c r="RNX1" s="628"/>
      <c r="RNY1" s="52"/>
      <c r="RNZ1" s="55"/>
      <c r="ROA1" s="628"/>
      <c r="ROB1" s="628"/>
      <c r="ROC1" s="628"/>
      <c r="ROD1" s="628"/>
      <c r="ROE1" s="628"/>
      <c r="ROF1" s="52"/>
      <c r="ROG1" s="55"/>
      <c r="ROH1" s="628"/>
      <c r="ROI1" s="628"/>
      <c r="ROJ1" s="628"/>
      <c r="ROK1" s="628"/>
      <c r="ROL1" s="628"/>
      <c r="ROM1" s="52"/>
      <c r="RON1" s="55"/>
      <c r="ROO1" s="628"/>
      <c r="ROP1" s="628"/>
      <c r="ROQ1" s="628"/>
      <c r="ROR1" s="628"/>
      <c r="ROS1" s="628"/>
      <c r="ROT1" s="52"/>
      <c r="ROU1" s="55"/>
      <c r="ROV1" s="628"/>
      <c r="ROW1" s="628"/>
      <c r="ROX1" s="628"/>
      <c r="ROY1" s="628"/>
      <c r="ROZ1" s="628"/>
      <c r="RPA1" s="52"/>
      <c r="RPB1" s="55"/>
      <c r="RPC1" s="628"/>
      <c r="RPD1" s="628"/>
      <c r="RPE1" s="628"/>
      <c r="RPF1" s="628"/>
      <c r="RPG1" s="628"/>
      <c r="RPH1" s="52"/>
      <c r="RPI1" s="55"/>
      <c r="RPJ1" s="628"/>
      <c r="RPK1" s="628"/>
      <c r="RPL1" s="628"/>
      <c r="RPM1" s="628"/>
      <c r="RPN1" s="628"/>
      <c r="RPO1" s="52"/>
      <c r="RPP1" s="55"/>
      <c r="RPQ1" s="628"/>
      <c r="RPR1" s="628"/>
      <c r="RPS1" s="628"/>
      <c r="RPT1" s="628"/>
      <c r="RPU1" s="628"/>
      <c r="RPV1" s="52"/>
      <c r="RPW1" s="55"/>
      <c r="RPX1" s="628"/>
      <c r="RPY1" s="628"/>
      <c r="RPZ1" s="628"/>
      <c r="RQA1" s="628"/>
      <c r="RQB1" s="628"/>
      <c r="RQC1" s="52"/>
      <c r="RQD1" s="55"/>
      <c r="RQE1" s="628"/>
      <c r="RQF1" s="628"/>
      <c r="RQG1" s="628"/>
      <c r="RQH1" s="628"/>
      <c r="RQI1" s="628"/>
      <c r="RQJ1" s="52"/>
      <c r="RQK1" s="55"/>
      <c r="RQL1" s="628"/>
      <c r="RQM1" s="628"/>
      <c r="RQN1" s="628"/>
      <c r="RQO1" s="628"/>
      <c r="RQP1" s="628"/>
      <c r="RQQ1" s="52"/>
      <c r="RQR1" s="55"/>
      <c r="RQS1" s="628"/>
      <c r="RQT1" s="628"/>
      <c r="RQU1" s="628"/>
      <c r="RQV1" s="628"/>
      <c r="RQW1" s="628"/>
      <c r="RQX1" s="52"/>
      <c r="RQY1" s="55"/>
      <c r="RQZ1" s="628"/>
      <c r="RRA1" s="628"/>
      <c r="RRB1" s="628"/>
      <c r="RRC1" s="628"/>
      <c r="RRD1" s="628"/>
      <c r="RRE1" s="52"/>
      <c r="RRF1" s="55"/>
      <c r="RRG1" s="628"/>
      <c r="RRH1" s="628"/>
      <c r="RRI1" s="628"/>
      <c r="RRJ1" s="628"/>
      <c r="RRK1" s="628"/>
      <c r="RRL1" s="52"/>
      <c r="RRM1" s="55"/>
      <c r="RRN1" s="628"/>
      <c r="RRO1" s="628"/>
      <c r="RRP1" s="628"/>
      <c r="RRQ1" s="628"/>
      <c r="RRR1" s="628"/>
      <c r="RRS1" s="52"/>
      <c r="RRT1" s="55"/>
      <c r="RRU1" s="628"/>
      <c r="RRV1" s="628"/>
      <c r="RRW1" s="628"/>
      <c r="RRX1" s="628"/>
      <c r="RRY1" s="628"/>
      <c r="RRZ1" s="52"/>
      <c r="RSA1" s="55"/>
      <c r="RSB1" s="628"/>
      <c r="RSC1" s="628"/>
      <c r="RSD1" s="628"/>
      <c r="RSE1" s="628"/>
      <c r="RSF1" s="628"/>
      <c r="RSG1" s="52"/>
      <c r="RSH1" s="55"/>
      <c r="RSI1" s="628"/>
      <c r="RSJ1" s="628"/>
      <c r="RSK1" s="628"/>
      <c r="RSL1" s="628"/>
      <c r="RSM1" s="628"/>
      <c r="RSN1" s="52"/>
      <c r="RSO1" s="55"/>
      <c r="RSP1" s="628"/>
      <c r="RSQ1" s="628"/>
      <c r="RSR1" s="628"/>
      <c r="RSS1" s="628"/>
      <c r="RST1" s="628"/>
      <c r="RSU1" s="52"/>
      <c r="RSV1" s="55"/>
      <c r="RSW1" s="628"/>
      <c r="RSX1" s="628"/>
      <c r="RSY1" s="628"/>
      <c r="RSZ1" s="628"/>
      <c r="RTA1" s="628"/>
      <c r="RTB1" s="52"/>
      <c r="RTC1" s="55"/>
      <c r="RTD1" s="628"/>
      <c r="RTE1" s="628"/>
      <c r="RTF1" s="628"/>
      <c r="RTG1" s="628"/>
      <c r="RTH1" s="628"/>
      <c r="RTI1" s="52"/>
      <c r="RTJ1" s="55"/>
      <c r="RTK1" s="628"/>
      <c r="RTL1" s="628"/>
      <c r="RTM1" s="628"/>
      <c r="RTN1" s="628"/>
      <c r="RTO1" s="628"/>
      <c r="RTP1" s="52"/>
      <c r="RTQ1" s="55"/>
      <c r="RTR1" s="628"/>
      <c r="RTS1" s="628"/>
      <c r="RTT1" s="628"/>
      <c r="RTU1" s="628"/>
      <c r="RTV1" s="628"/>
      <c r="RTW1" s="52"/>
      <c r="RTX1" s="55"/>
      <c r="RTY1" s="628"/>
      <c r="RTZ1" s="628"/>
      <c r="RUA1" s="628"/>
      <c r="RUB1" s="628"/>
      <c r="RUC1" s="628"/>
      <c r="RUD1" s="52"/>
      <c r="RUE1" s="55"/>
      <c r="RUF1" s="628"/>
      <c r="RUG1" s="628"/>
      <c r="RUH1" s="628"/>
      <c r="RUI1" s="628"/>
      <c r="RUJ1" s="628"/>
      <c r="RUK1" s="52"/>
      <c r="RUL1" s="55"/>
      <c r="RUM1" s="628"/>
      <c r="RUN1" s="628"/>
      <c r="RUO1" s="628"/>
      <c r="RUP1" s="628"/>
      <c r="RUQ1" s="628"/>
      <c r="RUR1" s="52"/>
      <c r="RUS1" s="55"/>
      <c r="RUT1" s="628"/>
      <c r="RUU1" s="628"/>
      <c r="RUV1" s="628"/>
      <c r="RUW1" s="628"/>
      <c r="RUX1" s="628"/>
      <c r="RUY1" s="52"/>
      <c r="RUZ1" s="55"/>
      <c r="RVA1" s="628"/>
      <c r="RVB1" s="628"/>
      <c r="RVC1" s="628"/>
      <c r="RVD1" s="628"/>
      <c r="RVE1" s="628"/>
      <c r="RVF1" s="52"/>
      <c r="RVG1" s="55"/>
      <c r="RVH1" s="628"/>
      <c r="RVI1" s="628"/>
      <c r="RVJ1" s="628"/>
      <c r="RVK1" s="628"/>
      <c r="RVL1" s="628"/>
      <c r="RVM1" s="52"/>
      <c r="RVN1" s="55"/>
      <c r="RVO1" s="628"/>
      <c r="RVP1" s="628"/>
      <c r="RVQ1" s="628"/>
      <c r="RVR1" s="628"/>
      <c r="RVS1" s="628"/>
      <c r="RVT1" s="52"/>
      <c r="RVU1" s="55"/>
      <c r="RVV1" s="628"/>
      <c r="RVW1" s="628"/>
      <c r="RVX1" s="628"/>
      <c r="RVY1" s="628"/>
      <c r="RVZ1" s="628"/>
      <c r="RWA1" s="52"/>
      <c r="RWB1" s="55"/>
      <c r="RWC1" s="628"/>
      <c r="RWD1" s="628"/>
      <c r="RWE1" s="628"/>
      <c r="RWF1" s="628"/>
      <c r="RWG1" s="628"/>
      <c r="RWH1" s="52"/>
      <c r="RWI1" s="55"/>
      <c r="RWJ1" s="628"/>
      <c r="RWK1" s="628"/>
      <c r="RWL1" s="628"/>
      <c r="RWM1" s="628"/>
      <c r="RWN1" s="628"/>
      <c r="RWO1" s="52"/>
      <c r="RWP1" s="55"/>
      <c r="RWQ1" s="628"/>
      <c r="RWR1" s="628"/>
      <c r="RWS1" s="628"/>
      <c r="RWT1" s="628"/>
      <c r="RWU1" s="628"/>
      <c r="RWV1" s="52"/>
      <c r="RWW1" s="55"/>
      <c r="RWX1" s="628"/>
      <c r="RWY1" s="628"/>
      <c r="RWZ1" s="628"/>
      <c r="RXA1" s="628"/>
      <c r="RXB1" s="628"/>
      <c r="RXC1" s="52"/>
      <c r="RXD1" s="55"/>
      <c r="RXE1" s="628"/>
      <c r="RXF1" s="628"/>
      <c r="RXG1" s="628"/>
      <c r="RXH1" s="628"/>
      <c r="RXI1" s="628"/>
      <c r="RXJ1" s="52"/>
      <c r="RXK1" s="55"/>
      <c r="RXL1" s="628"/>
      <c r="RXM1" s="628"/>
      <c r="RXN1" s="628"/>
      <c r="RXO1" s="628"/>
      <c r="RXP1" s="628"/>
      <c r="RXQ1" s="52"/>
      <c r="RXR1" s="55"/>
      <c r="RXS1" s="628"/>
      <c r="RXT1" s="628"/>
      <c r="RXU1" s="628"/>
      <c r="RXV1" s="628"/>
      <c r="RXW1" s="628"/>
      <c r="RXX1" s="52"/>
      <c r="RXY1" s="55"/>
      <c r="RXZ1" s="628"/>
      <c r="RYA1" s="628"/>
      <c r="RYB1" s="628"/>
      <c r="RYC1" s="628"/>
      <c r="RYD1" s="628"/>
      <c r="RYE1" s="52"/>
      <c r="RYF1" s="55"/>
      <c r="RYG1" s="628"/>
      <c r="RYH1" s="628"/>
      <c r="RYI1" s="628"/>
      <c r="RYJ1" s="628"/>
      <c r="RYK1" s="628"/>
      <c r="RYL1" s="52"/>
      <c r="RYM1" s="55"/>
      <c r="RYN1" s="628"/>
      <c r="RYO1" s="628"/>
      <c r="RYP1" s="628"/>
      <c r="RYQ1" s="628"/>
      <c r="RYR1" s="628"/>
      <c r="RYS1" s="52"/>
      <c r="RYT1" s="55"/>
      <c r="RYU1" s="628"/>
      <c r="RYV1" s="628"/>
      <c r="RYW1" s="628"/>
      <c r="RYX1" s="628"/>
      <c r="RYY1" s="628"/>
      <c r="RYZ1" s="52"/>
      <c r="RZA1" s="55"/>
      <c r="RZB1" s="628"/>
      <c r="RZC1" s="628"/>
      <c r="RZD1" s="628"/>
      <c r="RZE1" s="628"/>
      <c r="RZF1" s="628"/>
      <c r="RZG1" s="52"/>
      <c r="RZH1" s="55"/>
      <c r="RZI1" s="628"/>
      <c r="RZJ1" s="628"/>
      <c r="RZK1" s="628"/>
      <c r="RZL1" s="628"/>
      <c r="RZM1" s="628"/>
      <c r="RZN1" s="52"/>
      <c r="RZO1" s="55"/>
      <c r="RZP1" s="628"/>
      <c r="RZQ1" s="628"/>
      <c r="RZR1" s="628"/>
      <c r="RZS1" s="628"/>
      <c r="RZT1" s="628"/>
      <c r="RZU1" s="52"/>
      <c r="RZV1" s="55"/>
      <c r="RZW1" s="628"/>
      <c r="RZX1" s="628"/>
      <c r="RZY1" s="628"/>
      <c r="RZZ1" s="628"/>
      <c r="SAA1" s="628"/>
      <c r="SAB1" s="52"/>
      <c r="SAC1" s="55"/>
      <c r="SAD1" s="628"/>
      <c r="SAE1" s="628"/>
      <c r="SAF1" s="628"/>
      <c r="SAG1" s="628"/>
      <c r="SAH1" s="628"/>
      <c r="SAI1" s="52"/>
      <c r="SAJ1" s="55"/>
      <c r="SAK1" s="628"/>
      <c r="SAL1" s="628"/>
      <c r="SAM1" s="628"/>
      <c r="SAN1" s="628"/>
      <c r="SAO1" s="628"/>
      <c r="SAP1" s="52"/>
      <c r="SAQ1" s="55"/>
      <c r="SAR1" s="628"/>
      <c r="SAS1" s="628"/>
      <c r="SAT1" s="628"/>
      <c r="SAU1" s="628"/>
      <c r="SAV1" s="628"/>
      <c r="SAW1" s="52"/>
      <c r="SAX1" s="55"/>
      <c r="SAY1" s="628"/>
      <c r="SAZ1" s="628"/>
      <c r="SBA1" s="628"/>
      <c r="SBB1" s="628"/>
      <c r="SBC1" s="628"/>
      <c r="SBD1" s="52"/>
      <c r="SBE1" s="55"/>
      <c r="SBF1" s="628"/>
      <c r="SBG1" s="628"/>
      <c r="SBH1" s="628"/>
      <c r="SBI1" s="628"/>
      <c r="SBJ1" s="628"/>
      <c r="SBK1" s="52"/>
      <c r="SBL1" s="55"/>
      <c r="SBM1" s="628"/>
      <c r="SBN1" s="628"/>
      <c r="SBO1" s="628"/>
      <c r="SBP1" s="628"/>
      <c r="SBQ1" s="628"/>
      <c r="SBR1" s="52"/>
      <c r="SBS1" s="55"/>
      <c r="SBT1" s="628"/>
      <c r="SBU1" s="628"/>
      <c r="SBV1" s="628"/>
      <c r="SBW1" s="628"/>
      <c r="SBX1" s="628"/>
      <c r="SBY1" s="52"/>
      <c r="SBZ1" s="55"/>
      <c r="SCA1" s="628"/>
      <c r="SCB1" s="628"/>
      <c r="SCC1" s="628"/>
      <c r="SCD1" s="628"/>
      <c r="SCE1" s="628"/>
      <c r="SCF1" s="52"/>
      <c r="SCG1" s="55"/>
      <c r="SCH1" s="628"/>
      <c r="SCI1" s="628"/>
      <c r="SCJ1" s="628"/>
      <c r="SCK1" s="628"/>
      <c r="SCL1" s="628"/>
      <c r="SCM1" s="52"/>
      <c r="SCN1" s="55"/>
      <c r="SCO1" s="628"/>
      <c r="SCP1" s="628"/>
      <c r="SCQ1" s="628"/>
      <c r="SCR1" s="628"/>
      <c r="SCS1" s="628"/>
      <c r="SCT1" s="52"/>
      <c r="SCU1" s="55"/>
      <c r="SCV1" s="628"/>
      <c r="SCW1" s="628"/>
      <c r="SCX1" s="628"/>
      <c r="SCY1" s="628"/>
      <c r="SCZ1" s="628"/>
      <c r="SDA1" s="52"/>
      <c r="SDB1" s="55"/>
      <c r="SDC1" s="628"/>
      <c r="SDD1" s="628"/>
      <c r="SDE1" s="628"/>
      <c r="SDF1" s="628"/>
      <c r="SDG1" s="628"/>
      <c r="SDH1" s="52"/>
      <c r="SDI1" s="55"/>
      <c r="SDJ1" s="628"/>
      <c r="SDK1" s="628"/>
      <c r="SDL1" s="628"/>
      <c r="SDM1" s="628"/>
      <c r="SDN1" s="628"/>
      <c r="SDO1" s="52"/>
      <c r="SDP1" s="55"/>
      <c r="SDQ1" s="628"/>
      <c r="SDR1" s="628"/>
      <c r="SDS1" s="628"/>
      <c r="SDT1" s="628"/>
      <c r="SDU1" s="628"/>
      <c r="SDV1" s="52"/>
      <c r="SDW1" s="55"/>
      <c r="SDX1" s="628"/>
      <c r="SDY1" s="628"/>
      <c r="SDZ1" s="628"/>
      <c r="SEA1" s="628"/>
      <c r="SEB1" s="628"/>
      <c r="SEC1" s="52"/>
      <c r="SED1" s="55"/>
      <c r="SEE1" s="628"/>
      <c r="SEF1" s="628"/>
      <c r="SEG1" s="628"/>
      <c r="SEH1" s="628"/>
      <c r="SEI1" s="628"/>
      <c r="SEJ1" s="52"/>
      <c r="SEK1" s="55"/>
      <c r="SEL1" s="628"/>
      <c r="SEM1" s="628"/>
      <c r="SEN1" s="628"/>
      <c r="SEO1" s="628"/>
      <c r="SEP1" s="628"/>
      <c r="SEQ1" s="52"/>
      <c r="SER1" s="55"/>
      <c r="SES1" s="628"/>
      <c r="SET1" s="628"/>
      <c r="SEU1" s="628"/>
      <c r="SEV1" s="628"/>
      <c r="SEW1" s="628"/>
      <c r="SEX1" s="52"/>
      <c r="SEY1" s="55"/>
      <c r="SEZ1" s="628"/>
      <c r="SFA1" s="628"/>
      <c r="SFB1" s="628"/>
      <c r="SFC1" s="628"/>
      <c r="SFD1" s="628"/>
      <c r="SFE1" s="52"/>
      <c r="SFF1" s="55"/>
      <c r="SFG1" s="628"/>
      <c r="SFH1" s="628"/>
      <c r="SFI1" s="628"/>
      <c r="SFJ1" s="628"/>
      <c r="SFK1" s="628"/>
      <c r="SFL1" s="52"/>
      <c r="SFM1" s="55"/>
      <c r="SFN1" s="628"/>
      <c r="SFO1" s="628"/>
      <c r="SFP1" s="628"/>
      <c r="SFQ1" s="628"/>
      <c r="SFR1" s="628"/>
      <c r="SFS1" s="52"/>
      <c r="SFT1" s="55"/>
      <c r="SFU1" s="628"/>
      <c r="SFV1" s="628"/>
      <c r="SFW1" s="628"/>
      <c r="SFX1" s="628"/>
      <c r="SFY1" s="628"/>
      <c r="SFZ1" s="52"/>
      <c r="SGA1" s="55"/>
      <c r="SGB1" s="628"/>
      <c r="SGC1" s="628"/>
      <c r="SGD1" s="628"/>
      <c r="SGE1" s="628"/>
      <c r="SGF1" s="628"/>
      <c r="SGG1" s="52"/>
      <c r="SGH1" s="55"/>
      <c r="SGI1" s="628"/>
      <c r="SGJ1" s="628"/>
      <c r="SGK1" s="628"/>
      <c r="SGL1" s="628"/>
      <c r="SGM1" s="628"/>
      <c r="SGN1" s="52"/>
      <c r="SGO1" s="55"/>
      <c r="SGP1" s="628"/>
      <c r="SGQ1" s="628"/>
      <c r="SGR1" s="628"/>
      <c r="SGS1" s="628"/>
      <c r="SGT1" s="628"/>
      <c r="SGU1" s="52"/>
      <c r="SGV1" s="55"/>
      <c r="SGW1" s="628"/>
      <c r="SGX1" s="628"/>
      <c r="SGY1" s="628"/>
      <c r="SGZ1" s="628"/>
      <c r="SHA1" s="628"/>
      <c r="SHB1" s="52"/>
      <c r="SHC1" s="55"/>
      <c r="SHD1" s="628"/>
      <c r="SHE1" s="628"/>
      <c r="SHF1" s="628"/>
      <c r="SHG1" s="628"/>
      <c r="SHH1" s="628"/>
      <c r="SHI1" s="52"/>
      <c r="SHJ1" s="55"/>
      <c r="SHK1" s="628"/>
      <c r="SHL1" s="628"/>
      <c r="SHM1" s="628"/>
      <c r="SHN1" s="628"/>
      <c r="SHO1" s="628"/>
      <c r="SHP1" s="52"/>
      <c r="SHQ1" s="55"/>
      <c r="SHR1" s="628"/>
      <c r="SHS1" s="628"/>
      <c r="SHT1" s="628"/>
      <c r="SHU1" s="628"/>
      <c r="SHV1" s="628"/>
      <c r="SHW1" s="52"/>
      <c r="SHX1" s="55"/>
      <c r="SHY1" s="628"/>
      <c r="SHZ1" s="628"/>
      <c r="SIA1" s="628"/>
      <c r="SIB1" s="628"/>
      <c r="SIC1" s="628"/>
      <c r="SID1" s="52"/>
      <c r="SIE1" s="55"/>
      <c r="SIF1" s="628"/>
      <c r="SIG1" s="628"/>
      <c r="SIH1" s="628"/>
      <c r="SII1" s="628"/>
      <c r="SIJ1" s="628"/>
      <c r="SIK1" s="52"/>
      <c r="SIL1" s="55"/>
      <c r="SIM1" s="628"/>
      <c r="SIN1" s="628"/>
      <c r="SIO1" s="628"/>
      <c r="SIP1" s="628"/>
      <c r="SIQ1" s="628"/>
      <c r="SIR1" s="52"/>
      <c r="SIS1" s="55"/>
      <c r="SIT1" s="628"/>
      <c r="SIU1" s="628"/>
      <c r="SIV1" s="628"/>
      <c r="SIW1" s="628"/>
      <c r="SIX1" s="628"/>
      <c r="SIY1" s="52"/>
      <c r="SIZ1" s="55"/>
      <c r="SJA1" s="628"/>
      <c r="SJB1" s="628"/>
      <c r="SJC1" s="628"/>
      <c r="SJD1" s="628"/>
      <c r="SJE1" s="628"/>
      <c r="SJF1" s="52"/>
      <c r="SJG1" s="55"/>
      <c r="SJH1" s="628"/>
      <c r="SJI1" s="628"/>
      <c r="SJJ1" s="628"/>
      <c r="SJK1" s="628"/>
      <c r="SJL1" s="628"/>
      <c r="SJM1" s="52"/>
      <c r="SJN1" s="55"/>
      <c r="SJO1" s="628"/>
      <c r="SJP1" s="628"/>
      <c r="SJQ1" s="628"/>
      <c r="SJR1" s="628"/>
      <c r="SJS1" s="628"/>
      <c r="SJT1" s="52"/>
      <c r="SJU1" s="55"/>
      <c r="SJV1" s="628"/>
      <c r="SJW1" s="628"/>
      <c r="SJX1" s="628"/>
      <c r="SJY1" s="628"/>
      <c r="SJZ1" s="628"/>
      <c r="SKA1" s="52"/>
      <c r="SKB1" s="55"/>
      <c r="SKC1" s="628"/>
      <c r="SKD1" s="628"/>
      <c r="SKE1" s="628"/>
      <c r="SKF1" s="628"/>
      <c r="SKG1" s="628"/>
      <c r="SKH1" s="52"/>
      <c r="SKI1" s="55"/>
      <c r="SKJ1" s="628"/>
      <c r="SKK1" s="628"/>
      <c r="SKL1" s="628"/>
      <c r="SKM1" s="628"/>
      <c r="SKN1" s="628"/>
      <c r="SKO1" s="52"/>
      <c r="SKP1" s="55"/>
      <c r="SKQ1" s="628"/>
      <c r="SKR1" s="628"/>
      <c r="SKS1" s="628"/>
      <c r="SKT1" s="628"/>
      <c r="SKU1" s="628"/>
      <c r="SKV1" s="52"/>
      <c r="SKW1" s="55"/>
      <c r="SKX1" s="628"/>
      <c r="SKY1" s="628"/>
      <c r="SKZ1" s="628"/>
      <c r="SLA1" s="628"/>
      <c r="SLB1" s="628"/>
      <c r="SLC1" s="52"/>
      <c r="SLD1" s="55"/>
      <c r="SLE1" s="628"/>
      <c r="SLF1" s="628"/>
      <c r="SLG1" s="628"/>
      <c r="SLH1" s="628"/>
      <c r="SLI1" s="628"/>
      <c r="SLJ1" s="52"/>
      <c r="SLK1" s="55"/>
      <c r="SLL1" s="628"/>
      <c r="SLM1" s="628"/>
      <c r="SLN1" s="628"/>
      <c r="SLO1" s="628"/>
      <c r="SLP1" s="628"/>
      <c r="SLQ1" s="52"/>
      <c r="SLR1" s="55"/>
      <c r="SLS1" s="628"/>
      <c r="SLT1" s="628"/>
      <c r="SLU1" s="628"/>
      <c r="SLV1" s="628"/>
      <c r="SLW1" s="628"/>
      <c r="SLX1" s="52"/>
      <c r="SLY1" s="55"/>
      <c r="SLZ1" s="628"/>
      <c r="SMA1" s="628"/>
      <c r="SMB1" s="628"/>
      <c r="SMC1" s="628"/>
      <c r="SMD1" s="628"/>
      <c r="SME1" s="52"/>
      <c r="SMF1" s="55"/>
      <c r="SMG1" s="628"/>
      <c r="SMH1" s="628"/>
      <c r="SMI1" s="628"/>
      <c r="SMJ1" s="628"/>
      <c r="SMK1" s="628"/>
      <c r="SML1" s="52"/>
      <c r="SMM1" s="55"/>
      <c r="SMN1" s="628"/>
      <c r="SMO1" s="628"/>
      <c r="SMP1" s="628"/>
      <c r="SMQ1" s="628"/>
      <c r="SMR1" s="628"/>
      <c r="SMS1" s="52"/>
      <c r="SMT1" s="55"/>
      <c r="SMU1" s="628"/>
      <c r="SMV1" s="628"/>
      <c r="SMW1" s="628"/>
      <c r="SMX1" s="628"/>
      <c r="SMY1" s="628"/>
      <c r="SMZ1" s="52"/>
      <c r="SNA1" s="55"/>
      <c r="SNB1" s="628"/>
      <c r="SNC1" s="628"/>
      <c r="SND1" s="628"/>
      <c r="SNE1" s="628"/>
      <c r="SNF1" s="628"/>
      <c r="SNG1" s="52"/>
      <c r="SNH1" s="55"/>
      <c r="SNI1" s="628"/>
      <c r="SNJ1" s="628"/>
      <c r="SNK1" s="628"/>
      <c r="SNL1" s="628"/>
      <c r="SNM1" s="628"/>
      <c r="SNN1" s="52"/>
      <c r="SNO1" s="55"/>
      <c r="SNP1" s="628"/>
      <c r="SNQ1" s="628"/>
      <c r="SNR1" s="628"/>
      <c r="SNS1" s="628"/>
      <c r="SNT1" s="628"/>
      <c r="SNU1" s="52"/>
      <c r="SNV1" s="55"/>
      <c r="SNW1" s="628"/>
      <c r="SNX1" s="628"/>
      <c r="SNY1" s="628"/>
      <c r="SNZ1" s="628"/>
      <c r="SOA1" s="628"/>
      <c r="SOB1" s="52"/>
      <c r="SOC1" s="55"/>
      <c r="SOD1" s="628"/>
      <c r="SOE1" s="628"/>
      <c r="SOF1" s="628"/>
      <c r="SOG1" s="628"/>
      <c r="SOH1" s="628"/>
      <c r="SOI1" s="52"/>
      <c r="SOJ1" s="55"/>
      <c r="SOK1" s="628"/>
      <c r="SOL1" s="628"/>
      <c r="SOM1" s="628"/>
      <c r="SON1" s="628"/>
      <c r="SOO1" s="628"/>
      <c r="SOP1" s="52"/>
      <c r="SOQ1" s="55"/>
      <c r="SOR1" s="628"/>
      <c r="SOS1" s="628"/>
      <c r="SOT1" s="628"/>
      <c r="SOU1" s="628"/>
      <c r="SOV1" s="628"/>
      <c r="SOW1" s="52"/>
      <c r="SOX1" s="55"/>
      <c r="SOY1" s="628"/>
      <c r="SOZ1" s="628"/>
      <c r="SPA1" s="628"/>
      <c r="SPB1" s="628"/>
      <c r="SPC1" s="628"/>
      <c r="SPD1" s="52"/>
      <c r="SPE1" s="55"/>
      <c r="SPF1" s="628"/>
      <c r="SPG1" s="628"/>
      <c r="SPH1" s="628"/>
      <c r="SPI1" s="628"/>
      <c r="SPJ1" s="628"/>
      <c r="SPK1" s="52"/>
      <c r="SPL1" s="55"/>
      <c r="SPM1" s="628"/>
      <c r="SPN1" s="628"/>
      <c r="SPO1" s="628"/>
      <c r="SPP1" s="628"/>
      <c r="SPQ1" s="628"/>
      <c r="SPR1" s="52"/>
      <c r="SPS1" s="55"/>
      <c r="SPT1" s="628"/>
      <c r="SPU1" s="628"/>
      <c r="SPV1" s="628"/>
      <c r="SPW1" s="628"/>
      <c r="SPX1" s="628"/>
      <c r="SPY1" s="52"/>
      <c r="SPZ1" s="55"/>
      <c r="SQA1" s="628"/>
      <c r="SQB1" s="628"/>
      <c r="SQC1" s="628"/>
      <c r="SQD1" s="628"/>
      <c r="SQE1" s="628"/>
      <c r="SQF1" s="52"/>
      <c r="SQG1" s="55"/>
      <c r="SQH1" s="628"/>
      <c r="SQI1" s="628"/>
      <c r="SQJ1" s="628"/>
      <c r="SQK1" s="628"/>
      <c r="SQL1" s="628"/>
      <c r="SQM1" s="52"/>
      <c r="SQN1" s="55"/>
      <c r="SQO1" s="628"/>
      <c r="SQP1" s="628"/>
      <c r="SQQ1" s="628"/>
      <c r="SQR1" s="628"/>
      <c r="SQS1" s="628"/>
      <c r="SQT1" s="52"/>
      <c r="SQU1" s="55"/>
      <c r="SQV1" s="628"/>
      <c r="SQW1" s="628"/>
      <c r="SQX1" s="628"/>
      <c r="SQY1" s="628"/>
      <c r="SQZ1" s="628"/>
      <c r="SRA1" s="52"/>
      <c r="SRB1" s="55"/>
      <c r="SRC1" s="628"/>
      <c r="SRD1" s="628"/>
      <c r="SRE1" s="628"/>
      <c r="SRF1" s="628"/>
      <c r="SRG1" s="628"/>
      <c r="SRH1" s="52"/>
      <c r="SRI1" s="55"/>
      <c r="SRJ1" s="628"/>
      <c r="SRK1" s="628"/>
      <c r="SRL1" s="628"/>
      <c r="SRM1" s="628"/>
      <c r="SRN1" s="628"/>
      <c r="SRO1" s="52"/>
      <c r="SRP1" s="55"/>
      <c r="SRQ1" s="628"/>
      <c r="SRR1" s="628"/>
      <c r="SRS1" s="628"/>
      <c r="SRT1" s="628"/>
      <c r="SRU1" s="628"/>
      <c r="SRV1" s="52"/>
      <c r="SRW1" s="55"/>
      <c r="SRX1" s="628"/>
      <c r="SRY1" s="628"/>
      <c r="SRZ1" s="628"/>
      <c r="SSA1" s="628"/>
      <c r="SSB1" s="628"/>
      <c r="SSC1" s="52"/>
      <c r="SSD1" s="55"/>
      <c r="SSE1" s="628"/>
      <c r="SSF1" s="628"/>
      <c r="SSG1" s="628"/>
      <c r="SSH1" s="628"/>
      <c r="SSI1" s="628"/>
      <c r="SSJ1" s="52"/>
      <c r="SSK1" s="55"/>
      <c r="SSL1" s="628"/>
      <c r="SSM1" s="628"/>
      <c r="SSN1" s="628"/>
      <c r="SSO1" s="628"/>
      <c r="SSP1" s="628"/>
      <c r="SSQ1" s="52"/>
      <c r="SSR1" s="55"/>
      <c r="SSS1" s="628"/>
      <c r="SST1" s="628"/>
      <c r="SSU1" s="628"/>
      <c r="SSV1" s="628"/>
      <c r="SSW1" s="628"/>
      <c r="SSX1" s="52"/>
      <c r="SSY1" s="55"/>
      <c r="SSZ1" s="628"/>
      <c r="STA1" s="628"/>
      <c r="STB1" s="628"/>
      <c r="STC1" s="628"/>
      <c r="STD1" s="628"/>
      <c r="STE1" s="52"/>
      <c r="STF1" s="55"/>
      <c r="STG1" s="628"/>
      <c r="STH1" s="628"/>
      <c r="STI1" s="628"/>
      <c r="STJ1" s="628"/>
      <c r="STK1" s="628"/>
      <c r="STL1" s="52"/>
      <c r="STM1" s="55"/>
      <c r="STN1" s="628"/>
      <c r="STO1" s="628"/>
      <c r="STP1" s="628"/>
      <c r="STQ1" s="628"/>
      <c r="STR1" s="628"/>
      <c r="STS1" s="52"/>
      <c r="STT1" s="55"/>
      <c r="STU1" s="628"/>
      <c r="STV1" s="628"/>
      <c r="STW1" s="628"/>
      <c r="STX1" s="628"/>
      <c r="STY1" s="628"/>
      <c r="STZ1" s="52"/>
      <c r="SUA1" s="55"/>
      <c r="SUB1" s="628"/>
      <c r="SUC1" s="628"/>
      <c r="SUD1" s="628"/>
      <c r="SUE1" s="628"/>
      <c r="SUF1" s="628"/>
      <c r="SUG1" s="52"/>
      <c r="SUH1" s="55"/>
      <c r="SUI1" s="628"/>
      <c r="SUJ1" s="628"/>
      <c r="SUK1" s="628"/>
      <c r="SUL1" s="628"/>
      <c r="SUM1" s="628"/>
      <c r="SUN1" s="52"/>
      <c r="SUO1" s="55"/>
      <c r="SUP1" s="628"/>
      <c r="SUQ1" s="628"/>
      <c r="SUR1" s="628"/>
      <c r="SUS1" s="628"/>
      <c r="SUT1" s="628"/>
      <c r="SUU1" s="52"/>
      <c r="SUV1" s="55"/>
      <c r="SUW1" s="628"/>
      <c r="SUX1" s="628"/>
      <c r="SUY1" s="628"/>
      <c r="SUZ1" s="628"/>
      <c r="SVA1" s="628"/>
      <c r="SVB1" s="52"/>
      <c r="SVC1" s="55"/>
      <c r="SVD1" s="628"/>
      <c r="SVE1" s="628"/>
      <c r="SVF1" s="628"/>
      <c r="SVG1" s="628"/>
      <c r="SVH1" s="628"/>
      <c r="SVI1" s="52"/>
      <c r="SVJ1" s="55"/>
      <c r="SVK1" s="628"/>
      <c r="SVL1" s="628"/>
      <c r="SVM1" s="628"/>
      <c r="SVN1" s="628"/>
      <c r="SVO1" s="628"/>
      <c r="SVP1" s="52"/>
      <c r="SVQ1" s="55"/>
      <c r="SVR1" s="628"/>
      <c r="SVS1" s="628"/>
      <c r="SVT1" s="628"/>
      <c r="SVU1" s="628"/>
      <c r="SVV1" s="628"/>
      <c r="SVW1" s="52"/>
      <c r="SVX1" s="55"/>
      <c r="SVY1" s="628"/>
      <c r="SVZ1" s="628"/>
      <c r="SWA1" s="628"/>
      <c r="SWB1" s="628"/>
      <c r="SWC1" s="628"/>
      <c r="SWD1" s="52"/>
      <c r="SWE1" s="55"/>
      <c r="SWF1" s="628"/>
      <c r="SWG1" s="628"/>
      <c r="SWH1" s="628"/>
      <c r="SWI1" s="628"/>
      <c r="SWJ1" s="628"/>
      <c r="SWK1" s="52"/>
      <c r="SWL1" s="55"/>
      <c r="SWM1" s="628"/>
      <c r="SWN1" s="628"/>
      <c r="SWO1" s="628"/>
      <c r="SWP1" s="628"/>
      <c r="SWQ1" s="628"/>
      <c r="SWR1" s="52"/>
      <c r="SWS1" s="55"/>
      <c r="SWT1" s="628"/>
      <c r="SWU1" s="628"/>
      <c r="SWV1" s="628"/>
      <c r="SWW1" s="628"/>
      <c r="SWX1" s="628"/>
      <c r="SWY1" s="52"/>
      <c r="SWZ1" s="55"/>
      <c r="SXA1" s="628"/>
      <c r="SXB1" s="628"/>
      <c r="SXC1" s="628"/>
      <c r="SXD1" s="628"/>
      <c r="SXE1" s="628"/>
      <c r="SXF1" s="52"/>
      <c r="SXG1" s="55"/>
      <c r="SXH1" s="628"/>
      <c r="SXI1" s="628"/>
      <c r="SXJ1" s="628"/>
      <c r="SXK1" s="628"/>
      <c r="SXL1" s="628"/>
      <c r="SXM1" s="52"/>
      <c r="SXN1" s="55"/>
      <c r="SXO1" s="628"/>
      <c r="SXP1" s="628"/>
      <c r="SXQ1" s="628"/>
      <c r="SXR1" s="628"/>
      <c r="SXS1" s="628"/>
      <c r="SXT1" s="52"/>
      <c r="SXU1" s="55"/>
      <c r="SXV1" s="628"/>
      <c r="SXW1" s="628"/>
      <c r="SXX1" s="628"/>
      <c r="SXY1" s="628"/>
      <c r="SXZ1" s="628"/>
      <c r="SYA1" s="52"/>
      <c r="SYB1" s="55"/>
      <c r="SYC1" s="628"/>
      <c r="SYD1" s="628"/>
      <c r="SYE1" s="628"/>
      <c r="SYF1" s="628"/>
      <c r="SYG1" s="628"/>
      <c r="SYH1" s="52"/>
      <c r="SYI1" s="55"/>
      <c r="SYJ1" s="628"/>
      <c r="SYK1" s="628"/>
      <c r="SYL1" s="628"/>
      <c r="SYM1" s="628"/>
      <c r="SYN1" s="628"/>
      <c r="SYO1" s="52"/>
      <c r="SYP1" s="55"/>
      <c r="SYQ1" s="628"/>
      <c r="SYR1" s="628"/>
      <c r="SYS1" s="628"/>
      <c r="SYT1" s="628"/>
      <c r="SYU1" s="628"/>
      <c r="SYV1" s="52"/>
      <c r="SYW1" s="55"/>
      <c r="SYX1" s="628"/>
      <c r="SYY1" s="628"/>
      <c r="SYZ1" s="628"/>
      <c r="SZA1" s="628"/>
      <c r="SZB1" s="628"/>
      <c r="SZC1" s="52"/>
      <c r="SZD1" s="55"/>
      <c r="SZE1" s="628"/>
      <c r="SZF1" s="628"/>
      <c r="SZG1" s="628"/>
      <c r="SZH1" s="628"/>
      <c r="SZI1" s="628"/>
      <c r="SZJ1" s="52"/>
      <c r="SZK1" s="55"/>
      <c r="SZL1" s="628"/>
      <c r="SZM1" s="628"/>
      <c r="SZN1" s="628"/>
      <c r="SZO1" s="628"/>
      <c r="SZP1" s="628"/>
      <c r="SZQ1" s="52"/>
      <c r="SZR1" s="55"/>
      <c r="SZS1" s="628"/>
      <c r="SZT1" s="628"/>
      <c r="SZU1" s="628"/>
      <c r="SZV1" s="628"/>
      <c r="SZW1" s="628"/>
      <c r="SZX1" s="52"/>
      <c r="SZY1" s="55"/>
      <c r="SZZ1" s="628"/>
      <c r="TAA1" s="628"/>
      <c r="TAB1" s="628"/>
      <c r="TAC1" s="628"/>
      <c r="TAD1" s="628"/>
      <c r="TAE1" s="52"/>
      <c r="TAF1" s="55"/>
      <c r="TAG1" s="628"/>
      <c r="TAH1" s="628"/>
      <c r="TAI1" s="628"/>
      <c r="TAJ1" s="628"/>
      <c r="TAK1" s="628"/>
      <c r="TAL1" s="52"/>
      <c r="TAM1" s="55"/>
      <c r="TAN1" s="628"/>
      <c r="TAO1" s="628"/>
      <c r="TAP1" s="628"/>
      <c r="TAQ1" s="628"/>
      <c r="TAR1" s="628"/>
      <c r="TAS1" s="52"/>
      <c r="TAT1" s="55"/>
      <c r="TAU1" s="628"/>
      <c r="TAV1" s="628"/>
      <c r="TAW1" s="628"/>
      <c r="TAX1" s="628"/>
      <c r="TAY1" s="628"/>
      <c r="TAZ1" s="52"/>
      <c r="TBA1" s="55"/>
      <c r="TBB1" s="628"/>
      <c r="TBC1" s="628"/>
      <c r="TBD1" s="628"/>
      <c r="TBE1" s="628"/>
      <c r="TBF1" s="628"/>
      <c r="TBG1" s="52"/>
      <c r="TBH1" s="55"/>
      <c r="TBI1" s="628"/>
      <c r="TBJ1" s="628"/>
      <c r="TBK1" s="628"/>
      <c r="TBL1" s="628"/>
      <c r="TBM1" s="628"/>
      <c r="TBN1" s="52"/>
      <c r="TBO1" s="55"/>
      <c r="TBP1" s="628"/>
      <c r="TBQ1" s="628"/>
      <c r="TBR1" s="628"/>
      <c r="TBS1" s="628"/>
      <c r="TBT1" s="628"/>
      <c r="TBU1" s="52"/>
      <c r="TBV1" s="55"/>
      <c r="TBW1" s="628"/>
      <c r="TBX1" s="628"/>
      <c r="TBY1" s="628"/>
      <c r="TBZ1" s="628"/>
      <c r="TCA1" s="628"/>
      <c r="TCB1" s="52"/>
      <c r="TCC1" s="55"/>
      <c r="TCD1" s="628"/>
      <c r="TCE1" s="628"/>
      <c r="TCF1" s="628"/>
      <c r="TCG1" s="628"/>
      <c r="TCH1" s="628"/>
      <c r="TCI1" s="52"/>
      <c r="TCJ1" s="55"/>
      <c r="TCK1" s="628"/>
      <c r="TCL1" s="628"/>
      <c r="TCM1" s="628"/>
      <c r="TCN1" s="628"/>
      <c r="TCO1" s="628"/>
      <c r="TCP1" s="52"/>
      <c r="TCQ1" s="55"/>
      <c r="TCR1" s="628"/>
      <c r="TCS1" s="628"/>
      <c r="TCT1" s="628"/>
      <c r="TCU1" s="628"/>
      <c r="TCV1" s="628"/>
      <c r="TCW1" s="52"/>
      <c r="TCX1" s="55"/>
      <c r="TCY1" s="628"/>
      <c r="TCZ1" s="628"/>
      <c r="TDA1" s="628"/>
      <c r="TDB1" s="628"/>
      <c r="TDC1" s="628"/>
      <c r="TDD1" s="52"/>
      <c r="TDE1" s="55"/>
      <c r="TDF1" s="628"/>
      <c r="TDG1" s="628"/>
      <c r="TDH1" s="628"/>
      <c r="TDI1" s="628"/>
      <c r="TDJ1" s="628"/>
      <c r="TDK1" s="52"/>
      <c r="TDL1" s="55"/>
      <c r="TDM1" s="628"/>
      <c r="TDN1" s="628"/>
      <c r="TDO1" s="628"/>
      <c r="TDP1" s="628"/>
      <c r="TDQ1" s="628"/>
      <c r="TDR1" s="52"/>
      <c r="TDS1" s="55"/>
      <c r="TDT1" s="628"/>
      <c r="TDU1" s="628"/>
      <c r="TDV1" s="628"/>
      <c r="TDW1" s="628"/>
      <c r="TDX1" s="628"/>
      <c r="TDY1" s="52"/>
      <c r="TDZ1" s="55"/>
      <c r="TEA1" s="628"/>
      <c r="TEB1" s="628"/>
      <c r="TEC1" s="628"/>
      <c r="TED1" s="628"/>
      <c r="TEE1" s="628"/>
      <c r="TEF1" s="52"/>
      <c r="TEG1" s="55"/>
      <c r="TEH1" s="628"/>
      <c r="TEI1" s="628"/>
      <c r="TEJ1" s="628"/>
      <c r="TEK1" s="628"/>
      <c r="TEL1" s="628"/>
      <c r="TEM1" s="52"/>
      <c r="TEN1" s="55"/>
      <c r="TEO1" s="628"/>
      <c r="TEP1" s="628"/>
      <c r="TEQ1" s="628"/>
      <c r="TER1" s="628"/>
      <c r="TES1" s="628"/>
      <c r="TET1" s="52"/>
      <c r="TEU1" s="55"/>
      <c r="TEV1" s="628"/>
      <c r="TEW1" s="628"/>
      <c r="TEX1" s="628"/>
      <c r="TEY1" s="628"/>
      <c r="TEZ1" s="628"/>
      <c r="TFA1" s="52"/>
      <c r="TFB1" s="55"/>
      <c r="TFC1" s="628"/>
      <c r="TFD1" s="628"/>
      <c r="TFE1" s="628"/>
      <c r="TFF1" s="628"/>
      <c r="TFG1" s="628"/>
      <c r="TFH1" s="52"/>
      <c r="TFI1" s="55"/>
      <c r="TFJ1" s="628"/>
      <c r="TFK1" s="628"/>
      <c r="TFL1" s="628"/>
      <c r="TFM1" s="628"/>
      <c r="TFN1" s="628"/>
      <c r="TFO1" s="52"/>
      <c r="TFP1" s="55"/>
      <c r="TFQ1" s="628"/>
      <c r="TFR1" s="628"/>
      <c r="TFS1" s="628"/>
      <c r="TFT1" s="628"/>
      <c r="TFU1" s="628"/>
      <c r="TFV1" s="52"/>
      <c r="TFW1" s="55"/>
      <c r="TFX1" s="628"/>
      <c r="TFY1" s="628"/>
      <c r="TFZ1" s="628"/>
      <c r="TGA1" s="628"/>
      <c r="TGB1" s="628"/>
      <c r="TGC1" s="52"/>
      <c r="TGD1" s="55"/>
      <c r="TGE1" s="628"/>
      <c r="TGF1" s="628"/>
      <c r="TGG1" s="628"/>
      <c r="TGH1" s="628"/>
      <c r="TGI1" s="628"/>
      <c r="TGJ1" s="52"/>
      <c r="TGK1" s="55"/>
      <c r="TGL1" s="628"/>
      <c r="TGM1" s="628"/>
      <c r="TGN1" s="628"/>
      <c r="TGO1" s="628"/>
      <c r="TGP1" s="628"/>
      <c r="TGQ1" s="52"/>
      <c r="TGR1" s="55"/>
      <c r="TGS1" s="628"/>
      <c r="TGT1" s="628"/>
      <c r="TGU1" s="628"/>
      <c r="TGV1" s="628"/>
      <c r="TGW1" s="628"/>
      <c r="TGX1" s="52"/>
      <c r="TGY1" s="55"/>
      <c r="TGZ1" s="628"/>
      <c r="THA1" s="628"/>
      <c r="THB1" s="628"/>
      <c r="THC1" s="628"/>
      <c r="THD1" s="628"/>
      <c r="THE1" s="52"/>
      <c r="THF1" s="55"/>
      <c r="THG1" s="628"/>
      <c r="THH1" s="628"/>
      <c r="THI1" s="628"/>
      <c r="THJ1" s="628"/>
      <c r="THK1" s="628"/>
      <c r="THL1" s="52"/>
      <c r="THM1" s="55"/>
      <c r="THN1" s="628"/>
      <c r="THO1" s="628"/>
      <c r="THP1" s="628"/>
      <c r="THQ1" s="628"/>
      <c r="THR1" s="628"/>
      <c r="THS1" s="52"/>
      <c r="THT1" s="55"/>
      <c r="THU1" s="628"/>
      <c r="THV1" s="628"/>
      <c r="THW1" s="628"/>
      <c r="THX1" s="628"/>
      <c r="THY1" s="628"/>
      <c r="THZ1" s="52"/>
      <c r="TIA1" s="55"/>
      <c r="TIB1" s="628"/>
      <c r="TIC1" s="628"/>
      <c r="TID1" s="628"/>
      <c r="TIE1" s="628"/>
      <c r="TIF1" s="628"/>
      <c r="TIG1" s="52"/>
      <c r="TIH1" s="55"/>
      <c r="TII1" s="628"/>
      <c r="TIJ1" s="628"/>
      <c r="TIK1" s="628"/>
      <c r="TIL1" s="628"/>
      <c r="TIM1" s="628"/>
      <c r="TIN1" s="52"/>
      <c r="TIO1" s="55"/>
      <c r="TIP1" s="628"/>
      <c r="TIQ1" s="628"/>
      <c r="TIR1" s="628"/>
      <c r="TIS1" s="628"/>
      <c r="TIT1" s="628"/>
      <c r="TIU1" s="52"/>
      <c r="TIV1" s="55"/>
      <c r="TIW1" s="628"/>
      <c r="TIX1" s="628"/>
      <c r="TIY1" s="628"/>
      <c r="TIZ1" s="628"/>
      <c r="TJA1" s="628"/>
      <c r="TJB1" s="52"/>
      <c r="TJC1" s="55"/>
      <c r="TJD1" s="628"/>
      <c r="TJE1" s="628"/>
      <c r="TJF1" s="628"/>
      <c r="TJG1" s="628"/>
      <c r="TJH1" s="628"/>
      <c r="TJI1" s="52"/>
      <c r="TJJ1" s="55"/>
      <c r="TJK1" s="628"/>
      <c r="TJL1" s="628"/>
      <c r="TJM1" s="628"/>
      <c r="TJN1" s="628"/>
      <c r="TJO1" s="628"/>
      <c r="TJP1" s="52"/>
      <c r="TJQ1" s="55"/>
      <c r="TJR1" s="628"/>
      <c r="TJS1" s="628"/>
      <c r="TJT1" s="628"/>
      <c r="TJU1" s="628"/>
      <c r="TJV1" s="628"/>
      <c r="TJW1" s="52"/>
      <c r="TJX1" s="55"/>
      <c r="TJY1" s="628"/>
      <c r="TJZ1" s="628"/>
      <c r="TKA1" s="628"/>
      <c r="TKB1" s="628"/>
      <c r="TKC1" s="628"/>
      <c r="TKD1" s="52"/>
      <c r="TKE1" s="55"/>
      <c r="TKF1" s="628"/>
      <c r="TKG1" s="628"/>
      <c r="TKH1" s="628"/>
      <c r="TKI1" s="628"/>
      <c r="TKJ1" s="628"/>
      <c r="TKK1" s="52"/>
      <c r="TKL1" s="55"/>
      <c r="TKM1" s="628"/>
      <c r="TKN1" s="628"/>
      <c r="TKO1" s="628"/>
      <c r="TKP1" s="628"/>
      <c r="TKQ1" s="628"/>
      <c r="TKR1" s="52"/>
      <c r="TKS1" s="55"/>
      <c r="TKT1" s="628"/>
      <c r="TKU1" s="628"/>
      <c r="TKV1" s="628"/>
      <c r="TKW1" s="628"/>
      <c r="TKX1" s="628"/>
      <c r="TKY1" s="52"/>
      <c r="TKZ1" s="55"/>
      <c r="TLA1" s="628"/>
      <c r="TLB1" s="628"/>
      <c r="TLC1" s="628"/>
      <c r="TLD1" s="628"/>
      <c r="TLE1" s="628"/>
      <c r="TLF1" s="52"/>
      <c r="TLG1" s="55"/>
      <c r="TLH1" s="628"/>
      <c r="TLI1" s="628"/>
      <c r="TLJ1" s="628"/>
      <c r="TLK1" s="628"/>
      <c r="TLL1" s="628"/>
      <c r="TLM1" s="52"/>
      <c r="TLN1" s="55"/>
      <c r="TLO1" s="628"/>
      <c r="TLP1" s="628"/>
      <c r="TLQ1" s="628"/>
      <c r="TLR1" s="628"/>
      <c r="TLS1" s="628"/>
      <c r="TLT1" s="52"/>
      <c r="TLU1" s="55"/>
      <c r="TLV1" s="628"/>
      <c r="TLW1" s="628"/>
      <c r="TLX1" s="628"/>
      <c r="TLY1" s="628"/>
      <c r="TLZ1" s="628"/>
      <c r="TMA1" s="52"/>
      <c r="TMB1" s="55"/>
      <c r="TMC1" s="628"/>
      <c r="TMD1" s="628"/>
      <c r="TME1" s="628"/>
      <c r="TMF1" s="628"/>
      <c r="TMG1" s="628"/>
      <c r="TMH1" s="52"/>
      <c r="TMI1" s="55"/>
      <c r="TMJ1" s="628"/>
      <c r="TMK1" s="628"/>
      <c r="TML1" s="628"/>
      <c r="TMM1" s="628"/>
      <c r="TMN1" s="628"/>
      <c r="TMO1" s="52"/>
      <c r="TMP1" s="55"/>
      <c r="TMQ1" s="628"/>
      <c r="TMR1" s="628"/>
      <c r="TMS1" s="628"/>
      <c r="TMT1" s="628"/>
      <c r="TMU1" s="628"/>
      <c r="TMV1" s="52"/>
      <c r="TMW1" s="55"/>
      <c r="TMX1" s="628"/>
      <c r="TMY1" s="628"/>
      <c r="TMZ1" s="628"/>
      <c r="TNA1" s="628"/>
      <c r="TNB1" s="628"/>
      <c r="TNC1" s="52"/>
      <c r="TND1" s="55"/>
      <c r="TNE1" s="628"/>
      <c r="TNF1" s="628"/>
      <c r="TNG1" s="628"/>
      <c r="TNH1" s="628"/>
      <c r="TNI1" s="628"/>
      <c r="TNJ1" s="52"/>
      <c r="TNK1" s="55"/>
      <c r="TNL1" s="628"/>
      <c r="TNM1" s="628"/>
      <c r="TNN1" s="628"/>
      <c r="TNO1" s="628"/>
      <c r="TNP1" s="628"/>
      <c r="TNQ1" s="52"/>
      <c r="TNR1" s="55"/>
      <c r="TNS1" s="628"/>
      <c r="TNT1" s="628"/>
      <c r="TNU1" s="628"/>
      <c r="TNV1" s="628"/>
      <c r="TNW1" s="628"/>
      <c r="TNX1" s="52"/>
      <c r="TNY1" s="55"/>
      <c r="TNZ1" s="628"/>
      <c r="TOA1" s="628"/>
      <c r="TOB1" s="628"/>
      <c r="TOC1" s="628"/>
      <c r="TOD1" s="628"/>
      <c r="TOE1" s="52"/>
      <c r="TOF1" s="55"/>
      <c r="TOG1" s="628"/>
      <c r="TOH1" s="628"/>
      <c r="TOI1" s="628"/>
      <c r="TOJ1" s="628"/>
      <c r="TOK1" s="628"/>
      <c r="TOL1" s="52"/>
      <c r="TOM1" s="55"/>
      <c r="TON1" s="628"/>
      <c r="TOO1" s="628"/>
      <c r="TOP1" s="628"/>
      <c r="TOQ1" s="628"/>
      <c r="TOR1" s="628"/>
      <c r="TOS1" s="52"/>
      <c r="TOT1" s="55"/>
      <c r="TOU1" s="628"/>
      <c r="TOV1" s="628"/>
      <c r="TOW1" s="628"/>
      <c r="TOX1" s="628"/>
      <c r="TOY1" s="628"/>
      <c r="TOZ1" s="52"/>
      <c r="TPA1" s="55"/>
      <c r="TPB1" s="628"/>
      <c r="TPC1" s="628"/>
      <c r="TPD1" s="628"/>
      <c r="TPE1" s="628"/>
      <c r="TPF1" s="628"/>
      <c r="TPG1" s="52"/>
      <c r="TPH1" s="55"/>
      <c r="TPI1" s="628"/>
      <c r="TPJ1" s="628"/>
      <c r="TPK1" s="628"/>
      <c r="TPL1" s="628"/>
      <c r="TPM1" s="628"/>
      <c r="TPN1" s="52"/>
      <c r="TPO1" s="55"/>
      <c r="TPP1" s="628"/>
      <c r="TPQ1" s="628"/>
      <c r="TPR1" s="628"/>
      <c r="TPS1" s="628"/>
      <c r="TPT1" s="628"/>
      <c r="TPU1" s="52"/>
      <c r="TPV1" s="55"/>
      <c r="TPW1" s="628"/>
      <c r="TPX1" s="628"/>
      <c r="TPY1" s="628"/>
      <c r="TPZ1" s="628"/>
      <c r="TQA1" s="628"/>
      <c r="TQB1" s="52"/>
      <c r="TQC1" s="55"/>
      <c r="TQD1" s="628"/>
      <c r="TQE1" s="628"/>
      <c r="TQF1" s="628"/>
      <c r="TQG1" s="628"/>
      <c r="TQH1" s="628"/>
      <c r="TQI1" s="52"/>
      <c r="TQJ1" s="55"/>
      <c r="TQK1" s="628"/>
      <c r="TQL1" s="628"/>
      <c r="TQM1" s="628"/>
      <c r="TQN1" s="628"/>
      <c r="TQO1" s="628"/>
      <c r="TQP1" s="52"/>
      <c r="TQQ1" s="55"/>
      <c r="TQR1" s="628"/>
      <c r="TQS1" s="628"/>
      <c r="TQT1" s="628"/>
      <c r="TQU1" s="628"/>
      <c r="TQV1" s="628"/>
      <c r="TQW1" s="52"/>
      <c r="TQX1" s="55"/>
      <c r="TQY1" s="628"/>
      <c r="TQZ1" s="628"/>
      <c r="TRA1" s="628"/>
      <c r="TRB1" s="628"/>
      <c r="TRC1" s="628"/>
      <c r="TRD1" s="52"/>
      <c r="TRE1" s="55"/>
      <c r="TRF1" s="628"/>
      <c r="TRG1" s="628"/>
      <c r="TRH1" s="628"/>
      <c r="TRI1" s="628"/>
      <c r="TRJ1" s="628"/>
      <c r="TRK1" s="52"/>
      <c r="TRL1" s="55"/>
      <c r="TRM1" s="628"/>
      <c r="TRN1" s="628"/>
      <c r="TRO1" s="628"/>
      <c r="TRP1" s="628"/>
      <c r="TRQ1" s="628"/>
      <c r="TRR1" s="52"/>
      <c r="TRS1" s="55"/>
      <c r="TRT1" s="628"/>
      <c r="TRU1" s="628"/>
      <c r="TRV1" s="628"/>
      <c r="TRW1" s="628"/>
      <c r="TRX1" s="628"/>
      <c r="TRY1" s="52"/>
      <c r="TRZ1" s="55"/>
      <c r="TSA1" s="628"/>
      <c r="TSB1" s="628"/>
      <c r="TSC1" s="628"/>
      <c r="TSD1" s="628"/>
      <c r="TSE1" s="628"/>
      <c r="TSF1" s="52"/>
      <c r="TSG1" s="55"/>
      <c r="TSH1" s="628"/>
      <c r="TSI1" s="628"/>
      <c r="TSJ1" s="628"/>
      <c r="TSK1" s="628"/>
      <c r="TSL1" s="628"/>
      <c r="TSM1" s="52"/>
      <c r="TSN1" s="55"/>
      <c r="TSO1" s="628"/>
      <c r="TSP1" s="628"/>
      <c r="TSQ1" s="628"/>
      <c r="TSR1" s="628"/>
      <c r="TSS1" s="628"/>
      <c r="TST1" s="52"/>
      <c r="TSU1" s="55"/>
      <c r="TSV1" s="628"/>
      <c r="TSW1" s="628"/>
      <c r="TSX1" s="628"/>
      <c r="TSY1" s="628"/>
      <c r="TSZ1" s="628"/>
      <c r="TTA1" s="52"/>
      <c r="TTB1" s="55"/>
      <c r="TTC1" s="628"/>
      <c r="TTD1" s="628"/>
      <c r="TTE1" s="628"/>
      <c r="TTF1" s="628"/>
      <c r="TTG1" s="628"/>
      <c r="TTH1" s="52"/>
      <c r="TTI1" s="55"/>
      <c r="TTJ1" s="628"/>
      <c r="TTK1" s="628"/>
      <c r="TTL1" s="628"/>
      <c r="TTM1" s="628"/>
      <c r="TTN1" s="628"/>
      <c r="TTO1" s="52"/>
      <c r="TTP1" s="55"/>
      <c r="TTQ1" s="628"/>
      <c r="TTR1" s="628"/>
      <c r="TTS1" s="628"/>
      <c r="TTT1" s="628"/>
      <c r="TTU1" s="628"/>
      <c r="TTV1" s="52"/>
      <c r="TTW1" s="55"/>
      <c r="TTX1" s="628"/>
      <c r="TTY1" s="628"/>
      <c r="TTZ1" s="628"/>
      <c r="TUA1" s="628"/>
      <c r="TUB1" s="628"/>
      <c r="TUC1" s="52"/>
      <c r="TUD1" s="55"/>
      <c r="TUE1" s="628"/>
      <c r="TUF1" s="628"/>
      <c r="TUG1" s="628"/>
      <c r="TUH1" s="628"/>
      <c r="TUI1" s="628"/>
      <c r="TUJ1" s="52"/>
      <c r="TUK1" s="55"/>
      <c r="TUL1" s="628"/>
      <c r="TUM1" s="628"/>
      <c r="TUN1" s="628"/>
      <c r="TUO1" s="628"/>
      <c r="TUP1" s="628"/>
      <c r="TUQ1" s="52"/>
      <c r="TUR1" s="55"/>
      <c r="TUS1" s="628"/>
      <c r="TUT1" s="628"/>
      <c r="TUU1" s="628"/>
      <c r="TUV1" s="628"/>
      <c r="TUW1" s="628"/>
      <c r="TUX1" s="52"/>
      <c r="TUY1" s="55"/>
      <c r="TUZ1" s="628"/>
      <c r="TVA1" s="628"/>
      <c r="TVB1" s="628"/>
      <c r="TVC1" s="628"/>
      <c r="TVD1" s="628"/>
      <c r="TVE1" s="52"/>
      <c r="TVF1" s="55"/>
      <c r="TVG1" s="628"/>
      <c r="TVH1" s="628"/>
      <c r="TVI1" s="628"/>
      <c r="TVJ1" s="628"/>
      <c r="TVK1" s="628"/>
      <c r="TVL1" s="52"/>
      <c r="TVM1" s="55"/>
      <c r="TVN1" s="628"/>
      <c r="TVO1" s="628"/>
      <c r="TVP1" s="628"/>
      <c r="TVQ1" s="628"/>
      <c r="TVR1" s="628"/>
      <c r="TVS1" s="52"/>
      <c r="TVT1" s="55"/>
      <c r="TVU1" s="628"/>
      <c r="TVV1" s="628"/>
      <c r="TVW1" s="628"/>
      <c r="TVX1" s="628"/>
      <c r="TVY1" s="628"/>
      <c r="TVZ1" s="52"/>
      <c r="TWA1" s="55"/>
      <c r="TWB1" s="628"/>
      <c r="TWC1" s="628"/>
      <c r="TWD1" s="628"/>
      <c r="TWE1" s="628"/>
      <c r="TWF1" s="628"/>
      <c r="TWG1" s="52"/>
      <c r="TWH1" s="55"/>
      <c r="TWI1" s="628"/>
      <c r="TWJ1" s="628"/>
      <c r="TWK1" s="628"/>
      <c r="TWL1" s="628"/>
      <c r="TWM1" s="628"/>
      <c r="TWN1" s="52"/>
      <c r="TWO1" s="55"/>
      <c r="TWP1" s="628"/>
      <c r="TWQ1" s="628"/>
      <c r="TWR1" s="628"/>
      <c r="TWS1" s="628"/>
      <c r="TWT1" s="628"/>
      <c r="TWU1" s="52"/>
      <c r="TWV1" s="55"/>
      <c r="TWW1" s="628"/>
      <c r="TWX1" s="628"/>
      <c r="TWY1" s="628"/>
      <c r="TWZ1" s="628"/>
      <c r="TXA1" s="628"/>
      <c r="TXB1" s="52"/>
      <c r="TXC1" s="55"/>
      <c r="TXD1" s="628"/>
      <c r="TXE1" s="628"/>
      <c r="TXF1" s="628"/>
      <c r="TXG1" s="628"/>
      <c r="TXH1" s="628"/>
      <c r="TXI1" s="52"/>
      <c r="TXJ1" s="55"/>
      <c r="TXK1" s="628"/>
      <c r="TXL1" s="628"/>
      <c r="TXM1" s="628"/>
      <c r="TXN1" s="628"/>
      <c r="TXO1" s="628"/>
      <c r="TXP1" s="52"/>
      <c r="TXQ1" s="55"/>
      <c r="TXR1" s="628"/>
      <c r="TXS1" s="628"/>
      <c r="TXT1" s="628"/>
      <c r="TXU1" s="628"/>
      <c r="TXV1" s="628"/>
      <c r="TXW1" s="52"/>
      <c r="TXX1" s="55"/>
      <c r="TXY1" s="628"/>
      <c r="TXZ1" s="628"/>
      <c r="TYA1" s="628"/>
      <c r="TYB1" s="628"/>
      <c r="TYC1" s="628"/>
      <c r="TYD1" s="52"/>
      <c r="TYE1" s="55"/>
      <c r="TYF1" s="628"/>
      <c r="TYG1" s="628"/>
      <c r="TYH1" s="628"/>
      <c r="TYI1" s="628"/>
      <c r="TYJ1" s="628"/>
      <c r="TYK1" s="52"/>
      <c r="TYL1" s="55"/>
      <c r="TYM1" s="628"/>
      <c r="TYN1" s="628"/>
      <c r="TYO1" s="628"/>
      <c r="TYP1" s="628"/>
      <c r="TYQ1" s="628"/>
      <c r="TYR1" s="52"/>
      <c r="TYS1" s="55"/>
      <c r="TYT1" s="628"/>
      <c r="TYU1" s="628"/>
      <c r="TYV1" s="628"/>
      <c r="TYW1" s="628"/>
      <c r="TYX1" s="628"/>
      <c r="TYY1" s="52"/>
      <c r="TYZ1" s="55"/>
      <c r="TZA1" s="628"/>
      <c r="TZB1" s="628"/>
      <c r="TZC1" s="628"/>
      <c r="TZD1" s="628"/>
      <c r="TZE1" s="628"/>
      <c r="TZF1" s="52"/>
      <c r="TZG1" s="55"/>
      <c r="TZH1" s="628"/>
      <c r="TZI1" s="628"/>
      <c r="TZJ1" s="628"/>
      <c r="TZK1" s="628"/>
      <c r="TZL1" s="628"/>
      <c r="TZM1" s="52"/>
      <c r="TZN1" s="55"/>
      <c r="TZO1" s="628"/>
      <c r="TZP1" s="628"/>
      <c r="TZQ1" s="628"/>
      <c r="TZR1" s="628"/>
      <c r="TZS1" s="628"/>
      <c r="TZT1" s="52"/>
      <c r="TZU1" s="55"/>
      <c r="TZV1" s="628"/>
      <c r="TZW1" s="628"/>
      <c r="TZX1" s="628"/>
      <c r="TZY1" s="628"/>
      <c r="TZZ1" s="628"/>
      <c r="UAA1" s="52"/>
      <c r="UAB1" s="55"/>
      <c r="UAC1" s="628"/>
      <c r="UAD1" s="628"/>
      <c r="UAE1" s="628"/>
      <c r="UAF1" s="628"/>
      <c r="UAG1" s="628"/>
      <c r="UAH1" s="52"/>
      <c r="UAI1" s="55"/>
      <c r="UAJ1" s="628"/>
      <c r="UAK1" s="628"/>
      <c r="UAL1" s="628"/>
      <c r="UAM1" s="628"/>
      <c r="UAN1" s="628"/>
      <c r="UAO1" s="52"/>
      <c r="UAP1" s="55"/>
      <c r="UAQ1" s="628"/>
      <c r="UAR1" s="628"/>
      <c r="UAS1" s="628"/>
      <c r="UAT1" s="628"/>
      <c r="UAU1" s="628"/>
      <c r="UAV1" s="52"/>
      <c r="UAW1" s="55"/>
      <c r="UAX1" s="628"/>
      <c r="UAY1" s="628"/>
      <c r="UAZ1" s="628"/>
      <c r="UBA1" s="628"/>
      <c r="UBB1" s="628"/>
      <c r="UBC1" s="52"/>
      <c r="UBD1" s="55"/>
      <c r="UBE1" s="628"/>
      <c r="UBF1" s="628"/>
      <c r="UBG1" s="628"/>
      <c r="UBH1" s="628"/>
      <c r="UBI1" s="628"/>
      <c r="UBJ1" s="52"/>
      <c r="UBK1" s="55"/>
      <c r="UBL1" s="628"/>
      <c r="UBM1" s="628"/>
      <c r="UBN1" s="628"/>
      <c r="UBO1" s="628"/>
      <c r="UBP1" s="628"/>
      <c r="UBQ1" s="52"/>
      <c r="UBR1" s="55"/>
      <c r="UBS1" s="628"/>
      <c r="UBT1" s="628"/>
      <c r="UBU1" s="628"/>
      <c r="UBV1" s="628"/>
      <c r="UBW1" s="628"/>
      <c r="UBX1" s="52"/>
      <c r="UBY1" s="55"/>
      <c r="UBZ1" s="628"/>
      <c r="UCA1" s="628"/>
      <c r="UCB1" s="628"/>
      <c r="UCC1" s="628"/>
      <c r="UCD1" s="628"/>
      <c r="UCE1" s="52"/>
      <c r="UCF1" s="55"/>
      <c r="UCG1" s="628"/>
      <c r="UCH1" s="628"/>
      <c r="UCI1" s="628"/>
      <c r="UCJ1" s="628"/>
      <c r="UCK1" s="628"/>
      <c r="UCL1" s="52"/>
      <c r="UCM1" s="55"/>
      <c r="UCN1" s="628"/>
      <c r="UCO1" s="628"/>
      <c r="UCP1" s="628"/>
      <c r="UCQ1" s="628"/>
      <c r="UCR1" s="628"/>
      <c r="UCS1" s="52"/>
      <c r="UCT1" s="55"/>
      <c r="UCU1" s="628"/>
      <c r="UCV1" s="628"/>
      <c r="UCW1" s="628"/>
      <c r="UCX1" s="628"/>
      <c r="UCY1" s="628"/>
      <c r="UCZ1" s="52"/>
      <c r="UDA1" s="55"/>
      <c r="UDB1" s="628"/>
      <c r="UDC1" s="628"/>
      <c r="UDD1" s="628"/>
      <c r="UDE1" s="628"/>
      <c r="UDF1" s="628"/>
      <c r="UDG1" s="52"/>
      <c r="UDH1" s="55"/>
      <c r="UDI1" s="628"/>
      <c r="UDJ1" s="628"/>
      <c r="UDK1" s="628"/>
      <c r="UDL1" s="628"/>
      <c r="UDM1" s="628"/>
      <c r="UDN1" s="52"/>
      <c r="UDO1" s="55"/>
      <c r="UDP1" s="628"/>
      <c r="UDQ1" s="628"/>
      <c r="UDR1" s="628"/>
      <c r="UDS1" s="628"/>
      <c r="UDT1" s="628"/>
      <c r="UDU1" s="52"/>
      <c r="UDV1" s="55"/>
      <c r="UDW1" s="628"/>
      <c r="UDX1" s="628"/>
      <c r="UDY1" s="628"/>
      <c r="UDZ1" s="628"/>
      <c r="UEA1" s="628"/>
      <c r="UEB1" s="52"/>
      <c r="UEC1" s="55"/>
      <c r="UED1" s="628"/>
      <c r="UEE1" s="628"/>
      <c r="UEF1" s="628"/>
      <c r="UEG1" s="628"/>
      <c r="UEH1" s="628"/>
      <c r="UEI1" s="52"/>
      <c r="UEJ1" s="55"/>
      <c r="UEK1" s="628"/>
      <c r="UEL1" s="628"/>
      <c r="UEM1" s="628"/>
      <c r="UEN1" s="628"/>
      <c r="UEO1" s="628"/>
      <c r="UEP1" s="52"/>
      <c r="UEQ1" s="55"/>
      <c r="UER1" s="628"/>
      <c r="UES1" s="628"/>
      <c r="UET1" s="628"/>
      <c r="UEU1" s="628"/>
      <c r="UEV1" s="628"/>
      <c r="UEW1" s="52"/>
      <c r="UEX1" s="55"/>
      <c r="UEY1" s="628"/>
      <c r="UEZ1" s="628"/>
      <c r="UFA1" s="628"/>
      <c r="UFB1" s="628"/>
      <c r="UFC1" s="628"/>
      <c r="UFD1" s="52"/>
      <c r="UFE1" s="55"/>
      <c r="UFF1" s="628"/>
      <c r="UFG1" s="628"/>
      <c r="UFH1" s="628"/>
      <c r="UFI1" s="628"/>
      <c r="UFJ1" s="628"/>
      <c r="UFK1" s="52"/>
      <c r="UFL1" s="55"/>
      <c r="UFM1" s="628"/>
      <c r="UFN1" s="628"/>
      <c r="UFO1" s="628"/>
      <c r="UFP1" s="628"/>
      <c r="UFQ1" s="628"/>
      <c r="UFR1" s="52"/>
      <c r="UFS1" s="55"/>
      <c r="UFT1" s="628"/>
      <c r="UFU1" s="628"/>
      <c r="UFV1" s="628"/>
      <c r="UFW1" s="628"/>
      <c r="UFX1" s="628"/>
      <c r="UFY1" s="52"/>
      <c r="UFZ1" s="55"/>
      <c r="UGA1" s="628"/>
      <c r="UGB1" s="628"/>
      <c r="UGC1" s="628"/>
      <c r="UGD1" s="628"/>
      <c r="UGE1" s="628"/>
      <c r="UGF1" s="52"/>
      <c r="UGG1" s="55"/>
      <c r="UGH1" s="628"/>
      <c r="UGI1" s="628"/>
      <c r="UGJ1" s="628"/>
      <c r="UGK1" s="628"/>
      <c r="UGL1" s="628"/>
      <c r="UGM1" s="52"/>
      <c r="UGN1" s="55"/>
      <c r="UGO1" s="628"/>
      <c r="UGP1" s="628"/>
      <c r="UGQ1" s="628"/>
      <c r="UGR1" s="628"/>
      <c r="UGS1" s="628"/>
      <c r="UGT1" s="52"/>
      <c r="UGU1" s="55"/>
      <c r="UGV1" s="628"/>
      <c r="UGW1" s="628"/>
      <c r="UGX1" s="628"/>
      <c r="UGY1" s="628"/>
      <c r="UGZ1" s="628"/>
      <c r="UHA1" s="52"/>
      <c r="UHB1" s="55"/>
      <c r="UHC1" s="628"/>
      <c r="UHD1" s="628"/>
      <c r="UHE1" s="628"/>
      <c r="UHF1" s="628"/>
      <c r="UHG1" s="628"/>
      <c r="UHH1" s="52"/>
      <c r="UHI1" s="55"/>
      <c r="UHJ1" s="628"/>
      <c r="UHK1" s="628"/>
      <c r="UHL1" s="628"/>
      <c r="UHM1" s="628"/>
      <c r="UHN1" s="628"/>
      <c r="UHO1" s="52"/>
      <c r="UHP1" s="55"/>
      <c r="UHQ1" s="628"/>
      <c r="UHR1" s="628"/>
      <c r="UHS1" s="628"/>
      <c r="UHT1" s="628"/>
      <c r="UHU1" s="628"/>
      <c r="UHV1" s="52"/>
      <c r="UHW1" s="55"/>
      <c r="UHX1" s="628"/>
      <c r="UHY1" s="628"/>
      <c r="UHZ1" s="628"/>
      <c r="UIA1" s="628"/>
      <c r="UIB1" s="628"/>
      <c r="UIC1" s="52"/>
      <c r="UID1" s="55"/>
      <c r="UIE1" s="628"/>
      <c r="UIF1" s="628"/>
      <c r="UIG1" s="628"/>
      <c r="UIH1" s="628"/>
      <c r="UII1" s="628"/>
      <c r="UIJ1" s="52"/>
      <c r="UIK1" s="55"/>
      <c r="UIL1" s="628"/>
      <c r="UIM1" s="628"/>
      <c r="UIN1" s="628"/>
      <c r="UIO1" s="628"/>
      <c r="UIP1" s="628"/>
      <c r="UIQ1" s="52"/>
      <c r="UIR1" s="55"/>
      <c r="UIS1" s="628"/>
      <c r="UIT1" s="628"/>
      <c r="UIU1" s="628"/>
      <c r="UIV1" s="628"/>
      <c r="UIW1" s="628"/>
      <c r="UIX1" s="52"/>
      <c r="UIY1" s="55"/>
      <c r="UIZ1" s="628"/>
      <c r="UJA1" s="628"/>
      <c r="UJB1" s="628"/>
      <c r="UJC1" s="628"/>
      <c r="UJD1" s="628"/>
      <c r="UJE1" s="52"/>
      <c r="UJF1" s="55"/>
      <c r="UJG1" s="628"/>
      <c r="UJH1" s="628"/>
      <c r="UJI1" s="628"/>
      <c r="UJJ1" s="628"/>
      <c r="UJK1" s="628"/>
      <c r="UJL1" s="52"/>
      <c r="UJM1" s="55"/>
      <c r="UJN1" s="628"/>
      <c r="UJO1" s="628"/>
      <c r="UJP1" s="628"/>
      <c r="UJQ1" s="628"/>
      <c r="UJR1" s="628"/>
      <c r="UJS1" s="52"/>
      <c r="UJT1" s="55"/>
      <c r="UJU1" s="628"/>
      <c r="UJV1" s="628"/>
      <c r="UJW1" s="628"/>
      <c r="UJX1" s="628"/>
      <c r="UJY1" s="628"/>
      <c r="UJZ1" s="52"/>
      <c r="UKA1" s="55"/>
      <c r="UKB1" s="628"/>
      <c r="UKC1" s="628"/>
      <c r="UKD1" s="628"/>
      <c r="UKE1" s="628"/>
      <c r="UKF1" s="628"/>
      <c r="UKG1" s="52"/>
      <c r="UKH1" s="55"/>
      <c r="UKI1" s="628"/>
      <c r="UKJ1" s="628"/>
      <c r="UKK1" s="628"/>
      <c r="UKL1" s="628"/>
      <c r="UKM1" s="628"/>
      <c r="UKN1" s="52"/>
      <c r="UKO1" s="55"/>
      <c r="UKP1" s="628"/>
      <c r="UKQ1" s="628"/>
      <c r="UKR1" s="628"/>
      <c r="UKS1" s="628"/>
      <c r="UKT1" s="628"/>
      <c r="UKU1" s="52"/>
      <c r="UKV1" s="55"/>
      <c r="UKW1" s="628"/>
      <c r="UKX1" s="628"/>
      <c r="UKY1" s="628"/>
      <c r="UKZ1" s="628"/>
      <c r="ULA1" s="628"/>
      <c r="ULB1" s="52"/>
      <c r="ULC1" s="55"/>
      <c r="ULD1" s="628"/>
      <c r="ULE1" s="628"/>
      <c r="ULF1" s="628"/>
      <c r="ULG1" s="628"/>
      <c r="ULH1" s="628"/>
      <c r="ULI1" s="52"/>
      <c r="ULJ1" s="55"/>
      <c r="ULK1" s="628"/>
      <c r="ULL1" s="628"/>
      <c r="ULM1" s="628"/>
      <c r="ULN1" s="628"/>
      <c r="ULO1" s="628"/>
      <c r="ULP1" s="52"/>
      <c r="ULQ1" s="55"/>
      <c r="ULR1" s="628"/>
      <c r="ULS1" s="628"/>
      <c r="ULT1" s="628"/>
      <c r="ULU1" s="628"/>
      <c r="ULV1" s="628"/>
      <c r="ULW1" s="52"/>
      <c r="ULX1" s="55"/>
      <c r="ULY1" s="628"/>
      <c r="ULZ1" s="628"/>
      <c r="UMA1" s="628"/>
      <c r="UMB1" s="628"/>
      <c r="UMC1" s="628"/>
      <c r="UMD1" s="52"/>
      <c r="UME1" s="55"/>
      <c r="UMF1" s="628"/>
      <c r="UMG1" s="628"/>
      <c r="UMH1" s="628"/>
      <c r="UMI1" s="628"/>
      <c r="UMJ1" s="628"/>
      <c r="UMK1" s="52"/>
      <c r="UML1" s="55"/>
      <c r="UMM1" s="628"/>
      <c r="UMN1" s="628"/>
      <c r="UMO1" s="628"/>
      <c r="UMP1" s="628"/>
      <c r="UMQ1" s="628"/>
      <c r="UMR1" s="52"/>
      <c r="UMS1" s="55"/>
      <c r="UMT1" s="628"/>
      <c r="UMU1" s="628"/>
      <c r="UMV1" s="628"/>
      <c r="UMW1" s="628"/>
      <c r="UMX1" s="628"/>
      <c r="UMY1" s="52"/>
      <c r="UMZ1" s="55"/>
      <c r="UNA1" s="628"/>
      <c r="UNB1" s="628"/>
      <c r="UNC1" s="628"/>
      <c r="UND1" s="628"/>
      <c r="UNE1" s="628"/>
      <c r="UNF1" s="52"/>
      <c r="UNG1" s="55"/>
      <c r="UNH1" s="628"/>
      <c r="UNI1" s="628"/>
      <c r="UNJ1" s="628"/>
      <c r="UNK1" s="628"/>
      <c r="UNL1" s="628"/>
      <c r="UNM1" s="52"/>
      <c r="UNN1" s="55"/>
      <c r="UNO1" s="628"/>
      <c r="UNP1" s="628"/>
      <c r="UNQ1" s="628"/>
      <c r="UNR1" s="628"/>
      <c r="UNS1" s="628"/>
      <c r="UNT1" s="52"/>
      <c r="UNU1" s="55"/>
      <c r="UNV1" s="628"/>
      <c r="UNW1" s="628"/>
      <c r="UNX1" s="628"/>
      <c r="UNY1" s="628"/>
      <c r="UNZ1" s="628"/>
      <c r="UOA1" s="52"/>
      <c r="UOB1" s="55"/>
      <c r="UOC1" s="628"/>
      <c r="UOD1" s="628"/>
      <c r="UOE1" s="628"/>
      <c r="UOF1" s="628"/>
      <c r="UOG1" s="628"/>
      <c r="UOH1" s="52"/>
      <c r="UOI1" s="55"/>
      <c r="UOJ1" s="628"/>
      <c r="UOK1" s="628"/>
      <c r="UOL1" s="628"/>
      <c r="UOM1" s="628"/>
      <c r="UON1" s="628"/>
      <c r="UOO1" s="52"/>
      <c r="UOP1" s="55"/>
      <c r="UOQ1" s="628"/>
      <c r="UOR1" s="628"/>
      <c r="UOS1" s="628"/>
      <c r="UOT1" s="628"/>
      <c r="UOU1" s="628"/>
      <c r="UOV1" s="52"/>
      <c r="UOW1" s="55"/>
      <c r="UOX1" s="628"/>
      <c r="UOY1" s="628"/>
      <c r="UOZ1" s="628"/>
      <c r="UPA1" s="628"/>
      <c r="UPB1" s="628"/>
      <c r="UPC1" s="52"/>
      <c r="UPD1" s="55"/>
      <c r="UPE1" s="628"/>
      <c r="UPF1" s="628"/>
      <c r="UPG1" s="628"/>
      <c r="UPH1" s="628"/>
      <c r="UPI1" s="628"/>
      <c r="UPJ1" s="52"/>
      <c r="UPK1" s="55"/>
      <c r="UPL1" s="628"/>
      <c r="UPM1" s="628"/>
      <c r="UPN1" s="628"/>
      <c r="UPO1" s="628"/>
      <c r="UPP1" s="628"/>
      <c r="UPQ1" s="52"/>
      <c r="UPR1" s="55"/>
      <c r="UPS1" s="628"/>
      <c r="UPT1" s="628"/>
      <c r="UPU1" s="628"/>
      <c r="UPV1" s="628"/>
      <c r="UPW1" s="628"/>
      <c r="UPX1" s="52"/>
      <c r="UPY1" s="55"/>
      <c r="UPZ1" s="628"/>
      <c r="UQA1" s="628"/>
      <c r="UQB1" s="628"/>
      <c r="UQC1" s="628"/>
      <c r="UQD1" s="628"/>
      <c r="UQE1" s="52"/>
      <c r="UQF1" s="55"/>
      <c r="UQG1" s="628"/>
      <c r="UQH1" s="628"/>
      <c r="UQI1" s="628"/>
      <c r="UQJ1" s="628"/>
      <c r="UQK1" s="628"/>
      <c r="UQL1" s="52"/>
      <c r="UQM1" s="55"/>
      <c r="UQN1" s="628"/>
      <c r="UQO1" s="628"/>
      <c r="UQP1" s="628"/>
      <c r="UQQ1" s="628"/>
      <c r="UQR1" s="628"/>
      <c r="UQS1" s="52"/>
      <c r="UQT1" s="55"/>
      <c r="UQU1" s="628"/>
      <c r="UQV1" s="628"/>
      <c r="UQW1" s="628"/>
      <c r="UQX1" s="628"/>
      <c r="UQY1" s="628"/>
      <c r="UQZ1" s="52"/>
      <c r="URA1" s="55"/>
      <c r="URB1" s="628"/>
      <c r="URC1" s="628"/>
      <c r="URD1" s="628"/>
      <c r="URE1" s="628"/>
      <c r="URF1" s="628"/>
      <c r="URG1" s="52"/>
      <c r="URH1" s="55"/>
      <c r="URI1" s="628"/>
      <c r="URJ1" s="628"/>
      <c r="URK1" s="628"/>
      <c r="URL1" s="628"/>
      <c r="URM1" s="628"/>
      <c r="URN1" s="52"/>
      <c r="URO1" s="55"/>
      <c r="URP1" s="628"/>
      <c r="URQ1" s="628"/>
      <c r="URR1" s="628"/>
      <c r="URS1" s="628"/>
      <c r="URT1" s="628"/>
      <c r="URU1" s="52"/>
      <c r="URV1" s="55"/>
      <c r="URW1" s="628"/>
      <c r="URX1" s="628"/>
      <c r="URY1" s="628"/>
      <c r="URZ1" s="628"/>
      <c r="USA1" s="628"/>
      <c r="USB1" s="52"/>
      <c r="USC1" s="55"/>
      <c r="USD1" s="628"/>
      <c r="USE1" s="628"/>
      <c r="USF1" s="628"/>
      <c r="USG1" s="628"/>
      <c r="USH1" s="628"/>
      <c r="USI1" s="52"/>
      <c r="USJ1" s="55"/>
      <c r="USK1" s="628"/>
      <c r="USL1" s="628"/>
      <c r="USM1" s="628"/>
      <c r="USN1" s="628"/>
      <c r="USO1" s="628"/>
      <c r="USP1" s="52"/>
      <c r="USQ1" s="55"/>
      <c r="USR1" s="628"/>
      <c r="USS1" s="628"/>
      <c r="UST1" s="628"/>
      <c r="USU1" s="628"/>
      <c r="USV1" s="628"/>
      <c r="USW1" s="52"/>
      <c r="USX1" s="55"/>
      <c r="USY1" s="628"/>
      <c r="USZ1" s="628"/>
      <c r="UTA1" s="628"/>
      <c r="UTB1" s="628"/>
      <c r="UTC1" s="628"/>
      <c r="UTD1" s="52"/>
      <c r="UTE1" s="55"/>
      <c r="UTF1" s="628"/>
      <c r="UTG1" s="628"/>
      <c r="UTH1" s="628"/>
      <c r="UTI1" s="628"/>
      <c r="UTJ1" s="628"/>
      <c r="UTK1" s="52"/>
      <c r="UTL1" s="55"/>
      <c r="UTM1" s="628"/>
      <c r="UTN1" s="628"/>
      <c r="UTO1" s="628"/>
      <c r="UTP1" s="628"/>
      <c r="UTQ1" s="628"/>
      <c r="UTR1" s="52"/>
      <c r="UTS1" s="55"/>
      <c r="UTT1" s="628"/>
      <c r="UTU1" s="628"/>
      <c r="UTV1" s="628"/>
      <c r="UTW1" s="628"/>
      <c r="UTX1" s="628"/>
      <c r="UTY1" s="52"/>
      <c r="UTZ1" s="55"/>
      <c r="UUA1" s="628"/>
      <c r="UUB1" s="628"/>
      <c r="UUC1" s="628"/>
      <c r="UUD1" s="628"/>
      <c r="UUE1" s="628"/>
      <c r="UUF1" s="52"/>
      <c r="UUG1" s="55"/>
      <c r="UUH1" s="628"/>
      <c r="UUI1" s="628"/>
      <c r="UUJ1" s="628"/>
      <c r="UUK1" s="628"/>
      <c r="UUL1" s="628"/>
      <c r="UUM1" s="52"/>
      <c r="UUN1" s="55"/>
      <c r="UUO1" s="628"/>
      <c r="UUP1" s="628"/>
      <c r="UUQ1" s="628"/>
      <c r="UUR1" s="628"/>
      <c r="UUS1" s="628"/>
      <c r="UUT1" s="52"/>
      <c r="UUU1" s="55"/>
      <c r="UUV1" s="628"/>
      <c r="UUW1" s="628"/>
      <c r="UUX1" s="628"/>
      <c r="UUY1" s="628"/>
      <c r="UUZ1" s="628"/>
      <c r="UVA1" s="52"/>
      <c r="UVB1" s="55"/>
      <c r="UVC1" s="628"/>
      <c r="UVD1" s="628"/>
      <c r="UVE1" s="628"/>
      <c r="UVF1" s="628"/>
      <c r="UVG1" s="628"/>
      <c r="UVH1" s="52"/>
      <c r="UVI1" s="55"/>
      <c r="UVJ1" s="628"/>
      <c r="UVK1" s="628"/>
      <c r="UVL1" s="628"/>
      <c r="UVM1" s="628"/>
      <c r="UVN1" s="628"/>
      <c r="UVO1" s="52"/>
      <c r="UVP1" s="55"/>
      <c r="UVQ1" s="628"/>
      <c r="UVR1" s="628"/>
      <c r="UVS1" s="628"/>
      <c r="UVT1" s="628"/>
      <c r="UVU1" s="628"/>
      <c r="UVV1" s="52"/>
      <c r="UVW1" s="55"/>
      <c r="UVX1" s="628"/>
      <c r="UVY1" s="628"/>
      <c r="UVZ1" s="628"/>
      <c r="UWA1" s="628"/>
      <c r="UWB1" s="628"/>
      <c r="UWC1" s="52"/>
      <c r="UWD1" s="55"/>
      <c r="UWE1" s="628"/>
      <c r="UWF1" s="628"/>
      <c r="UWG1" s="628"/>
      <c r="UWH1" s="628"/>
      <c r="UWI1" s="628"/>
      <c r="UWJ1" s="52"/>
      <c r="UWK1" s="55"/>
      <c r="UWL1" s="628"/>
      <c r="UWM1" s="628"/>
      <c r="UWN1" s="628"/>
      <c r="UWO1" s="628"/>
      <c r="UWP1" s="628"/>
      <c r="UWQ1" s="52"/>
      <c r="UWR1" s="55"/>
      <c r="UWS1" s="628"/>
      <c r="UWT1" s="628"/>
      <c r="UWU1" s="628"/>
      <c r="UWV1" s="628"/>
      <c r="UWW1" s="628"/>
      <c r="UWX1" s="52"/>
      <c r="UWY1" s="55"/>
      <c r="UWZ1" s="628"/>
      <c r="UXA1" s="628"/>
      <c r="UXB1" s="628"/>
      <c r="UXC1" s="628"/>
      <c r="UXD1" s="628"/>
      <c r="UXE1" s="52"/>
      <c r="UXF1" s="55"/>
      <c r="UXG1" s="628"/>
      <c r="UXH1" s="628"/>
      <c r="UXI1" s="628"/>
      <c r="UXJ1" s="628"/>
      <c r="UXK1" s="628"/>
      <c r="UXL1" s="52"/>
      <c r="UXM1" s="55"/>
      <c r="UXN1" s="628"/>
      <c r="UXO1" s="628"/>
      <c r="UXP1" s="628"/>
      <c r="UXQ1" s="628"/>
      <c r="UXR1" s="628"/>
      <c r="UXS1" s="52"/>
      <c r="UXT1" s="55"/>
      <c r="UXU1" s="628"/>
      <c r="UXV1" s="628"/>
      <c r="UXW1" s="628"/>
      <c r="UXX1" s="628"/>
      <c r="UXY1" s="628"/>
      <c r="UXZ1" s="52"/>
      <c r="UYA1" s="55"/>
      <c r="UYB1" s="628"/>
      <c r="UYC1" s="628"/>
      <c r="UYD1" s="628"/>
      <c r="UYE1" s="628"/>
      <c r="UYF1" s="628"/>
      <c r="UYG1" s="52"/>
      <c r="UYH1" s="55"/>
      <c r="UYI1" s="628"/>
      <c r="UYJ1" s="628"/>
      <c r="UYK1" s="628"/>
      <c r="UYL1" s="628"/>
      <c r="UYM1" s="628"/>
      <c r="UYN1" s="52"/>
      <c r="UYO1" s="55"/>
      <c r="UYP1" s="628"/>
      <c r="UYQ1" s="628"/>
      <c r="UYR1" s="628"/>
      <c r="UYS1" s="628"/>
      <c r="UYT1" s="628"/>
      <c r="UYU1" s="52"/>
      <c r="UYV1" s="55"/>
      <c r="UYW1" s="628"/>
      <c r="UYX1" s="628"/>
      <c r="UYY1" s="628"/>
      <c r="UYZ1" s="628"/>
      <c r="UZA1" s="628"/>
      <c r="UZB1" s="52"/>
      <c r="UZC1" s="55"/>
      <c r="UZD1" s="628"/>
      <c r="UZE1" s="628"/>
      <c r="UZF1" s="628"/>
      <c r="UZG1" s="628"/>
      <c r="UZH1" s="628"/>
      <c r="UZI1" s="52"/>
      <c r="UZJ1" s="55"/>
      <c r="UZK1" s="628"/>
      <c r="UZL1" s="628"/>
      <c r="UZM1" s="628"/>
      <c r="UZN1" s="628"/>
      <c r="UZO1" s="628"/>
      <c r="UZP1" s="52"/>
      <c r="UZQ1" s="55"/>
      <c r="UZR1" s="628"/>
      <c r="UZS1" s="628"/>
      <c r="UZT1" s="628"/>
      <c r="UZU1" s="628"/>
      <c r="UZV1" s="628"/>
      <c r="UZW1" s="52"/>
      <c r="UZX1" s="55"/>
      <c r="UZY1" s="628"/>
      <c r="UZZ1" s="628"/>
      <c r="VAA1" s="628"/>
      <c r="VAB1" s="628"/>
      <c r="VAC1" s="628"/>
      <c r="VAD1" s="52"/>
      <c r="VAE1" s="55"/>
      <c r="VAF1" s="628"/>
      <c r="VAG1" s="628"/>
      <c r="VAH1" s="628"/>
      <c r="VAI1" s="628"/>
      <c r="VAJ1" s="628"/>
      <c r="VAK1" s="52"/>
      <c r="VAL1" s="55"/>
      <c r="VAM1" s="628"/>
      <c r="VAN1" s="628"/>
      <c r="VAO1" s="628"/>
      <c r="VAP1" s="628"/>
      <c r="VAQ1" s="628"/>
      <c r="VAR1" s="52"/>
      <c r="VAS1" s="55"/>
      <c r="VAT1" s="628"/>
      <c r="VAU1" s="628"/>
      <c r="VAV1" s="628"/>
      <c r="VAW1" s="628"/>
      <c r="VAX1" s="628"/>
      <c r="VAY1" s="52"/>
      <c r="VAZ1" s="55"/>
      <c r="VBA1" s="628"/>
      <c r="VBB1" s="628"/>
      <c r="VBC1" s="628"/>
      <c r="VBD1" s="628"/>
      <c r="VBE1" s="628"/>
      <c r="VBF1" s="52"/>
      <c r="VBG1" s="55"/>
      <c r="VBH1" s="628"/>
      <c r="VBI1" s="628"/>
      <c r="VBJ1" s="628"/>
      <c r="VBK1" s="628"/>
      <c r="VBL1" s="628"/>
      <c r="VBM1" s="52"/>
      <c r="VBN1" s="55"/>
      <c r="VBO1" s="628"/>
      <c r="VBP1" s="628"/>
      <c r="VBQ1" s="628"/>
      <c r="VBR1" s="628"/>
      <c r="VBS1" s="628"/>
      <c r="VBT1" s="52"/>
      <c r="VBU1" s="55"/>
      <c r="VBV1" s="628"/>
      <c r="VBW1" s="628"/>
      <c r="VBX1" s="628"/>
      <c r="VBY1" s="628"/>
      <c r="VBZ1" s="628"/>
      <c r="VCA1" s="52"/>
      <c r="VCB1" s="55"/>
      <c r="VCC1" s="628"/>
      <c r="VCD1" s="628"/>
      <c r="VCE1" s="628"/>
      <c r="VCF1" s="628"/>
      <c r="VCG1" s="628"/>
      <c r="VCH1" s="52"/>
      <c r="VCI1" s="55"/>
      <c r="VCJ1" s="628"/>
      <c r="VCK1" s="628"/>
      <c r="VCL1" s="628"/>
      <c r="VCM1" s="628"/>
      <c r="VCN1" s="628"/>
      <c r="VCO1" s="52"/>
      <c r="VCP1" s="55"/>
      <c r="VCQ1" s="628"/>
      <c r="VCR1" s="628"/>
      <c r="VCS1" s="628"/>
      <c r="VCT1" s="628"/>
      <c r="VCU1" s="628"/>
      <c r="VCV1" s="52"/>
      <c r="VCW1" s="55"/>
      <c r="VCX1" s="628"/>
      <c r="VCY1" s="628"/>
      <c r="VCZ1" s="628"/>
      <c r="VDA1" s="628"/>
      <c r="VDB1" s="628"/>
      <c r="VDC1" s="52"/>
      <c r="VDD1" s="55"/>
      <c r="VDE1" s="628"/>
      <c r="VDF1" s="628"/>
      <c r="VDG1" s="628"/>
      <c r="VDH1" s="628"/>
      <c r="VDI1" s="628"/>
      <c r="VDJ1" s="52"/>
      <c r="VDK1" s="55"/>
      <c r="VDL1" s="628"/>
      <c r="VDM1" s="628"/>
      <c r="VDN1" s="628"/>
      <c r="VDO1" s="628"/>
      <c r="VDP1" s="628"/>
      <c r="VDQ1" s="52"/>
      <c r="VDR1" s="55"/>
      <c r="VDS1" s="628"/>
      <c r="VDT1" s="628"/>
      <c r="VDU1" s="628"/>
      <c r="VDV1" s="628"/>
      <c r="VDW1" s="628"/>
      <c r="VDX1" s="52"/>
      <c r="VDY1" s="55"/>
      <c r="VDZ1" s="628"/>
      <c r="VEA1" s="628"/>
      <c r="VEB1" s="628"/>
      <c r="VEC1" s="628"/>
      <c r="VED1" s="628"/>
      <c r="VEE1" s="52"/>
      <c r="VEF1" s="55"/>
      <c r="VEG1" s="628"/>
      <c r="VEH1" s="628"/>
      <c r="VEI1" s="628"/>
      <c r="VEJ1" s="628"/>
      <c r="VEK1" s="628"/>
      <c r="VEL1" s="52"/>
      <c r="VEM1" s="55"/>
      <c r="VEN1" s="628"/>
      <c r="VEO1" s="628"/>
      <c r="VEP1" s="628"/>
      <c r="VEQ1" s="628"/>
      <c r="VER1" s="628"/>
      <c r="VES1" s="52"/>
      <c r="VET1" s="55"/>
      <c r="VEU1" s="628"/>
      <c r="VEV1" s="628"/>
      <c r="VEW1" s="628"/>
      <c r="VEX1" s="628"/>
      <c r="VEY1" s="628"/>
      <c r="VEZ1" s="52"/>
      <c r="VFA1" s="55"/>
      <c r="VFB1" s="628"/>
      <c r="VFC1" s="628"/>
      <c r="VFD1" s="628"/>
      <c r="VFE1" s="628"/>
      <c r="VFF1" s="628"/>
      <c r="VFG1" s="52"/>
      <c r="VFH1" s="55"/>
      <c r="VFI1" s="628"/>
      <c r="VFJ1" s="628"/>
      <c r="VFK1" s="628"/>
      <c r="VFL1" s="628"/>
      <c r="VFM1" s="628"/>
      <c r="VFN1" s="52"/>
      <c r="VFO1" s="55"/>
      <c r="VFP1" s="628"/>
      <c r="VFQ1" s="628"/>
      <c r="VFR1" s="628"/>
      <c r="VFS1" s="628"/>
      <c r="VFT1" s="628"/>
      <c r="VFU1" s="52"/>
      <c r="VFV1" s="55"/>
      <c r="VFW1" s="628"/>
      <c r="VFX1" s="628"/>
      <c r="VFY1" s="628"/>
      <c r="VFZ1" s="628"/>
      <c r="VGA1" s="628"/>
      <c r="VGB1" s="52"/>
      <c r="VGC1" s="55"/>
      <c r="VGD1" s="628"/>
      <c r="VGE1" s="628"/>
      <c r="VGF1" s="628"/>
      <c r="VGG1" s="628"/>
      <c r="VGH1" s="628"/>
      <c r="VGI1" s="52"/>
      <c r="VGJ1" s="55"/>
      <c r="VGK1" s="628"/>
      <c r="VGL1" s="628"/>
      <c r="VGM1" s="628"/>
      <c r="VGN1" s="628"/>
      <c r="VGO1" s="628"/>
      <c r="VGP1" s="52"/>
      <c r="VGQ1" s="55"/>
      <c r="VGR1" s="628"/>
      <c r="VGS1" s="628"/>
      <c r="VGT1" s="628"/>
      <c r="VGU1" s="628"/>
      <c r="VGV1" s="628"/>
      <c r="VGW1" s="52"/>
      <c r="VGX1" s="55"/>
      <c r="VGY1" s="628"/>
      <c r="VGZ1" s="628"/>
      <c r="VHA1" s="628"/>
      <c r="VHB1" s="628"/>
      <c r="VHC1" s="628"/>
      <c r="VHD1" s="52"/>
      <c r="VHE1" s="55"/>
      <c r="VHF1" s="628"/>
      <c r="VHG1" s="628"/>
      <c r="VHH1" s="628"/>
      <c r="VHI1" s="628"/>
      <c r="VHJ1" s="628"/>
      <c r="VHK1" s="52"/>
      <c r="VHL1" s="55"/>
      <c r="VHM1" s="628"/>
      <c r="VHN1" s="628"/>
      <c r="VHO1" s="628"/>
      <c r="VHP1" s="628"/>
      <c r="VHQ1" s="628"/>
      <c r="VHR1" s="52"/>
      <c r="VHS1" s="55"/>
      <c r="VHT1" s="628"/>
      <c r="VHU1" s="628"/>
      <c r="VHV1" s="628"/>
      <c r="VHW1" s="628"/>
      <c r="VHX1" s="628"/>
      <c r="VHY1" s="52"/>
      <c r="VHZ1" s="55"/>
      <c r="VIA1" s="628"/>
      <c r="VIB1" s="628"/>
      <c r="VIC1" s="628"/>
      <c r="VID1" s="628"/>
      <c r="VIE1" s="628"/>
      <c r="VIF1" s="52"/>
      <c r="VIG1" s="55"/>
      <c r="VIH1" s="628"/>
      <c r="VII1" s="628"/>
      <c r="VIJ1" s="628"/>
      <c r="VIK1" s="628"/>
      <c r="VIL1" s="628"/>
      <c r="VIM1" s="52"/>
      <c r="VIN1" s="55"/>
      <c r="VIO1" s="628"/>
      <c r="VIP1" s="628"/>
      <c r="VIQ1" s="628"/>
      <c r="VIR1" s="628"/>
      <c r="VIS1" s="628"/>
      <c r="VIT1" s="52"/>
      <c r="VIU1" s="55"/>
      <c r="VIV1" s="628"/>
      <c r="VIW1" s="628"/>
      <c r="VIX1" s="628"/>
      <c r="VIY1" s="628"/>
      <c r="VIZ1" s="628"/>
      <c r="VJA1" s="52"/>
      <c r="VJB1" s="55"/>
      <c r="VJC1" s="628"/>
      <c r="VJD1" s="628"/>
      <c r="VJE1" s="628"/>
      <c r="VJF1" s="628"/>
      <c r="VJG1" s="628"/>
      <c r="VJH1" s="52"/>
      <c r="VJI1" s="55"/>
      <c r="VJJ1" s="628"/>
      <c r="VJK1" s="628"/>
      <c r="VJL1" s="628"/>
      <c r="VJM1" s="628"/>
      <c r="VJN1" s="628"/>
      <c r="VJO1" s="52"/>
      <c r="VJP1" s="55"/>
      <c r="VJQ1" s="628"/>
      <c r="VJR1" s="628"/>
      <c r="VJS1" s="628"/>
      <c r="VJT1" s="628"/>
      <c r="VJU1" s="628"/>
      <c r="VJV1" s="52"/>
      <c r="VJW1" s="55"/>
      <c r="VJX1" s="628"/>
      <c r="VJY1" s="628"/>
      <c r="VJZ1" s="628"/>
      <c r="VKA1" s="628"/>
      <c r="VKB1" s="628"/>
      <c r="VKC1" s="52"/>
      <c r="VKD1" s="55"/>
      <c r="VKE1" s="628"/>
      <c r="VKF1" s="628"/>
      <c r="VKG1" s="628"/>
      <c r="VKH1" s="628"/>
      <c r="VKI1" s="628"/>
      <c r="VKJ1" s="52"/>
      <c r="VKK1" s="55"/>
      <c r="VKL1" s="628"/>
      <c r="VKM1" s="628"/>
      <c r="VKN1" s="628"/>
      <c r="VKO1" s="628"/>
      <c r="VKP1" s="628"/>
      <c r="VKQ1" s="52"/>
      <c r="VKR1" s="55"/>
      <c r="VKS1" s="628"/>
      <c r="VKT1" s="628"/>
      <c r="VKU1" s="628"/>
      <c r="VKV1" s="628"/>
      <c r="VKW1" s="628"/>
      <c r="VKX1" s="52"/>
      <c r="VKY1" s="55"/>
      <c r="VKZ1" s="628"/>
      <c r="VLA1" s="628"/>
      <c r="VLB1" s="628"/>
      <c r="VLC1" s="628"/>
      <c r="VLD1" s="628"/>
      <c r="VLE1" s="52"/>
      <c r="VLF1" s="55"/>
      <c r="VLG1" s="628"/>
      <c r="VLH1" s="628"/>
      <c r="VLI1" s="628"/>
      <c r="VLJ1" s="628"/>
      <c r="VLK1" s="628"/>
      <c r="VLL1" s="52"/>
      <c r="VLM1" s="55"/>
      <c r="VLN1" s="628"/>
      <c r="VLO1" s="628"/>
      <c r="VLP1" s="628"/>
      <c r="VLQ1" s="628"/>
      <c r="VLR1" s="628"/>
      <c r="VLS1" s="52"/>
      <c r="VLT1" s="55"/>
      <c r="VLU1" s="628"/>
      <c r="VLV1" s="628"/>
      <c r="VLW1" s="628"/>
      <c r="VLX1" s="628"/>
      <c r="VLY1" s="628"/>
      <c r="VLZ1" s="52"/>
      <c r="VMA1" s="55"/>
      <c r="VMB1" s="628"/>
      <c r="VMC1" s="628"/>
      <c r="VMD1" s="628"/>
      <c r="VME1" s="628"/>
      <c r="VMF1" s="628"/>
      <c r="VMG1" s="52"/>
      <c r="VMH1" s="55"/>
      <c r="VMI1" s="628"/>
      <c r="VMJ1" s="628"/>
      <c r="VMK1" s="628"/>
      <c r="VML1" s="628"/>
      <c r="VMM1" s="628"/>
      <c r="VMN1" s="52"/>
      <c r="VMO1" s="55"/>
      <c r="VMP1" s="628"/>
      <c r="VMQ1" s="628"/>
      <c r="VMR1" s="628"/>
      <c r="VMS1" s="628"/>
      <c r="VMT1" s="628"/>
      <c r="VMU1" s="52"/>
      <c r="VMV1" s="55"/>
      <c r="VMW1" s="628"/>
      <c r="VMX1" s="628"/>
      <c r="VMY1" s="628"/>
      <c r="VMZ1" s="628"/>
      <c r="VNA1" s="628"/>
      <c r="VNB1" s="52"/>
      <c r="VNC1" s="55"/>
      <c r="VND1" s="628"/>
      <c r="VNE1" s="628"/>
      <c r="VNF1" s="628"/>
      <c r="VNG1" s="628"/>
      <c r="VNH1" s="628"/>
      <c r="VNI1" s="52"/>
      <c r="VNJ1" s="55"/>
      <c r="VNK1" s="628"/>
      <c r="VNL1" s="628"/>
      <c r="VNM1" s="628"/>
      <c r="VNN1" s="628"/>
      <c r="VNO1" s="628"/>
      <c r="VNP1" s="52"/>
      <c r="VNQ1" s="55"/>
      <c r="VNR1" s="628"/>
      <c r="VNS1" s="628"/>
      <c r="VNT1" s="628"/>
      <c r="VNU1" s="628"/>
      <c r="VNV1" s="628"/>
      <c r="VNW1" s="52"/>
      <c r="VNX1" s="55"/>
      <c r="VNY1" s="628"/>
      <c r="VNZ1" s="628"/>
      <c r="VOA1" s="628"/>
      <c r="VOB1" s="628"/>
      <c r="VOC1" s="628"/>
      <c r="VOD1" s="52"/>
      <c r="VOE1" s="55"/>
      <c r="VOF1" s="628"/>
      <c r="VOG1" s="628"/>
      <c r="VOH1" s="628"/>
      <c r="VOI1" s="628"/>
      <c r="VOJ1" s="628"/>
      <c r="VOK1" s="52"/>
      <c r="VOL1" s="55"/>
      <c r="VOM1" s="628"/>
      <c r="VON1" s="628"/>
      <c r="VOO1" s="628"/>
      <c r="VOP1" s="628"/>
      <c r="VOQ1" s="628"/>
      <c r="VOR1" s="52"/>
      <c r="VOS1" s="55"/>
      <c r="VOT1" s="628"/>
      <c r="VOU1" s="628"/>
      <c r="VOV1" s="628"/>
      <c r="VOW1" s="628"/>
      <c r="VOX1" s="628"/>
      <c r="VOY1" s="52"/>
      <c r="VOZ1" s="55"/>
      <c r="VPA1" s="628"/>
      <c r="VPB1" s="628"/>
      <c r="VPC1" s="628"/>
      <c r="VPD1" s="628"/>
      <c r="VPE1" s="628"/>
      <c r="VPF1" s="52"/>
      <c r="VPG1" s="55"/>
      <c r="VPH1" s="628"/>
      <c r="VPI1" s="628"/>
      <c r="VPJ1" s="628"/>
      <c r="VPK1" s="628"/>
      <c r="VPL1" s="628"/>
      <c r="VPM1" s="52"/>
      <c r="VPN1" s="55"/>
      <c r="VPO1" s="628"/>
      <c r="VPP1" s="628"/>
      <c r="VPQ1" s="628"/>
      <c r="VPR1" s="628"/>
      <c r="VPS1" s="628"/>
      <c r="VPT1" s="52"/>
      <c r="VPU1" s="55"/>
      <c r="VPV1" s="628"/>
      <c r="VPW1" s="628"/>
      <c r="VPX1" s="628"/>
      <c r="VPY1" s="628"/>
      <c r="VPZ1" s="628"/>
      <c r="VQA1" s="52"/>
      <c r="VQB1" s="55"/>
      <c r="VQC1" s="628"/>
      <c r="VQD1" s="628"/>
      <c r="VQE1" s="628"/>
      <c r="VQF1" s="628"/>
      <c r="VQG1" s="628"/>
      <c r="VQH1" s="52"/>
      <c r="VQI1" s="55"/>
      <c r="VQJ1" s="628"/>
      <c r="VQK1" s="628"/>
      <c r="VQL1" s="628"/>
      <c r="VQM1" s="628"/>
      <c r="VQN1" s="628"/>
      <c r="VQO1" s="52"/>
      <c r="VQP1" s="55"/>
      <c r="VQQ1" s="628"/>
      <c r="VQR1" s="628"/>
      <c r="VQS1" s="628"/>
      <c r="VQT1" s="628"/>
      <c r="VQU1" s="628"/>
      <c r="VQV1" s="52"/>
      <c r="VQW1" s="55"/>
      <c r="VQX1" s="628"/>
      <c r="VQY1" s="628"/>
      <c r="VQZ1" s="628"/>
      <c r="VRA1" s="628"/>
      <c r="VRB1" s="628"/>
      <c r="VRC1" s="52"/>
      <c r="VRD1" s="55"/>
      <c r="VRE1" s="628"/>
      <c r="VRF1" s="628"/>
      <c r="VRG1" s="628"/>
      <c r="VRH1" s="628"/>
      <c r="VRI1" s="628"/>
      <c r="VRJ1" s="52"/>
      <c r="VRK1" s="55"/>
      <c r="VRL1" s="628"/>
      <c r="VRM1" s="628"/>
      <c r="VRN1" s="628"/>
      <c r="VRO1" s="628"/>
      <c r="VRP1" s="628"/>
      <c r="VRQ1" s="52"/>
      <c r="VRR1" s="55"/>
      <c r="VRS1" s="628"/>
      <c r="VRT1" s="628"/>
      <c r="VRU1" s="628"/>
      <c r="VRV1" s="628"/>
      <c r="VRW1" s="628"/>
      <c r="VRX1" s="52"/>
      <c r="VRY1" s="55"/>
      <c r="VRZ1" s="628"/>
      <c r="VSA1" s="628"/>
      <c r="VSB1" s="628"/>
      <c r="VSC1" s="628"/>
      <c r="VSD1" s="628"/>
      <c r="VSE1" s="52"/>
      <c r="VSF1" s="55"/>
      <c r="VSG1" s="628"/>
      <c r="VSH1" s="628"/>
      <c r="VSI1" s="628"/>
      <c r="VSJ1" s="628"/>
      <c r="VSK1" s="628"/>
      <c r="VSL1" s="52"/>
      <c r="VSM1" s="55"/>
      <c r="VSN1" s="628"/>
      <c r="VSO1" s="628"/>
      <c r="VSP1" s="628"/>
      <c r="VSQ1" s="628"/>
      <c r="VSR1" s="628"/>
      <c r="VSS1" s="52"/>
      <c r="VST1" s="55"/>
      <c r="VSU1" s="628"/>
      <c r="VSV1" s="628"/>
      <c r="VSW1" s="628"/>
      <c r="VSX1" s="628"/>
      <c r="VSY1" s="628"/>
      <c r="VSZ1" s="52"/>
      <c r="VTA1" s="55"/>
      <c r="VTB1" s="628"/>
      <c r="VTC1" s="628"/>
      <c r="VTD1" s="628"/>
      <c r="VTE1" s="628"/>
      <c r="VTF1" s="628"/>
      <c r="VTG1" s="52"/>
      <c r="VTH1" s="55"/>
      <c r="VTI1" s="628"/>
      <c r="VTJ1" s="628"/>
      <c r="VTK1" s="628"/>
      <c r="VTL1" s="628"/>
      <c r="VTM1" s="628"/>
      <c r="VTN1" s="52"/>
      <c r="VTO1" s="55"/>
      <c r="VTP1" s="628"/>
      <c r="VTQ1" s="628"/>
      <c r="VTR1" s="628"/>
      <c r="VTS1" s="628"/>
      <c r="VTT1" s="628"/>
      <c r="VTU1" s="52"/>
      <c r="VTV1" s="55"/>
      <c r="VTW1" s="628"/>
      <c r="VTX1" s="628"/>
      <c r="VTY1" s="628"/>
      <c r="VTZ1" s="628"/>
      <c r="VUA1" s="628"/>
      <c r="VUB1" s="52"/>
      <c r="VUC1" s="55"/>
      <c r="VUD1" s="628"/>
      <c r="VUE1" s="628"/>
      <c r="VUF1" s="628"/>
      <c r="VUG1" s="628"/>
      <c r="VUH1" s="628"/>
      <c r="VUI1" s="52"/>
      <c r="VUJ1" s="55"/>
      <c r="VUK1" s="628"/>
      <c r="VUL1" s="628"/>
      <c r="VUM1" s="628"/>
      <c r="VUN1" s="628"/>
      <c r="VUO1" s="628"/>
      <c r="VUP1" s="52"/>
      <c r="VUQ1" s="55"/>
      <c r="VUR1" s="628"/>
      <c r="VUS1" s="628"/>
      <c r="VUT1" s="628"/>
      <c r="VUU1" s="628"/>
      <c r="VUV1" s="628"/>
      <c r="VUW1" s="52"/>
      <c r="VUX1" s="55"/>
      <c r="VUY1" s="628"/>
      <c r="VUZ1" s="628"/>
      <c r="VVA1" s="628"/>
      <c r="VVB1" s="628"/>
      <c r="VVC1" s="628"/>
      <c r="VVD1" s="52"/>
      <c r="VVE1" s="55"/>
      <c r="VVF1" s="628"/>
      <c r="VVG1" s="628"/>
      <c r="VVH1" s="628"/>
      <c r="VVI1" s="628"/>
      <c r="VVJ1" s="628"/>
      <c r="VVK1" s="52"/>
      <c r="VVL1" s="55"/>
      <c r="VVM1" s="628"/>
      <c r="VVN1" s="628"/>
      <c r="VVO1" s="628"/>
      <c r="VVP1" s="628"/>
      <c r="VVQ1" s="628"/>
      <c r="VVR1" s="52"/>
      <c r="VVS1" s="55"/>
      <c r="VVT1" s="628"/>
      <c r="VVU1" s="628"/>
      <c r="VVV1" s="628"/>
      <c r="VVW1" s="628"/>
      <c r="VVX1" s="628"/>
      <c r="VVY1" s="52"/>
      <c r="VVZ1" s="55"/>
      <c r="VWA1" s="628"/>
      <c r="VWB1" s="628"/>
      <c r="VWC1" s="628"/>
      <c r="VWD1" s="628"/>
      <c r="VWE1" s="628"/>
      <c r="VWF1" s="52"/>
      <c r="VWG1" s="55"/>
      <c r="VWH1" s="628"/>
      <c r="VWI1" s="628"/>
      <c r="VWJ1" s="628"/>
      <c r="VWK1" s="628"/>
      <c r="VWL1" s="628"/>
      <c r="VWM1" s="52"/>
      <c r="VWN1" s="55"/>
      <c r="VWO1" s="628"/>
      <c r="VWP1" s="628"/>
      <c r="VWQ1" s="628"/>
      <c r="VWR1" s="628"/>
      <c r="VWS1" s="628"/>
      <c r="VWT1" s="52"/>
      <c r="VWU1" s="55"/>
      <c r="VWV1" s="628"/>
      <c r="VWW1" s="628"/>
      <c r="VWX1" s="628"/>
      <c r="VWY1" s="628"/>
      <c r="VWZ1" s="628"/>
      <c r="VXA1" s="52"/>
      <c r="VXB1" s="55"/>
      <c r="VXC1" s="628"/>
      <c r="VXD1" s="628"/>
      <c r="VXE1" s="628"/>
      <c r="VXF1" s="628"/>
      <c r="VXG1" s="628"/>
      <c r="VXH1" s="52"/>
      <c r="VXI1" s="55"/>
      <c r="VXJ1" s="628"/>
      <c r="VXK1" s="628"/>
      <c r="VXL1" s="628"/>
      <c r="VXM1" s="628"/>
      <c r="VXN1" s="628"/>
      <c r="VXO1" s="52"/>
      <c r="VXP1" s="55"/>
      <c r="VXQ1" s="628"/>
      <c r="VXR1" s="628"/>
      <c r="VXS1" s="628"/>
      <c r="VXT1" s="628"/>
      <c r="VXU1" s="628"/>
      <c r="VXV1" s="52"/>
      <c r="VXW1" s="55"/>
      <c r="VXX1" s="628"/>
      <c r="VXY1" s="628"/>
      <c r="VXZ1" s="628"/>
      <c r="VYA1" s="628"/>
      <c r="VYB1" s="628"/>
      <c r="VYC1" s="52"/>
      <c r="VYD1" s="55"/>
      <c r="VYE1" s="628"/>
      <c r="VYF1" s="628"/>
      <c r="VYG1" s="628"/>
      <c r="VYH1" s="628"/>
      <c r="VYI1" s="628"/>
      <c r="VYJ1" s="52"/>
      <c r="VYK1" s="55"/>
      <c r="VYL1" s="628"/>
      <c r="VYM1" s="628"/>
      <c r="VYN1" s="628"/>
      <c r="VYO1" s="628"/>
      <c r="VYP1" s="628"/>
      <c r="VYQ1" s="52"/>
      <c r="VYR1" s="55"/>
      <c r="VYS1" s="628"/>
      <c r="VYT1" s="628"/>
      <c r="VYU1" s="628"/>
      <c r="VYV1" s="628"/>
      <c r="VYW1" s="628"/>
      <c r="VYX1" s="52"/>
      <c r="VYY1" s="55"/>
      <c r="VYZ1" s="628"/>
      <c r="VZA1" s="628"/>
      <c r="VZB1" s="628"/>
      <c r="VZC1" s="628"/>
      <c r="VZD1" s="628"/>
      <c r="VZE1" s="52"/>
      <c r="VZF1" s="55"/>
      <c r="VZG1" s="628"/>
      <c r="VZH1" s="628"/>
      <c r="VZI1" s="628"/>
      <c r="VZJ1" s="628"/>
      <c r="VZK1" s="628"/>
      <c r="VZL1" s="52"/>
      <c r="VZM1" s="55"/>
      <c r="VZN1" s="628"/>
      <c r="VZO1" s="628"/>
      <c r="VZP1" s="628"/>
      <c r="VZQ1" s="628"/>
      <c r="VZR1" s="628"/>
      <c r="VZS1" s="52"/>
      <c r="VZT1" s="55"/>
      <c r="VZU1" s="628"/>
      <c r="VZV1" s="628"/>
      <c r="VZW1" s="628"/>
      <c r="VZX1" s="628"/>
      <c r="VZY1" s="628"/>
      <c r="VZZ1" s="52"/>
      <c r="WAA1" s="55"/>
      <c r="WAB1" s="628"/>
      <c r="WAC1" s="628"/>
      <c r="WAD1" s="628"/>
      <c r="WAE1" s="628"/>
      <c r="WAF1" s="628"/>
      <c r="WAG1" s="52"/>
      <c r="WAH1" s="55"/>
      <c r="WAI1" s="628"/>
      <c r="WAJ1" s="628"/>
      <c r="WAK1" s="628"/>
      <c r="WAL1" s="628"/>
      <c r="WAM1" s="628"/>
      <c r="WAN1" s="52"/>
      <c r="WAO1" s="55"/>
      <c r="WAP1" s="628"/>
      <c r="WAQ1" s="628"/>
      <c r="WAR1" s="628"/>
      <c r="WAS1" s="628"/>
      <c r="WAT1" s="628"/>
      <c r="WAU1" s="52"/>
      <c r="WAV1" s="55"/>
      <c r="WAW1" s="628"/>
      <c r="WAX1" s="628"/>
      <c r="WAY1" s="628"/>
      <c r="WAZ1" s="628"/>
      <c r="WBA1" s="628"/>
      <c r="WBB1" s="52"/>
      <c r="WBC1" s="55"/>
      <c r="WBD1" s="628"/>
      <c r="WBE1" s="628"/>
      <c r="WBF1" s="628"/>
      <c r="WBG1" s="628"/>
      <c r="WBH1" s="628"/>
      <c r="WBI1" s="52"/>
      <c r="WBJ1" s="55"/>
      <c r="WBK1" s="628"/>
      <c r="WBL1" s="628"/>
      <c r="WBM1" s="628"/>
      <c r="WBN1" s="628"/>
      <c r="WBO1" s="628"/>
      <c r="WBP1" s="52"/>
      <c r="WBQ1" s="55"/>
      <c r="WBR1" s="628"/>
      <c r="WBS1" s="628"/>
      <c r="WBT1" s="628"/>
      <c r="WBU1" s="628"/>
      <c r="WBV1" s="628"/>
      <c r="WBW1" s="52"/>
      <c r="WBX1" s="55"/>
      <c r="WBY1" s="628"/>
      <c r="WBZ1" s="628"/>
      <c r="WCA1" s="628"/>
      <c r="WCB1" s="628"/>
      <c r="WCC1" s="628"/>
      <c r="WCD1" s="52"/>
      <c r="WCE1" s="55"/>
      <c r="WCF1" s="628"/>
      <c r="WCG1" s="628"/>
      <c r="WCH1" s="628"/>
      <c r="WCI1" s="628"/>
      <c r="WCJ1" s="628"/>
      <c r="WCK1" s="52"/>
      <c r="WCL1" s="55"/>
      <c r="WCM1" s="628"/>
      <c r="WCN1" s="628"/>
      <c r="WCO1" s="628"/>
      <c r="WCP1" s="628"/>
      <c r="WCQ1" s="628"/>
      <c r="WCR1" s="52"/>
      <c r="WCS1" s="55"/>
      <c r="WCT1" s="628"/>
      <c r="WCU1" s="628"/>
      <c r="WCV1" s="628"/>
      <c r="WCW1" s="628"/>
      <c r="WCX1" s="628"/>
      <c r="WCY1" s="52"/>
      <c r="WCZ1" s="55"/>
      <c r="WDA1" s="628"/>
      <c r="WDB1" s="628"/>
      <c r="WDC1" s="628"/>
      <c r="WDD1" s="628"/>
      <c r="WDE1" s="628"/>
      <c r="WDF1" s="52"/>
      <c r="WDG1" s="55"/>
      <c r="WDH1" s="628"/>
      <c r="WDI1" s="628"/>
      <c r="WDJ1" s="628"/>
      <c r="WDK1" s="628"/>
      <c r="WDL1" s="628"/>
      <c r="WDM1" s="52"/>
      <c r="WDN1" s="55"/>
      <c r="WDO1" s="628"/>
      <c r="WDP1" s="628"/>
      <c r="WDQ1" s="628"/>
      <c r="WDR1" s="628"/>
      <c r="WDS1" s="628"/>
      <c r="WDT1" s="52"/>
      <c r="WDU1" s="55"/>
      <c r="WDV1" s="628"/>
      <c r="WDW1" s="628"/>
      <c r="WDX1" s="628"/>
      <c r="WDY1" s="628"/>
      <c r="WDZ1" s="628"/>
      <c r="WEA1" s="52"/>
      <c r="WEB1" s="55"/>
      <c r="WEC1" s="628"/>
      <c r="WED1" s="628"/>
      <c r="WEE1" s="628"/>
      <c r="WEF1" s="628"/>
      <c r="WEG1" s="628"/>
      <c r="WEH1" s="52"/>
      <c r="WEI1" s="55"/>
      <c r="WEJ1" s="628"/>
      <c r="WEK1" s="628"/>
      <c r="WEL1" s="628"/>
      <c r="WEM1" s="628"/>
      <c r="WEN1" s="628"/>
      <c r="WEO1" s="52"/>
      <c r="WEP1" s="55"/>
      <c r="WEQ1" s="628"/>
      <c r="WER1" s="628"/>
      <c r="WES1" s="628"/>
      <c r="WET1" s="628"/>
      <c r="WEU1" s="628"/>
      <c r="WEV1" s="52"/>
      <c r="WEW1" s="55"/>
      <c r="WEX1" s="628"/>
      <c r="WEY1" s="628"/>
      <c r="WEZ1" s="628"/>
      <c r="WFA1" s="628"/>
      <c r="WFB1" s="628"/>
      <c r="WFC1" s="52"/>
      <c r="WFD1" s="55"/>
      <c r="WFE1" s="628"/>
      <c r="WFF1" s="628"/>
      <c r="WFG1" s="628"/>
      <c r="WFH1" s="628"/>
      <c r="WFI1" s="628"/>
      <c r="WFJ1" s="52"/>
      <c r="WFK1" s="55"/>
      <c r="WFL1" s="628"/>
      <c r="WFM1" s="628"/>
      <c r="WFN1" s="628"/>
      <c r="WFO1" s="628"/>
      <c r="WFP1" s="628"/>
      <c r="WFQ1" s="52"/>
      <c r="WFR1" s="55"/>
      <c r="WFS1" s="628"/>
      <c r="WFT1" s="628"/>
      <c r="WFU1" s="628"/>
      <c r="WFV1" s="628"/>
      <c r="WFW1" s="628"/>
      <c r="WFX1" s="52"/>
      <c r="WFY1" s="55"/>
      <c r="WFZ1" s="628"/>
      <c r="WGA1" s="628"/>
      <c r="WGB1" s="628"/>
      <c r="WGC1" s="628"/>
      <c r="WGD1" s="628"/>
      <c r="WGE1" s="52"/>
      <c r="WGF1" s="55"/>
      <c r="WGG1" s="628"/>
      <c r="WGH1" s="628"/>
      <c r="WGI1" s="628"/>
      <c r="WGJ1" s="628"/>
      <c r="WGK1" s="628"/>
      <c r="WGL1" s="52"/>
      <c r="WGM1" s="55"/>
      <c r="WGN1" s="628"/>
      <c r="WGO1" s="628"/>
      <c r="WGP1" s="628"/>
      <c r="WGQ1" s="628"/>
      <c r="WGR1" s="628"/>
      <c r="WGS1" s="52"/>
      <c r="WGT1" s="55"/>
      <c r="WGU1" s="628"/>
      <c r="WGV1" s="628"/>
      <c r="WGW1" s="628"/>
      <c r="WGX1" s="628"/>
      <c r="WGY1" s="628"/>
      <c r="WGZ1" s="52"/>
      <c r="WHA1" s="55"/>
      <c r="WHB1" s="628"/>
      <c r="WHC1" s="628"/>
      <c r="WHD1" s="628"/>
      <c r="WHE1" s="628"/>
      <c r="WHF1" s="628"/>
      <c r="WHG1" s="52"/>
      <c r="WHH1" s="55"/>
      <c r="WHI1" s="628"/>
      <c r="WHJ1" s="628"/>
      <c r="WHK1" s="628"/>
      <c r="WHL1" s="628"/>
      <c r="WHM1" s="628"/>
      <c r="WHN1" s="52"/>
      <c r="WHO1" s="55"/>
      <c r="WHP1" s="628"/>
      <c r="WHQ1" s="628"/>
      <c r="WHR1" s="628"/>
      <c r="WHS1" s="628"/>
      <c r="WHT1" s="628"/>
      <c r="WHU1" s="52"/>
      <c r="WHV1" s="55"/>
      <c r="WHW1" s="628"/>
      <c r="WHX1" s="628"/>
      <c r="WHY1" s="628"/>
      <c r="WHZ1" s="628"/>
      <c r="WIA1" s="628"/>
      <c r="WIB1" s="52"/>
      <c r="WIC1" s="55"/>
      <c r="WID1" s="628"/>
      <c r="WIE1" s="628"/>
      <c r="WIF1" s="628"/>
      <c r="WIG1" s="628"/>
      <c r="WIH1" s="628"/>
      <c r="WII1" s="52"/>
      <c r="WIJ1" s="55"/>
      <c r="WIK1" s="628"/>
      <c r="WIL1" s="628"/>
      <c r="WIM1" s="628"/>
      <c r="WIN1" s="628"/>
      <c r="WIO1" s="628"/>
      <c r="WIP1" s="52"/>
      <c r="WIQ1" s="55"/>
      <c r="WIR1" s="628"/>
      <c r="WIS1" s="628"/>
      <c r="WIT1" s="628"/>
      <c r="WIU1" s="628"/>
      <c r="WIV1" s="628"/>
      <c r="WIW1" s="52"/>
      <c r="WIX1" s="55"/>
      <c r="WIY1" s="628"/>
      <c r="WIZ1" s="628"/>
      <c r="WJA1" s="628"/>
      <c r="WJB1" s="628"/>
      <c r="WJC1" s="628"/>
      <c r="WJD1" s="52"/>
      <c r="WJE1" s="55"/>
      <c r="WJF1" s="628"/>
      <c r="WJG1" s="628"/>
      <c r="WJH1" s="628"/>
      <c r="WJI1" s="628"/>
      <c r="WJJ1" s="628"/>
      <c r="WJK1" s="52"/>
      <c r="WJL1" s="55"/>
      <c r="WJM1" s="628"/>
      <c r="WJN1" s="628"/>
      <c r="WJO1" s="628"/>
      <c r="WJP1" s="628"/>
      <c r="WJQ1" s="628"/>
      <c r="WJR1" s="52"/>
      <c r="WJS1" s="55"/>
      <c r="WJT1" s="628"/>
      <c r="WJU1" s="628"/>
      <c r="WJV1" s="628"/>
      <c r="WJW1" s="628"/>
      <c r="WJX1" s="628"/>
      <c r="WJY1" s="52"/>
      <c r="WJZ1" s="55"/>
      <c r="WKA1" s="628"/>
      <c r="WKB1" s="628"/>
      <c r="WKC1" s="628"/>
      <c r="WKD1" s="628"/>
      <c r="WKE1" s="628"/>
      <c r="WKF1" s="52"/>
      <c r="WKG1" s="55"/>
      <c r="WKH1" s="628"/>
      <c r="WKI1" s="628"/>
      <c r="WKJ1" s="628"/>
      <c r="WKK1" s="628"/>
      <c r="WKL1" s="628"/>
      <c r="WKM1" s="52"/>
      <c r="WKN1" s="55"/>
      <c r="WKO1" s="628"/>
      <c r="WKP1" s="628"/>
      <c r="WKQ1" s="628"/>
      <c r="WKR1" s="628"/>
      <c r="WKS1" s="628"/>
      <c r="WKT1" s="52"/>
      <c r="WKU1" s="55"/>
      <c r="WKV1" s="628"/>
      <c r="WKW1" s="628"/>
      <c r="WKX1" s="628"/>
      <c r="WKY1" s="628"/>
      <c r="WKZ1" s="628"/>
      <c r="WLA1" s="52"/>
      <c r="WLB1" s="55"/>
      <c r="WLC1" s="628"/>
      <c r="WLD1" s="628"/>
      <c r="WLE1" s="628"/>
      <c r="WLF1" s="628"/>
      <c r="WLG1" s="628"/>
      <c r="WLH1" s="52"/>
      <c r="WLI1" s="55"/>
      <c r="WLJ1" s="628"/>
      <c r="WLK1" s="628"/>
      <c r="WLL1" s="628"/>
      <c r="WLM1" s="628"/>
      <c r="WLN1" s="628"/>
      <c r="WLO1" s="52"/>
      <c r="WLP1" s="55"/>
      <c r="WLQ1" s="628"/>
      <c r="WLR1" s="628"/>
      <c r="WLS1" s="628"/>
      <c r="WLT1" s="628"/>
      <c r="WLU1" s="628"/>
      <c r="WLV1" s="52"/>
      <c r="WLW1" s="55"/>
      <c r="WLX1" s="628"/>
      <c r="WLY1" s="628"/>
      <c r="WLZ1" s="628"/>
      <c r="WMA1" s="628"/>
      <c r="WMB1" s="628"/>
      <c r="WMC1" s="52"/>
      <c r="WMD1" s="55"/>
      <c r="WME1" s="628"/>
      <c r="WMF1" s="628"/>
      <c r="WMG1" s="628"/>
      <c r="WMH1" s="628"/>
      <c r="WMI1" s="628"/>
      <c r="WMJ1" s="52"/>
      <c r="WMK1" s="55"/>
      <c r="WML1" s="628"/>
      <c r="WMM1" s="628"/>
      <c r="WMN1" s="628"/>
      <c r="WMO1" s="628"/>
      <c r="WMP1" s="628"/>
      <c r="WMQ1" s="52"/>
      <c r="WMR1" s="55"/>
      <c r="WMS1" s="628"/>
      <c r="WMT1" s="628"/>
      <c r="WMU1" s="628"/>
      <c r="WMV1" s="628"/>
      <c r="WMW1" s="628"/>
      <c r="WMX1" s="52"/>
      <c r="WMY1" s="55"/>
      <c r="WMZ1" s="628"/>
      <c r="WNA1" s="628"/>
      <c r="WNB1" s="628"/>
      <c r="WNC1" s="628"/>
      <c r="WND1" s="628"/>
      <c r="WNE1" s="52"/>
      <c r="WNF1" s="55"/>
      <c r="WNG1" s="628"/>
      <c r="WNH1" s="628"/>
      <c r="WNI1" s="628"/>
      <c r="WNJ1" s="628"/>
      <c r="WNK1" s="628"/>
      <c r="WNL1" s="52"/>
      <c r="WNM1" s="55"/>
      <c r="WNN1" s="628"/>
      <c r="WNO1" s="628"/>
      <c r="WNP1" s="628"/>
      <c r="WNQ1" s="628"/>
      <c r="WNR1" s="628"/>
      <c r="WNS1" s="52"/>
      <c r="WNT1" s="55"/>
      <c r="WNU1" s="628"/>
      <c r="WNV1" s="628"/>
      <c r="WNW1" s="628"/>
      <c r="WNX1" s="628"/>
      <c r="WNY1" s="628"/>
      <c r="WNZ1" s="52"/>
      <c r="WOA1" s="55"/>
      <c r="WOB1" s="628"/>
      <c r="WOC1" s="628"/>
      <c r="WOD1" s="628"/>
      <c r="WOE1" s="628"/>
      <c r="WOF1" s="628"/>
      <c r="WOG1" s="52"/>
      <c r="WOH1" s="55"/>
      <c r="WOI1" s="628"/>
      <c r="WOJ1" s="628"/>
      <c r="WOK1" s="628"/>
      <c r="WOL1" s="628"/>
      <c r="WOM1" s="628"/>
      <c r="WON1" s="52"/>
      <c r="WOO1" s="55"/>
      <c r="WOP1" s="628"/>
      <c r="WOQ1" s="628"/>
      <c r="WOR1" s="628"/>
      <c r="WOS1" s="628"/>
      <c r="WOT1" s="628"/>
      <c r="WOU1" s="52"/>
      <c r="WOV1" s="55"/>
      <c r="WOW1" s="628"/>
      <c r="WOX1" s="628"/>
      <c r="WOY1" s="628"/>
      <c r="WOZ1" s="628"/>
      <c r="WPA1" s="628"/>
      <c r="WPB1" s="52"/>
      <c r="WPC1" s="55"/>
      <c r="WPD1" s="628"/>
      <c r="WPE1" s="628"/>
      <c r="WPF1" s="628"/>
      <c r="WPG1" s="628"/>
      <c r="WPH1" s="628"/>
      <c r="WPI1" s="52"/>
      <c r="WPJ1" s="55"/>
      <c r="WPK1" s="628"/>
      <c r="WPL1" s="628"/>
      <c r="WPM1" s="628"/>
      <c r="WPN1" s="628"/>
      <c r="WPO1" s="628"/>
      <c r="WPP1" s="52"/>
      <c r="WPQ1" s="55"/>
      <c r="WPR1" s="628"/>
      <c r="WPS1" s="628"/>
      <c r="WPT1" s="628"/>
      <c r="WPU1" s="628"/>
      <c r="WPV1" s="628"/>
      <c r="WPW1" s="52"/>
      <c r="WPX1" s="55"/>
      <c r="WPY1" s="628"/>
      <c r="WPZ1" s="628"/>
      <c r="WQA1" s="628"/>
      <c r="WQB1" s="628"/>
      <c r="WQC1" s="628"/>
      <c r="WQD1" s="52"/>
      <c r="WQE1" s="55"/>
      <c r="WQF1" s="628"/>
      <c r="WQG1" s="628"/>
      <c r="WQH1" s="628"/>
      <c r="WQI1" s="628"/>
      <c r="WQJ1" s="628"/>
      <c r="WQK1" s="52"/>
      <c r="WQL1" s="55"/>
      <c r="WQM1" s="628"/>
      <c r="WQN1" s="628"/>
      <c r="WQO1" s="628"/>
      <c r="WQP1" s="628"/>
      <c r="WQQ1" s="628"/>
      <c r="WQR1" s="52"/>
      <c r="WQS1" s="55"/>
      <c r="WQT1" s="628"/>
      <c r="WQU1" s="628"/>
      <c r="WQV1" s="628"/>
      <c r="WQW1" s="628"/>
      <c r="WQX1" s="628"/>
      <c r="WQY1" s="52"/>
      <c r="WQZ1" s="55"/>
      <c r="WRA1" s="628"/>
      <c r="WRB1" s="628"/>
      <c r="WRC1" s="628"/>
      <c r="WRD1" s="628"/>
      <c r="WRE1" s="628"/>
      <c r="WRF1" s="52"/>
      <c r="WRG1" s="55"/>
      <c r="WRH1" s="628"/>
      <c r="WRI1" s="628"/>
      <c r="WRJ1" s="628"/>
      <c r="WRK1" s="628"/>
      <c r="WRL1" s="628"/>
      <c r="WRM1" s="52"/>
      <c r="WRN1" s="55"/>
      <c r="WRO1" s="628"/>
      <c r="WRP1" s="628"/>
      <c r="WRQ1" s="628"/>
      <c r="WRR1" s="628"/>
      <c r="WRS1" s="628"/>
      <c r="WRT1" s="52"/>
      <c r="WRU1" s="55"/>
      <c r="WRV1" s="628"/>
      <c r="WRW1" s="628"/>
      <c r="WRX1" s="628"/>
      <c r="WRY1" s="628"/>
      <c r="WRZ1" s="628"/>
      <c r="WSA1" s="52"/>
      <c r="WSB1" s="55"/>
      <c r="WSC1" s="628"/>
      <c r="WSD1" s="628"/>
      <c r="WSE1" s="628"/>
      <c r="WSF1" s="628"/>
      <c r="WSG1" s="628"/>
      <c r="WSH1" s="52"/>
      <c r="WSI1" s="55"/>
      <c r="WSJ1" s="628"/>
      <c r="WSK1" s="628"/>
      <c r="WSL1" s="628"/>
      <c r="WSM1" s="628"/>
      <c r="WSN1" s="628"/>
      <c r="WSO1" s="52"/>
      <c r="WSP1" s="55"/>
      <c r="WSQ1" s="628"/>
      <c r="WSR1" s="628"/>
      <c r="WSS1" s="628"/>
      <c r="WST1" s="628"/>
      <c r="WSU1" s="628"/>
      <c r="WSV1" s="52"/>
      <c r="WSW1" s="55"/>
      <c r="WSX1" s="628"/>
      <c r="WSY1" s="628"/>
      <c r="WSZ1" s="628"/>
      <c r="WTA1" s="628"/>
      <c r="WTB1" s="628"/>
      <c r="WTC1" s="52"/>
      <c r="WTD1" s="55"/>
      <c r="WTE1" s="628"/>
      <c r="WTF1" s="628"/>
      <c r="WTG1" s="628"/>
      <c r="WTH1" s="628"/>
      <c r="WTI1" s="628"/>
      <c r="WTJ1" s="52"/>
      <c r="WTK1" s="55"/>
      <c r="WTL1" s="628"/>
      <c r="WTM1" s="628"/>
      <c r="WTN1" s="628"/>
      <c r="WTO1" s="628"/>
      <c r="WTP1" s="628"/>
      <c r="WTQ1" s="52"/>
      <c r="WTR1" s="55"/>
      <c r="WTS1" s="628"/>
      <c r="WTT1" s="628"/>
      <c r="WTU1" s="628"/>
      <c r="WTV1" s="628"/>
      <c r="WTW1" s="628"/>
      <c r="WTX1" s="52"/>
      <c r="WTY1" s="55"/>
      <c r="WTZ1" s="628"/>
      <c r="WUA1" s="628"/>
      <c r="WUB1" s="628"/>
      <c r="WUC1" s="628"/>
      <c r="WUD1" s="628"/>
      <c r="WUE1" s="52"/>
      <c r="WUF1" s="55"/>
      <c r="WUG1" s="628"/>
      <c r="WUH1" s="628"/>
      <c r="WUI1" s="628"/>
      <c r="WUJ1" s="628"/>
      <c r="WUK1" s="628"/>
      <c r="WUL1" s="52"/>
      <c r="WUM1" s="55"/>
      <c r="WUN1" s="628"/>
      <c r="WUO1" s="628"/>
      <c r="WUP1" s="628"/>
      <c r="WUQ1" s="628"/>
      <c r="WUR1" s="628"/>
      <c r="WUS1" s="52"/>
      <c r="WUT1" s="55"/>
      <c r="WUU1" s="628"/>
      <c r="WUV1" s="628"/>
      <c r="WUW1" s="628"/>
      <c r="WUX1" s="628"/>
      <c r="WUY1" s="628"/>
      <c r="WUZ1" s="52"/>
      <c r="WVA1" s="55"/>
      <c r="WVB1" s="628"/>
      <c r="WVC1" s="628"/>
      <c r="WVD1" s="628"/>
      <c r="WVE1" s="628"/>
      <c r="WVF1" s="628"/>
      <c r="WVG1" s="52"/>
      <c r="WVH1" s="55"/>
      <c r="WVI1" s="628"/>
      <c r="WVJ1" s="628"/>
      <c r="WVK1" s="628"/>
      <c r="WVL1" s="628"/>
      <c r="WVM1" s="628"/>
      <c r="WVN1" s="52"/>
      <c r="WVO1" s="55"/>
      <c r="WVP1" s="628"/>
      <c r="WVQ1" s="628"/>
      <c r="WVR1" s="628"/>
      <c r="WVS1" s="628"/>
      <c r="WVT1" s="628"/>
      <c r="WVU1" s="52"/>
      <c r="WVV1" s="55"/>
      <c r="WVW1" s="628"/>
      <c r="WVX1" s="628"/>
      <c r="WVY1" s="628"/>
      <c r="WVZ1" s="628"/>
      <c r="WWA1" s="628"/>
      <c r="WWB1" s="52"/>
      <c r="WWC1" s="55"/>
      <c r="WWD1" s="628"/>
      <c r="WWE1" s="628"/>
      <c r="WWF1" s="628"/>
      <c r="WWG1" s="628"/>
      <c r="WWH1" s="628"/>
      <c r="WWI1" s="52"/>
      <c r="WWJ1" s="55"/>
      <c r="WWK1" s="628"/>
      <c r="WWL1" s="628"/>
      <c r="WWM1" s="628"/>
      <c r="WWN1" s="628"/>
      <c r="WWO1" s="628"/>
      <c r="WWP1" s="52"/>
      <c r="WWQ1" s="55"/>
      <c r="WWR1" s="628"/>
      <c r="WWS1" s="628"/>
      <c r="WWT1" s="628"/>
      <c r="WWU1" s="628"/>
      <c r="WWV1" s="628"/>
      <c r="WWW1" s="52"/>
      <c r="WWX1" s="55"/>
      <c r="WWY1" s="628"/>
      <c r="WWZ1" s="628"/>
      <c r="WXA1" s="628"/>
      <c r="WXB1" s="628"/>
      <c r="WXC1" s="628"/>
      <c r="WXD1" s="52"/>
      <c r="WXE1" s="55"/>
      <c r="WXF1" s="628"/>
      <c r="WXG1" s="628"/>
      <c r="WXH1" s="628"/>
      <c r="WXI1" s="628"/>
      <c r="WXJ1" s="628"/>
      <c r="WXK1" s="52"/>
      <c r="WXL1" s="55"/>
      <c r="WXM1" s="628"/>
      <c r="WXN1" s="628"/>
      <c r="WXO1" s="628"/>
      <c r="WXP1" s="628"/>
      <c r="WXQ1" s="628"/>
      <c r="WXR1" s="52"/>
      <c r="WXS1" s="55"/>
      <c r="WXT1" s="628"/>
      <c r="WXU1" s="628"/>
      <c r="WXV1" s="628"/>
      <c r="WXW1" s="628"/>
      <c r="WXX1" s="628"/>
      <c r="WXY1" s="52"/>
      <c r="WXZ1" s="55"/>
      <c r="WYA1" s="628"/>
      <c r="WYB1" s="628"/>
      <c r="WYC1" s="628"/>
      <c r="WYD1" s="628"/>
      <c r="WYE1" s="628"/>
      <c r="WYF1" s="52"/>
      <c r="WYG1" s="55"/>
      <c r="WYH1" s="628"/>
      <c r="WYI1" s="628"/>
      <c r="WYJ1" s="628"/>
      <c r="WYK1" s="628"/>
      <c r="WYL1" s="628"/>
      <c r="WYM1" s="52"/>
      <c r="WYN1" s="55"/>
      <c r="WYO1" s="628"/>
      <c r="WYP1" s="628"/>
      <c r="WYQ1" s="628"/>
      <c r="WYR1" s="628"/>
      <c r="WYS1" s="628"/>
      <c r="WYT1" s="52"/>
      <c r="WYU1" s="55"/>
      <c r="WYV1" s="628"/>
      <c r="WYW1" s="628"/>
      <c r="WYX1" s="628"/>
      <c r="WYY1" s="628"/>
      <c r="WYZ1" s="628"/>
      <c r="WZA1" s="52"/>
      <c r="WZB1" s="55"/>
      <c r="WZC1" s="628"/>
      <c r="WZD1" s="628"/>
      <c r="WZE1" s="628"/>
      <c r="WZF1" s="628"/>
      <c r="WZG1" s="628"/>
      <c r="WZH1" s="52"/>
      <c r="WZI1" s="55"/>
      <c r="WZJ1" s="628"/>
      <c r="WZK1" s="628"/>
      <c r="WZL1" s="628"/>
      <c r="WZM1" s="628"/>
      <c r="WZN1" s="628"/>
      <c r="WZO1" s="52"/>
      <c r="WZP1" s="55"/>
      <c r="WZQ1" s="628"/>
      <c r="WZR1" s="628"/>
      <c r="WZS1" s="628"/>
      <c r="WZT1" s="628"/>
      <c r="WZU1" s="628"/>
      <c r="WZV1" s="52"/>
      <c r="WZW1" s="55"/>
      <c r="WZX1" s="628"/>
      <c r="WZY1" s="628"/>
      <c r="WZZ1" s="628"/>
      <c r="XAA1" s="628"/>
      <c r="XAB1" s="628"/>
      <c r="XAC1" s="52"/>
      <c r="XAD1" s="55"/>
      <c r="XAE1" s="628"/>
      <c r="XAF1" s="628"/>
      <c r="XAG1" s="628"/>
      <c r="XAH1" s="628"/>
      <c r="XAI1" s="628"/>
      <c r="XAJ1" s="52"/>
      <c r="XAK1" s="55"/>
      <c r="XAL1" s="628"/>
      <c r="XAM1" s="628"/>
      <c r="XAN1" s="628"/>
      <c r="XAO1" s="628"/>
      <c r="XAP1" s="628"/>
      <c r="XAQ1" s="52"/>
      <c r="XAR1" s="55"/>
      <c r="XAS1" s="628"/>
      <c r="XAT1" s="628"/>
      <c r="XAU1" s="628"/>
      <c r="XAV1" s="628"/>
      <c r="XAW1" s="628"/>
      <c r="XAX1" s="52"/>
      <c r="XAY1" s="55"/>
      <c r="XAZ1" s="628"/>
      <c r="XBA1" s="628"/>
      <c r="XBB1" s="628"/>
      <c r="XBC1" s="628"/>
      <c r="XBD1" s="628"/>
      <c r="XBE1" s="52"/>
      <c r="XBF1" s="55"/>
      <c r="XBG1" s="628"/>
      <c r="XBH1" s="628"/>
      <c r="XBI1" s="628"/>
      <c r="XBJ1" s="628"/>
      <c r="XBK1" s="628"/>
      <c r="XBL1" s="52"/>
      <c r="XBM1" s="55"/>
      <c r="XBN1" s="628"/>
      <c r="XBO1" s="628"/>
      <c r="XBP1" s="628"/>
      <c r="XBQ1" s="628"/>
      <c r="XBR1" s="628"/>
      <c r="XBS1" s="52"/>
      <c r="XBT1" s="55"/>
      <c r="XBU1" s="628"/>
      <c r="XBV1" s="628"/>
      <c r="XBW1" s="628"/>
      <c r="XBX1" s="628"/>
      <c r="XBY1" s="628"/>
      <c r="XBZ1" s="52"/>
      <c r="XCA1" s="55"/>
      <c r="XCB1" s="628"/>
      <c r="XCC1" s="628"/>
      <c r="XCD1" s="628"/>
      <c r="XCE1" s="628"/>
      <c r="XCF1" s="628"/>
      <c r="XCG1" s="52"/>
      <c r="XCH1" s="55"/>
      <c r="XCI1" s="628"/>
      <c r="XCJ1" s="628"/>
      <c r="XCK1" s="628"/>
      <c r="XCL1" s="628"/>
      <c r="XCM1" s="628"/>
      <c r="XCN1" s="52"/>
      <c r="XCO1" s="55"/>
      <c r="XCP1" s="628"/>
      <c r="XCQ1" s="628"/>
      <c r="XCR1" s="628"/>
      <c r="XCS1" s="628"/>
      <c r="XCT1" s="628"/>
      <c r="XCU1" s="52"/>
      <c r="XCV1" s="55"/>
      <c r="XCW1" s="628"/>
      <c r="XCX1" s="628"/>
      <c r="XCY1" s="628"/>
      <c r="XCZ1" s="628"/>
      <c r="XDA1" s="628"/>
      <c r="XDB1" s="52"/>
      <c r="XDC1" s="55"/>
      <c r="XDD1" s="628"/>
      <c r="XDE1" s="628"/>
      <c r="XDF1" s="628"/>
      <c r="XDG1" s="628"/>
      <c r="XDH1" s="628"/>
      <c r="XDI1" s="52"/>
      <c r="XDJ1" s="55"/>
      <c r="XDK1" s="628"/>
      <c r="XDL1" s="628"/>
      <c r="XDM1" s="628"/>
      <c r="XDN1" s="628"/>
      <c r="XDO1" s="628"/>
      <c r="XDP1" s="52"/>
      <c r="XDQ1" s="55"/>
      <c r="XDR1" s="628"/>
      <c r="XDS1" s="628"/>
      <c r="XDT1" s="628"/>
      <c r="XDU1" s="628"/>
      <c r="XDV1" s="628"/>
      <c r="XDW1" s="52"/>
      <c r="XDX1" s="55"/>
      <c r="XDY1" s="628"/>
      <c r="XDZ1" s="628"/>
      <c r="XEA1" s="628"/>
      <c r="XEB1" s="628"/>
      <c r="XEC1" s="628"/>
      <c r="XED1" s="52"/>
      <c r="XEE1" s="55"/>
      <c r="XEF1" s="628"/>
      <c r="XEG1" s="628"/>
      <c r="XEH1" s="628"/>
      <c r="XEI1" s="628"/>
      <c r="XEJ1" s="628"/>
      <c r="XEK1" s="52"/>
      <c r="XEL1" s="55"/>
      <c r="XEM1" s="628"/>
      <c r="XEN1" s="628"/>
      <c r="XEO1" s="628"/>
      <c r="XEP1" s="628"/>
      <c r="XEQ1" s="628"/>
      <c r="XER1" s="52"/>
      <c r="XES1" s="55"/>
      <c r="XET1" s="628"/>
      <c r="XEU1" s="628"/>
      <c r="XEV1" s="628"/>
      <c r="XEW1" s="628"/>
      <c r="XEX1" s="628"/>
      <c r="XEY1" s="52"/>
      <c r="XEZ1" s="55"/>
      <c r="XFA1" s="628"/>
      <c r="XFB1" s="628"/>
      <c r="XFC1" s="628"/>
      <c r="XFD1" s="628"/>
    </row>
    <row r="2" spans="1:16384" ht="15" customHeight="1">
      <c r="B2" s="195" t="s">
        <v>116</v>
      </c>
      <c r="C2" s="379" t="str">
        <f>'Submittal Checklist'!$C$2</f>
        <v xml:space="preserve">Green Building </v>
      </c>
      <c r="D2" s="48"/>
      <c r="G2" s="55"/>
      <c r="H2" s="194" t="s">
        <v>5</v>
      </c>
      <c r="I2" s="630" t="str">
        <f>'Submittal Checklist'!G2</f>
        <v>XX/XX/XXXX</v>
      </c>
      <c r="J2" s="630"/>
      <c r="K2" s="630"/>
    </row>
    <row r="3" spans="1:16384" ht="15" customHeight="1">
      <c r="B3" s="59" t="s">
        <v>115</v>
      </c>
      <c r="C3" s="379" t="str">
        <f>'Submittal Checklist'!$C$3</f>
        <v>1100 4th st</v>
      </c>
      <c r="D3" s="48"/>
      <c r="G3" s="55"/>
      <c r="H3" s="194" t="s">
        <v>114</v>
      </c>
      <c r="I3" s="631" t="str">
        <f>'Submittal Checklist'!G3</f>
        <v>B14XXXXXX</v>
      </c>
      <c r="J3" s="631"/>
      <c r="K3" s="631"/>
    </row>
    <row r="4" spans="1:16384" ht="15" customHeight="1">
      <c r="B4" s="59"/>
      <c r="C4" s="52"/>
      <c r="D4" s="60"/>
      <c r="G4" s="55"/>
      <c r="H4" s="1"/>
      <c r="K4" s="52"/>
      <c r="M4" s="13"/>
      <c r="N4" s="13"/>
      <c r="O4" s="13"/>
      <c r="P4" s="13"/>
      <c r="Q4" s="13"/>
      <c r="R4" s="13"/>
      <c r="S4" s="13"/>
      <c r="T4" s="13"/>
      <c r="U4" s="13"/>
      <c r="V4" s="13"/>
    </row>
    <row r="5" spans="1:16384" ht="18" customHeight="1" thickBot="1">
      <c r="A5" s="629" t="s">
        <v>139</v>
      </c>
      <c r="B5" s="629"/>
      <c r="C5" s="629"/>
      <c r="D5" s="629"/>
      <c r="E5" s="629"/>
      <c r="F5" s="83"/>
      <c r="G5" s="83"/>
      <c r="H5" s="123"/>
      <c r="I5" s="123"/>
      <c r="J5" s="123"/>
      <c r="K5" s="123"/>
      <c r="M5" s="13"/>
      <c r="N5" s="13"/>
      <c r="O5" s="13"/>
      <c r="P5" s="13"/>
      <c r="Q5" s="13"/>
      <c r="R5" s="13"/>
      <c r="S5" s="13"/>
      <c r="T5" s="13"/>
      <c r="U5" s="13"/>
      <c r="V5" s="13"/>
    </row>
    <row r="6" spans="1:16384" ht="20.100000000000001" customHeight="1" thickBot="1">
      <c r="A6" s="310" t="str">
        <f>IF('Instructions &amp; Project Overview'!C18=0, "ERROR: Enter Sqft on Instructions Page", IF('Instructions &amp; Project Overview'!C22="ASHRAE 189.1", "Select Compliance Path:", IF('Instructions &amp; Project Overview'!C18&lt;50000, "Project is not required to comply with Section 505", "Select Compliance Path:")))</f>
        <v>ERROR: Enter Sqft on Instructions Page</v>
      </c>
      <c r="B6" s="113"/>
      <c r="C6" s="113"/>
      <c r="D6" s="113"/>
      <c r="E6" s="113"/>
      <c r="F6" s="113"/>
      <c r="G6" s="113"/>
      <c r="H6" s="113"/>
      <c r="I6" s="113"/>
      <c r="J6" s="113"/>
      <c r="K6" s="113"/>
      <c r="M6" s="13"/>
      <c r="N6" s="17"/>
      <c r="O6" s="17"/>
      <c r="P6" s="17"/>
      <c r="Q6" s="17"/>
      <c r="R6" s="17"/>
      <c r="S6" s="76"/>
      <c r="T6" s="76"/>
      <c r="U6" s="76"/>
      <c r="V6" s="13"/>
    </row>
    <row r="7" spans="1:16384" ht="18.75" customHeight="1" thickBot="1">
      <c r="A7" s="303" t="str">
        <f>IF('Instructions &amp; Project Overview'!C22="ASHRAE 189.1", "9.4 Prescriptive Option", "Material Selection and Properties")</f>
        <v>Material Selection and Properties</v>
      </c>
      <c r="B7" s="111"/>
      <c r="C7" s="111"/>
      <c r="F7" s="111"/>
      <c r="G7" s="111"/>
      <c r="H7" s="178" t="str">
        <f>IF(AND(A6="Select Compliance Path:", I7=0, I10=0), "SELECT", " ")</f>
        <v xml:space="preserve"> </v>
      </c>
      <c r="I7" s="306" t="s">
        <v>280</v>
      </c>
      <c r="J7" s="111"/>
      <c r="M7" s="13" t="s">
        <v>280</v>
      </c>
      <c r="N7" s="17"/>
      <c r="O7" s="17"/>
      <c r="P7" s="17"/>
      <c r="Q7" s="17"/>
      <c r="R7" s="17"/>
      <c r="S7" s="76"/>
      <c r="T7" s="76"/>
      <c r="U7" s="76"/>
      <c r="V7" s="13"/>
    </row>
    <row r="8" spans="1:16384" s="197" customFormat="1" ht="39" customHeight="1">
      <c r="A8" s="723" t="str">
        <f>IF('Instructions &amp; Project Overview'!C22="ASHRAE 189.1", M8, M9)</f>
        <v>Demonstrate at least 40% of materials used in the project (based on cost) are used materials and components, recycled content, recyclable building materials and building components, bio-based materials, indigenous or regional materials.</v>
      </c>
      <c r="B8" s="723"/>
      <c r="C8" s="723"/>
      <c r="D8" s="723"/>
      <c r="E8" s="723"/>
      <c r="F8" s="723"/>
      <c r="G8" s="723"/>
      <c r="H8" s="723"/>
      <c r="I8" s="723"/>
      <c r="J8" s="723"/>
      <c r="K8" s="723"/>
      <c r="M8" s="448" t="s">
        <v>289</v>
      </c>
      <c r="N8" s="305"/>
      <c r="O8" s="305"/>
      <c r="P8" s="305"/>
      <c r="Q8" s="305"/>
      <c r="R8" s="305"/>
      <c r="S8" s="305"/>
      <c r="T8" s="305"/>
      <c r="U8" s="305"/>
      <c r="V8" s="304"/>
    </row>
    <row r="9" spans="1:16384" ht="18.75" customHeight="1" thickBot="1">
      <c r="A9" s="174"/>
      <c r="B9" s="88"/>
      <c r="C9" s="88"/>
      <c r="D9" s="88"/>
      <c r="E9" s="88"/>
      <c r="F9" s="88"/>
      <c r="G9" s="88"/>
      <c r="H9" s="88"/>
      <c r="I9" s="88"/>
      <c r="J9" s="88"/>
      <c r="K9" s="88"/>
      <c r="M9" s="13" t="s">
        <v>288</v>
      </c>
      <c r="N9" s="17"/>
      <c r="O9" s="17"/>
      <c r="P9" s="17"/>
      <c r="Q9" s="17"/>
      <c r="R9" s="17"/>
      <c r="S9" s="76"/>
      <c r="T9" s="76"/>
      <c r="U9" s="76"/>
      <c r="V9" s="13"/>
    </row>
    <row r="10" spans="1:16384" ht="18.75" customHeight="1" thickBot="1">
      <c r="A10" s="303" t="s">
        <v>150</v>
      </c>
      <c r="B10" s="111"/>
      <c r="C10" s="111"/>
      <c r="D10" s="59"/>
      <c r="E10" s="59"/>
      <c r="F10" s="111"/>
      <c r="G10" s="111"/>
      <c r="H10" s="178" t="str">
        <f>IF(AND(A6="Select Compliance Path:", I7=0, I10=0), "SELECT", " ")</f>
        <v xml:space="preserve"> </v>
      </c>
      <c r="I10" s="306"/>
      <c r="J10" s="111"/>
      <c r="K10" s="59"/>
      <c r="M10" s="13" t="s">
        <v>287</v>
      </c>
      <c r="O10" s="17"/>
      <c r="P10" s="17"/>
      <c r="Q10" s="17"/>
      <c r="R10" s="17"/>
      <c r="S10" s="76"/>
      <c r="T10" s="76"/>
      <c r="U10" s="76"/>
      <c r="V10" s="13"/>
    </row>
    <row r="11" spans="1:16384" ht="18.75" customHeight="1">
      <c r="A11" s="126"/>
      <c r="B11" s="88"/>
      <c r="C11" s="88"/>
      <c r="D11" s="88"/>
      <c r="E11" s="88"/>
      <c r="F11" s="88"/>
      <c r="G11" s="88"/>
      <c r="H11" s="88"/>
      <c r="I11" s="88"/>
      <c r="J11" s="88"/>
      <c r="K11" s="88"/>
      <c r="M11" s="13">
        <v>505.2</v>
      </c>
      <c r="O11" s="13"/>
      <c r="P11" s="13"/>
      <c r="Q11" s="13"/>
      <c r="R11" s="13"/>
      <c r="S11" s="13"/>
      <c r="T11" s="13"/>
      <c r="U11" s="13"/>
      <c r="V11" s="13"/>
    </row>
    <row r="12" spans="1:16384" s="112" customFormat="1" ht="26.1" customHeight="1" thickBot="1">
      <c r="A12" s="629" t="s">
        <v>149</v>
      </c>
      <c r="B12" s="629"/>
      <c r="C12" s="629"/>
      <c r="D12" s="629"/>
      <c r="E12" s="629"/>
      <c r="F12" s="83"/>
      <c r="G12" s="83"/>
      <c r="H12" s="123"/>
      <c r="I12" s="123"/>
      <c r="J12" s="123"/>
      <c r="K12" s="123"/>
    </row>
    <row r="13" spans="1:16384" s="112" customFormat="1" ht="73.5" customHeight="1">
      <c r="A13" s="818" t="s">
        <v>189</v>
      </c>
      <c r="B13" s="598"/>
      <c r="C13" s="598"/>
      <c r="D13" s="598"/>
      <c r="E13" s="598"/>
      <c r="F13" s="598"/>
      <c r="G13" s="598"/>
      <c r="H13" s="598"/>
      <c r="I13" s="599"/>
      <c r="J13" s="133" t="s">
        <v>117</v>
      </c>
      <c r="K13" s="114" t="s">
        <v>118</v>
      </c>
    </row>
    <row r="14" spans="1:16384" s="112" customFormat="1" ht="12.95" customHeight="1">
      <c r="A14" s="140" t="str">
        <f>IF(I7="X", A7, A10)</f>
        <v>Material Selection and Properties</v>
      </c>
      <c r="B14" s="58"/>
      <c r="C14" s="58"/>
      <c r="D14" s="58"/>
      <c r="E14" s="58"/>
      <c r="F14" s="58"/>
      <c r="G14" s="58"/>
      <c r="H14" s="58"/>
      <c r="I14" s="58"/>
      <c r="J14" s="131"/>
      <c r="K14" s="132"/>
    </row>
    <row r="15" spans="1:16384" s="59" customFormat="1" ht="20.100000000000001" customHeight="1">
      <c r="A15" s="410">
        <v>1</v>
      </c>
      <c r="B15" s="129" t="str">
        <f>IF(A14="Material Selection and Properties","Total Materials Cost Calculation",IF(A7="9.4 Prescriptive Option","Assessment in compliance with Section 9.5","Assessment in compliance with Section 505.1.1"))</f>
        <v>Total Materials Cost Calculation</v>
      </c>
      <c r="C15" s="130"/>
      <c r="D15" s="130"/>
      <c r="E15" s="130"/>
      <c r="F15" s="130"/>
      <c r="G15" s="130"/>
      <c r="H15" s="130"/>
      <c r="I15" s="130"/>
      <c r="J15" s="535" t="str">
        <f t="shared" ref="J15:K17" si="0">IF($B15=" ", " ", "□")</f>
        <v>□</v>
      </c>
      <c r="K15" s="535" t="str">
        <f t="shared" si="0"/>
        <v>□</v>
      </c>
    </row>
    <row r="16" spans="1:16384" ht="18" customHeight="1">
      <c r="A16" s="411">
        <f>IF(B16=" ", " ", 2)</f>
        <v>2</v>
      </c>
      <c r="B16" s="130" t="str">
        <f>IF(I7="X", "Material Selection Calculation", " ")</f>
        <v>Material Selection Calculation</v>
      </c>
      <c r="C16" s="130"/>
      <c r="D16" s="130"/>
      <c r="E16" s="130"/>
      <c r="F16" s="130"/>
      <c r="G16" s="130"/>
      <c r="H16" s="130"/>
      <c r="I16" s="130"/>
      <c r="J16" s="536" t="str">
        <f t="shared" si="0"/>
        <v>□</v>
      </c>
      <c r="K16" s="536" t="str">
        <f t="shared" si="0"/>
        <v>□</v>
      </c>
    </row>
    <row r="17" spans="1:26" ht="18" customHeight="1">
      <c r="A17" s="412">
        <f>IF(B17=" ", " ", 3)</f>
        <v>3</v>
      </c>
      <c r="B17" s="593" t="str">
        <f>IF(I7="X", "Cut sheets/Technical Data from each material listed", " ")</f>
        <v>Cut sheets/Technical Data from each material listed</v>
      </c>
      <c r="C17" s="593"/>
      <c r="D17" s="593"/>
      <c r="E17" s="593"/>
      <c r="F17" s="593"/>
      <c r="G17" s="593"/>
      <c r="H17" s="593"/>
      <c r="I17" s="594"/>
      <c r="J17" s="507" t="str">
        <f t="shared" si="0"/>
        <v>□</v>
      </c>
      <c r="K17" s="507" t="str">
        <f t="shared" si="0"/>
        <v>□</v>
      </c>
    </row>
    <row r="18" spans="1:26" ht="15" customHeight="1">
      <c r="A18" s="109"/>
      <c r="B18" s="118"/>
      <c r="C18" s="118"/>
      <c r="D18" s="118"/>
      <c r="E18" s="118"/>
      <c r="F18" s="110"/>
      <c r="G18" s="110"/>
      <c r="K18" s="52"/>
    </row>
    <row r="19" spans="1:26" s="53" customFormat="1" ht="55.5" customHeight="1">
      <c r="A19" s="127"/>
      <c r="B19" s="119" t="s">
        <v>147</v>
      </c>
      <c r="C19" s="545" t="str">
        <f>IF(AND(A6="Select Compliance Path:", A1="9 | Atmosphere, Materials and Resources"), M21, IF(A6="Select Compliance Path:", M19, M20))</f>
        <v>I, _______________________________________, on this date _____/_____/_____ understand that the project as defined above is not required to meet the requirements of the DC Green Construction Code, Section 505.")</v>
      </c>
      <c r="D19" s="545"/>
      <c r="E19" s="545"/>
      <c r="F19" s="545"/>
      <c r="G19" s="545"/>
      <c r="H19" s="545"/>
      <c r="I19" s="545"/>
      <c r="J19" s="545"/>
      <c r="K19" s="545"/>
      <c r="M19" s="53" t="s">
        <v>298</v>
      </c>
    </row>
    <row r="20" spans="1:26" s="59" customFormat="1" ht="15" customHeight="1">
      <c r="A20" s="29"/>
      <c r="B20" s="29"/>
      <c r="C20" s="29"/>
      <c r="D20" s="29"/>
      <c r="E20" s="29"/>
      <c r="F20" s="29"/>
      <c r="G20" s="15"/>
      <c r="H20" s="15"/>
      <c r="I20" s="15"/>
      <c r="J20" s="15"/>
      <c r="K20" s="15"/>
      <c r="L20" s="4"/>
      <c r="M20" s="4" t="s">
        <v>299</v>
      </c>
      <c r="Q20" s="45"/>
      <c r="R20" s="134"/>
      <c r="S20" s="134"/>
      <c r="T20" s="134"/>
      <c r="U20" s="134"/>
      <c r="V20" s="134"/>
      <c r="W20" s="135"/>
      <c r="X20" s="135"/>
      <c r="Y20" s="135"/>
      <c r="Z20" s="45"/>
    </row>
    <row r="21" spans="1:26" s="59" customFormat="1" ht="15" customHeight="1" thickBot="1">
      <c r="A21" s="629" t="s">
        <v>294</v>
      </c>
      <c r="B21" s="629"/>
      <c r="C21" s="629"/>
      <c r="D21" s="629"/>
      <c r="E21" s="629"/>
      <c r="F21" s="83"/>
      <c r="G21" s="83"/>
      <c r="H21" s="123"/>
      <c r="I21" s="123"/>
      <c r="J21" s="123"/>
      <c r="K21" s="123"/>
      <c r="L21" s="4"/>
      <c r="M21" s="4" t="s">
        <v>314</v>
      </c>
      <c r="Q21" s="45"/>
      <c r="R21" s="134"/>
      <c r="S21" s="134"/>
      <c r="T21" s="134"/>
      <c r="U21" s="134"/>
      <c r="V21" s="134"/>
      <c r="W21" s="135"/>
      <c r="X21" s="135"/>
      <c r="Y21" s="135"/>
      <c r="Z21" s="45"/>
    </row>
    <row r="22" spans="1:26" s="59" customFormat="1" ht="15" customHeight="1" thickBot="1">
      <c r="A22" s="808" t="str">
        <f>IF(AND($A$6="Select Compliance Path:", $I$7&gt;0, A14="Material Selection and Properties"), "Select option to determine the Total Materials Cost:", "Project is not required to submit this form")</f>
        <v>Project is not required to submit this form</v>
      </c>
      <c r="B22" s="808"/>
      <c r="C22" s="808"/>
      <c r="D22" s="808"/>
      <c r="E22" s="808"/>
      <c r="F22" s="808"/>
      <c r="G22" s="808"/>
      <c r="H22" s="808"/>
      <c r="I22" s="313"/>
      <c r="J22" s="312"/>
      <c r="K22" s="312"/>
      <c r="L22" s="4"/>
      <c r="Q22" s="45"/>
      <c r="R22" s="134"/>
      <c r="S22" s="134"/>
      <c r="T22" s="134"/>
      <c r="U22" s="134"/>
      <c r="V22" s="134"/>
      <c r="W22" s="135"/>
      <c r="X22" s="135"/>
      <c r="Y22" s="135"/>
      <c r="Z22" s="45"/>
    </row>
    <row r="23" spans="1:26" ht="33" customHeight="1" thickBot="1">
      <c r="A23" s="617" t="s">
        <v>192</v>
      </c>
      <c r="B23" s="617"/>
      <c r="C23" s="617"/>
      <c r="D23" s="617"/>
      <c r="E23" s="617"/>
      <c r="F23" s="617"/>
      <c r="G23" s="617"/>
      <c r="H23" s="809"/>
      <c r="I23" s="306" t="s">
        <v>190</v>
      </c>
      <c r="J23" s="136"/>
      <c r="L23" s="4"/>
      <c r="Q23" s="13"/>
      <c r="R23" s="17"/>
      <c r="S23" s="17"/>
      <c r="T23" s="17"/>
      <c r="U23" s="17"/>
      <c r="V23" s="17"/>
      <c r="W23" s="18"/>
      <c r="X23" s="18"/>
      <c r="Y23" s="18"/>
      <c r="Z23" s="13"/>
    </row>
    <row r="24" spans="1:26" ht="33" customHeight="1" thickBot="1">
      <c r="A24" s="617" t="s">
        <v>191</v>
      </c>
      <c r="B24" s="617"/>
      <c r="C24" s="617"/>
      <c r="D24" s="617"/>
      <c r="E24" s="617"/>
      <c r="F24" s="617"/>
      <c r="G24" s="617"/>
      <c r="H24" s="617"/>
      <c r="I24" s="306"/>
      <c r="J24" s="62"/>
      <c r="L24" s="4"/>
      <c r="Q24" s="13"/>
      <c r="R24" s="17"/>
      <c r="S24" s="17"/>
      <c r="T24" s="17"/>
      <c r="U24" s="17"/>
      <c r="V24" s="17"/>
      <c r="W24" s="18"/>
      <c r="X24" s="18"/>
      <c r="Y24" s="18"/>
      <c r="Z24" s="13"/>
    </row>
    <row r="25" spans="1:26" ht="18" customHeight="1" thickBot="1">
      <c r="A25" s="279"/>
      <c r="B25" s="279"/>
      <c r="C25" s="279"/>
      <c r="D25" s="279"/>
      <c r="E25" s="279"/>
      <c r="F25" s="279"/>
      <c r="G25" s="279"/>
      <c r="H25" s="279"/>
      <c r="I25" s="311"/>
      <c r="J25" s="62"/>
      <c r="L25" s="4"/>
      <c r="Q25" s="13"/>
      <c r="R25" s="17"/>
      <c r="S25" s="17"/>
      <c r="T25" s="17"/>
      <c r="U25" s="17"/>
      <c r="V25" s="17"/>
      <c r="W25" s="18"/>
      <c r="X25" s="18"/>
      <c r="Y25" s="18"/>
      <c r="Z25" s="13"/>
    </row>
    <row r="26" spans="1:26" ht="18" customHeight="1" thickTop="1" thickBot="1">
      <c r="A26" s="137"/>
      <c r="B26" s="137"/>
      <c r="C26" s="52"/>
      <c r="D26" s="128"/>
      <c r="E26" s="141"/>
      <c r="F26" s="1"/>
      <c r="G26" s="142" t="str">
        <f>IF(AND(A22="Select option to determine the Total Materials Cost:", I23=0, I24=0), "Select Option Above", IF(AND($A$22="Select option to determine the Total Materials Cost:", $I$7&gt;0, I23&gt;0), "Actual Materials Value:", "Total Construction Costs:"))</f>
        <v>Total Construction Costs:</v>
      </c>
      <c r="H26" s="810">
        <v>100000</v>
      </c>
      <c r="I26" s="811"/>
      <c r="J26" s="811"/>
      <c r="K26" s="812"/>
      <c r="L26" s="4"/>
      <c r="Q26" s="13"/>
      <c r="R26" s="17"/>
      <c r="S26" s="17"/>
      <c r="T26" s="17"/>
      <c r="U26" s="17"/>
      <c r="V26" s="17"/>
      <c r="W26" s="18"/>
      <c r="X26" s="18"/>
      <c r="Y26" s="18"/>
      <c r="Z26" s="13"/>
    </row>
    <row r="27" spans="1:26" s="112" customFormat="1" ht="18" customHeight="1" thickTop="1">
      <c r="A27" s="29"/>
      <c r="B27" s="29"/>
      <c r="C27" s="29"/>
      <c r="D27" s="29"/>
      <c r="E27" s="29"/>
      <c r="F27" s="29"/>
      <c r="G27" s="15"/>
      <c r="H27" s="15"/>
      <c r="I27" s="15"/>
      <c r="J27" s="15"/>
      <c r="K27" s="15"/>
    </row>
    <row r="28" spans="1:26" ht="30" customHeight="1" thickBot="1">
      <c r="A28" s="629" t="s">
        <v>151</v>
      </c>
      <c r="B28" s="629"/>
      <c r="C28" s="629"/>
      <c r="D28" s="629"/>
      <c r="E28" s="629"/>
      <c r="F28" s="83"/>
      <c r="G28" s="83"/>
      <c r="H28" s="123"/>
      <c r="I28" s="123"/>
      <c r="J28" s="123"/>
      <c r="K28" s="123"/>
    </row>
    <row r="29" spans="1:26" ht="30" customHeight="1">
      <c r="A29" s="784" t="s">
        <v>124</v>
      </c>
      <c r="B29" s="785"/>
      <c r="C29" s="785"/>
      <c r="D29" s="785"/>
      <c r="E29" s="785"/>
      <c r="F29" s="785"/>
      <c r="G29" s="785"/>
      <c r="H29" s="785"/>
      <c r="I29" s="785"/>
      <c r="J29" s="785"/>
      <c r="K29" s="786"/>
    </row>
    <row r="30" spans="1:26" ht="12.95" customHeight="1">
      <c r="A30" s="143"/>
      <c r="B30" s="124"/>
      <c r="C30" s="124"/>
      <c r="D30" s="124"/>
      <c r="E30" s="813" t="s">
        <v>125</v>
      </c>
      <c r="F30" s="814"/>
      <c r="G30" s="814"/>
      <c r="H30" s="814"/>
      <c r="I30" s="815"/>
      <c r="J30" s="816"/>
      <c r="K30" s="788"/>
    </row>
    <row r="31" spans="1:26" ht="68.25" customHeight="1">
      <c r="A31" s="772" t="s">
        <v>121</v>
      </c>
      <c r="B31" s="789"/>
      <c r="C31" s="773"/>
      <c r="D31" s="144" t="s">
        <v>123</v>
      </c>
      <c r="E31" s="145" t="s">
        <v>122</v>
      </c>
      <c r="F31" s="145" t="s">
        <v>290</v>
      </c>
      <c r="G31" s="146" t="s">
        <v>291</v>
      </c>
      <c r="H31" s="146" t="s">
        <v>292</v>
      </c>
      <c r="I31" s="147" t="s">
        <v>293</v>
      </c>
      <c r="J31" s="752" t="s">
        <v>120</v>
      </c>
      <c r="K31" s="753"/>
    </row>
    <row r="32" spans="1:26" ht="18" customHeight="1">
      <c r="A32" s="552" t="s">
        <v>6</v>
      </c>
      <c r="B32" s="553"/>
      <c r="C32" s="554"/>
      <c r="D32" s="148">
        <v>5000</v>
      </c>
      <c r="E32" s="149">
        <v>1</v>
      </c>
      <c r="F32" s="150"/>
      <c r="G32" s="149">
        <v>1</v>
      </c>
      <c r="H32" s="150"/>
      <c r="I32" s="151"/>
      <c r="J32" s="790">
        <f t="shared" ref="J32:J49" si="1">D32*SUM(E32:I32)</f>
        <v>10000</v>
      </c>
      <c r="K32" s="791"/>
      <c r="Q32" s="13"/>
      <c r="R32" s="13"/>
      <c r="S32" s="13"/>
      <c r="T32" s="13"/>
      <c r="U32" s="13"/>
      <c r="V32" s="13"/>
      <c r="W32" s="13"/>
      <c r="X32" s="13"/>
      <c r="Y32" s="13"/>
      <c r="Z32" s="13"/>
    </row>
    <row r="33" spans="1:26" ht="15" customHeight="1">
      <c r="A33" s="549"/>
      <c r="B33" s="550"/>
      <c r="C33" s="551"/>
      <c r="D33" s="155"/>
      <c r="E33" s="156"/>
      <c r="F33" s="157"/>
      <c r="G33" s="156"/>
      <c r="H33" s="157"/>
      <c r="I33" s="158"/>
      <c r="J33" s="743">
        <f t="shared" si="1"/>
        <v>0</v>
      </c>
      <c r="K33" s="744"/>
      <c r="L33" s="4"/>
      <c r="Q33" s="13"/>
      <c r="R33" s="17"/>
      <c r="S33" s="17"/>
      <c r="T33" s="17"/>
      <c r="U33" s="17"/>
      <c r="V33" s="17"/>
      <c r="W33" s="18"/>
      <c r="X33" s="18"/>
      <c r="Y33" s="18"/>
      <c r="Z33" s="13"/>
    </row>
    <row r="34" spans="1:26" s="112" customFormat="1" ht="15" customHeight="1">
      <c r="A34" s="690" t="s">
        <v>3</v>
      </c>
      <c r="B34" s="691"/>
      <c r="C34" s="750"/>
      <c r="D34" s="175"/>
      <c r="E34" s="307"/>
      <c r="F34" s="308"/>
      <c r="G34" s="165"/>
      <c r="H34" s="166"/>
      <c r="I34" s="163"/>
      <c r="J34" s="757">
        <f t="shared" si="1"/>
        <v>0</v>
      </c>
      <c r="K34" s="758"/>
      <c r="Q34" s="13"/>
      <c r="R34" s="18"/>
      <c r="S34" s="18"/>
      <c r="T34" s="18"/>
      <c r="U34" s="18"/>
      <c r="V34" s="18"/>
      <c r="W34" s="18"/>
      <c r="X34" s="18"/>
      <c r="Y34" s="18"/>
      <c r="Z34" s="13"/>
    </row>
    <row r="35" spans="1:26" s="112" customFormat="1" ht="15" customHeight="1">
      <c r="A35" s="549"/>
      <c r="B35" s="550"/>
      <c r="C35" s="551"/>
      <c r="D35" s="155"/>
      <c r="E35" s="156"/>
      <c r="F35" s="157"/>
      <c r="G35" s="156"/>
      <c r="H35" s="157"/>
      <c r="I35" s="158"/>
      <c r="J35" s="743">
        <f t="shared" si="1"/>
        <v>0</v>
      </c>
      <c r="K35" s="744"/>
      <c r="Q35" s="13"/>
      <c r="R35" s="13"/>
      <c r="S35" s="13"/>
      <c r="T35" s="13"/>
      <c r="U35" s="13"/>
      <c r="V35" s="13"/>
      <c r="W35" s="13"/>
      <c r="X35" s="13"/>
      <c r="Y35" s="13"/>
      <c r="Z35" s="13"/>
    </row>
    <row r="36" spans="1:26" s="112" customFormat="1" ht="15" customHeight="1">
      <c r="A36" s="561"/>
      <c r="B36" s="562"/>
      <c r="C36" s="563"/>
      <c r="D36" s="164"/>
      <c r="E36" s="165"/>
      <c r="F36" s="166"/>
      <c r="G36" s="165"/>
      <c r="H36" s="166"/>
      <c r="I36" s="163"/>
      <c r="J36" s="757">
        <f t="shared" si="1"/>
        <v>0</v>
      </c>
      <c r="K36" s="758"/>
      <c r="Q36" s="13"/>
      <c r="R36" s="18"/>
      <c r="S36" s="18"/>
      <c r="T36" s="18"/>
      <c r="U36" s="18"/>
      <c r="V36" s="18"/>
      <c r="W36" s="18"/>
      <c r="X36" s="18"/>
      <c r="Y36" s="18"/>
      <c r="Z36" s="13"/>
    </row>
    <row r="37" spans="1:26" s="152" customFormat="1" ht="15" customHeight="1">
      <c r="A37" s="549"/>
      <c r="B37" s="550"/>
      <c r="C37" s="551"/>
      <c r="D37" s="155"/>
      <c r="E37" s="156"/>
      <c r="F37" s="157"/>
      <c r="G37" s="156"/>
      <c r="H37" s="157"/>
      <c r="I37" s="158"/>
      <c r="J37" s="743">
        <f t="shared" si="1"/>
        <v>0</v>
      </c>
      <c r="K37" s="744"/>
      <c r="Q37" s="153"/>
      <c r="R37" s="154"/>
      <c r="S37" s="154"/>
      <c r="T37" s="154"/>
      <c r="U37" s="154"/>
      <c r="V37" s="154"/>
      <c r="W37" s="154"/>
      <c r="X37" s="154"/>
      <c r="Y37" s="154"/>
      <c r="Z37" s="153"/>
    </row>
    <row r="38" spans="1:26" s="152" customFormat="1" ht="15" customHeight="1">
      <c r="A38" s="581"/>
      <c r="B38" s="582"/>
      <c r="C38" s="583"/>
      <c r="D38" s="167"/>
      <c r="E38" s="168"/>
      <c r="F38" s="169"/>
      <c r="G38" s="165"/>
      <c r="H38" s="166"/>
      <c r="I38" s="163"/>
      <c r="J38" s="757">
        <f t="shared" si="1"/>
        <v>0</v>
      </c>
      <c r="K38" s="758"/>
      <c r="Q38" s="153"/>
      <c r="R38" s="154"/>
      <c r="S38" s="154"/>
      <c r="T38" s="154"/>
      <c r="U38" s="154"/>
      <c r="V38" s="154"/>
      <c r="W38" s="154"/>
      <c r="X38" s="154"/>
      <c r="Y38" s="154"/>
      <c r="Z38" s="153"/>
    </row>
    <row r="39" spans="1:26" s="152" customFormat="1" ht="15" customHeight="1">
      <c r="A39" s="682" t="s">
        <v>3</v>
      </c>
      <c r="B39" s="683"/>
      <c r="C39" s="749"/>
      <c r="D39" s="176"/>
      <c r="E39" s="185"/>
      <c r="F39" s="309"/>
      <c r="G39" s="156"/>
      <c r="H39" s="157"/>
      <c r="I39" s="158"/>
      <c r="J39" s="743">
        <f t="shared" si="1"/>
        <v>0</v>
      </c>
      <c r="K39" s="744"/>
      <c r="Q39" s="153"/>
      <c r="R39" s="154"/>
      <c r="S39" s="154"/>
      <c r="T39" s="154"/>
      <c r="U39" s="154"/>
      <c r="V39" s="154"/>
      <c r="W39" s="154"/>
      <c r="X39" s="154"/>
      <c r="Y39" s="154"/>
      <c r="Z39" s="153"/>
    </row>
    <row r="40" spans="1:26" s="152" customFormat="1" ht="15" customHeight="1">
      <c r="A40" s="552"/>
      <c r="B40" s="553"/>
      <c r="C40" s="554"/>
      <c r="D40" s="148"/>
      <c r="E40" s="149"/>
      <c r="F40" s="150"/>
      <c r="G40" s="149"/>
      <c r="H40" s="150"/>
      <c r="I40" s="151"/>
      <c r="J40" s="739">
        <f t="shared" si="1"/>
        <v>0</v>
      </c>
      <c r="K40" s="740"/>
      <c r="Q40" s="153"/>
      <c r="R40" s="153"/>
      <c r="S40" s="153"/>
      <c r="T40" s="153"/>
      <c r="U40" s="153"/>
      <c r="V40" s="153"/>
      <c r="W40" s="153"/>
      <c r="X40" s="153"/>
      <c r="Y40" s="153"/>
      <c r="Z40" s="153"/>
    </row>
    <row r="41" spans="1:26" s="152" customFormat="1" ht="15" customHeight="1">
      <c r="A41" s="549"/>
      <c r="B41" s="550"/>
      <c r="C41" s="551"/>
      <c r="D41" s="155"/>
      <c r="E41" s="156"/>
      <c r="F41" s="157"/>
      <c r="G41" s="156"/>
      <c r="H41" s="157"/>
      <c r="I41" s="158"/>
      <c r="J41" s="743">
        <f t="shared" si="1"/>
        <v>0</v>
      </c>
      <c r="K41" s="744"/>
      <c r="Q41" s="153"/>
      <c r="R41" s="154"/>
      <c r="S41" s="154"/>
      <c r="T41" s="154"/>
      <c r="U41" s="154"/>
      <c r="V41" s="154"/>
      <c r="W41" s="154"/>
      <c r="X41" s="154"/>
      <c r="Y41" s="154"/>
      <c r="Z41" s="153"/>
    </row>
    <row r="42" spans="1:26" s="152" customFormat="1" ht="15" customHeight="1">
      <c r="A42" s="690" t="s">
        <v>3</v>
      </c>
      <c r="B42" s="691"/>
      <c r="C42" s="750"/>
      <c r="D42" s="175"/>
      <c r="E42" s="307"/>
      <c r="F42" s="308"/>
      <c r="G42" s="165"/>
      <c r="H42" s="166"/>
      <c r="I42" s="163"/>
      <c r="J42" s="757">
        <f t="shared" si="1"/>
        <v>0</v>
      </c>
      <c r="K42" s="758"/>
      <c r="Q42" s="153"/>
      <c r="R42" s="154"/>
      <c r="S42" s="154"/>
      <c r="T42" s="154"/>
      <c r="U42" s="154"/>
      <c r="V42" s="154"/>
      <c r="W42" s="154"/>
      <c r="X42" s="154"/>
      <c r="Y42" s="154"/>
      <c r="Z42" s="153"/>
    </row>
    <row r="43" spans="1:26" s="152" customFormat="1" ht="15" customHeight="1">
      <c r="A43" s="549"/>
      <c r="B43" s="550"/>
      <c r="C43" s="551"/>
      <c r="D43" s="155"/>
      <c r="E43" s="156"/>
      <c r="F43" s="157"/>
      <c r="G43" s="156"/>
      <c r="H43" s="157"/>
      <c r="I43" s="158"/>
      <c r="J43" s="743">
        <f t="shared" si="1"/>
        <v>0</v>
      </c>
      <c r="K43" s="744"/>
      <c r="Q43" s="153"/>
      <c r="R43" s="153"/>
      <c r="S43" s="153"/>
      <c r="T43" s="153"/>
      <c r="U43" s="153"/>
      <c r="V43" s="153"/>
      <c r="W43" s="153"/>
      <c r="X43" s="153"/>
      <c r="Y43" s="153"/>
      <c r="Z43" s="153"/>
    </row>
    <row r="44" spans="1:26" s="152" customFormat="1" ht="15" customHeight="1">
      <c r="A44" s="561"/>
      <c r="B44" s="562"/>
      <c r="C44" s="563"/>
      <c r="D44" s="164"/>
      <c r="E44" s="165"/>
      <c r="F44" s="166"/>
      <c r="G44" s="165"/>
      <c r="H44" s="166"/>
      <c r="I44" s="163"/>
      <c r="J44" s="757">
        <f t="shared" si="1"/>
        <v>0</v>
      </c>
      <c r="K44" s="758"/>
      <c r="Q44" s="153"/>
      <c r="R44" s="154"/>
      <c r="S44" s="154"/>
      <c r="T44" s="154"/>
      <c r="U44" s="154"/>
      <c r="V44" s="154"/>
      <c r="W44" s="154"/>
      <c r="X44" s="154"/>
      <c r="Y44" s="154"/>
      <c r="Z44" s="153"/>
    </row>
    <row r="45" spans="1:26" s="152" customFormat="1" ht="15" customHeight="1">
      <c r="A45" s="549"/>
      <c r="B45" s="550"/>
      <c r="C45" s="551"/>
      <c r="D45" s="155"/>
      <c r="E45" s="156"/>
      <c r="F45" s="157"/>
      <c r="G45" s="156"/>
      <c r="H45" s="157"/>
      <c r="I45" s="158"/>
      <c r="J45" s="743">
        <f t="shared" si="1"/>
        <v>0</v>
      </c>
      <c r="K45" s="744"/>
      <c r="Q45" s="153"/>
      <c r="R45" s="154"/>
      <c r="S45" s="154"/>
      <c r="T45" s="154"/>
      <c r="U45" s="154"/>
      <c r="V45" s="154"/>
      <c r="W45" s="154"/>
      <c r="X45" s="154"/>
      <c r="Y45" s="154"/>
      <c r="Z45" s="153"/>
    </row>
    <row r="46" spans="1:26" s="152" customFormat="1" ht="15" customHeight="1">
      <c r="A46" s="581"/>
      <c r="B46" s="582"/>
      <c r="C46" s="583"/>
      <c r="D46" s="167"/>
      <c r="E46" s="168"/>
      <c r="F46" s="169"/>
      <c r="G46" s="165"/>
      <c r="H46" s="166"/>
      <c r="I46" s="163"/>
      <c r="J46" s="757">
        <f t="shared" si="1"/>
        <v>0</v>
      </c>
      <c r="K46" s="758"/>
      <c r="Q46" s="153"/>
      <c r="R46" s="154"/>
      <c r="S46" s="154"/>
      <c r="T46" s="154"/>
      <c r="U46" s="154"/>
      <c r="V46" s="154"/>
      <c r="W46" s="154"/>
      <c r="X46" s="154"/>
      <c r="Y46" s="154"/>
      <c r="Z46" s="153"/>
    </row>
    <row r="47" spans="1:26" s="152" customFormat="1" ht="15" customHeight="1">
      <c r="A47" s="682" t="s">
        <v>3</v>
      </c>
      <c r="B47" s="683"/>
      <c r="C47" s="749"/>
      <c r="D47" s="176"/>
      <c r="E47" s="185"/>
      <c r="F47" s="309"/>
      <c r="G47" s="156"/>
      <c r="H47" s="157"/>
      <c r="I47" s="158"/>
      <c r="J47" s="743">
        <f t="shared" si="1"/>
        <v>0</v>
      </c>
      <c r="K47" s="744"/>
      <c r="Q47" s="153"/>
      <c r="R47" s="154"/>
      <c r="S47" s="154"/>
      <c r="T47" s="154"/>
      <c r="U47" s="154"/>
      <c r="V47" s="154"/>
      <c r="W47" s="154"/>
      <c r="X47" s="154"/>
      <c r="Y47" s="154"/>
      <c r="Z47" s="153"/>
    </row>
    <row r="48" spans="1:26" s="152" customFormat="1" ht="15" customHeight="1">
      <c r="A48" s="690" t="s">
        <v>3</v>
      </c>
      <c r="B48" s="691"/>
      <c r="C48" s="750"/>
      <c r="D48" s="175"/>
      <c r="E48" s="307"/>
      <c r="F48" s="308"/>
      <c r="G48" s="165"/>
      <c r="H48" s="166"/>
      <c r="I48" s="163"/>
      <c r="J48" s="757">
        <f t="shared" si="1"/>
        <v>0</v>
      </c>
      <c r="K48" s="758"/>
      <c r="Q48" s="153"/>
      <c r="R48" s="154"/>
      <c r="S48" s="154"/>
      <c r="T48" s="154"/>
      <c r="U48" s="154"/>
      <c r="V48" s="154"/>
      <c r="W48" s="154"/>
      <c r="X48" s="154"/>
      <c r="Y48" s="154"/>
      <c r="Z48" s="153"/>
    </row>
    <row r="49" spans="1:26" s="152" customFormat="1" ht="15" customHeight="1">
      <c r="A49" s="549"/>
      <c r="B49" s="550"/>
      <c r="C49" s="551"/>
      <c r="D49" s="155"/>
      <c r="E49" s="156"/>
      <c r="F49" s="157"/>
      <c r="G49" s="156"/>
      <c r="H49" s="157"/>
      <c r="I49" s="158"/>
      <c r="J49" s="743">
        <f t="shared" si="1"/>
        <v>0</v>
      </c>
      <c r="K49" s="744"/>
      <c r="Q49" s="153"/>
      <c r="R49" s="154"/>
      <c r="S49" s="154"/>
      <c r="T49" s="154"/>
      <c r="U49" s="154"/>
      <c r="V49" s="154"/>
      <c r="W49" s="154"/>
      <c r="X49" s="154"/>
      <c r="Y49" s="154"/>
      <c r="Z49" s="153"/>
    </row>
    <row r="50" spans="1:26" s="152" customFormat="1" ht="15" customHeight="1">
      <c r="A50" s="709" t="s">
        <v>3</v>
      </c>
      <c r="B50" s="710"/>
      <c r="C50" s="817"/>
      <c r="D50" s="538"/>
      <c r="E50" s="376"/>
      <c r="F50" s="539"/>
      <c r="G50" s="529"/>
      <c r="H50" s="530"/>
      <c r="I50" s="531"/>
      <c r="J50" s="762">
        <f t="shared" ref="J50" si="2">D50*SUM(E50:I50)</f>
        <v>0</v>
      </c>
      <c r="K50" s="763"/>
      <c r="Q50" s="153"/>
      <c r="R50" s="154"/>
      <c r="S50" s="154"/>
      <c r="T50" s="154"/>
      <c r="U50" s="154"/>
      <c r="V50" s="154"/>
      <c r="W50" s="154"/>
      <c r="X50" s="154"/>
      <c r="Y50" s="154"/>
      <c r="Z50" s="153"/>
    </row>
    <row r="51" spans="1:26" s="152" customFormat="1" ht="15" customHeight="1">
      <c r="A51" s="561"/>
      <c r="B51" s="562"/>
      <c r="C51" s="562"/>
      <c r="D51" s="198"/>
      <c r="E51" s="199"/>
      <c r="F51" s="199"/>
      <c r="G51" s="199"/>
      <c r="H51" s="199"/>
      <c r="I51" s="200"/>
      <c r="J51" s="764"/>
      <c r="K51" s="765"/>
      <c r="Q51" s="153"/>
      <c r="R51" s="154"/>
      <c r="S51" s="154"/>
      <c r="T51" s="154"/>
      <c r="U51" s="154"/>
      <c r="V51" s="154"/>
      <c r="W51" s="154"/>
      <c r="X51" s="154"/>
      <c r="Y51" s="154"/>
      <c r="Z51" s="153"/>
    </row>
    <row r="52" spans="1:26" s="152" customFormat="1" ht="15" customHeight="1">
      <c r="A52" s="553"/>
      <c r="B52" s="553"/>
      <c r="C52" s="553"/>
      <c r="D52" s="107"/>
      <c r="E52" s="177"/>
      <c r="F52" s="177"/>
      <c r="G52" s="108"/>
      <c r="H52" s="31"/>
      <c r="I52" s="138" t="s">
        <v>7</v>
      </c>
      <c r="J52" s="751">
        <f>SUM(J32:K51)</f>
        <v>10000</v>
      </c>
      <c r="K52" s="751"/>
      <c r="Q52" s="153"/>
      <c r="R52" s="154"/>
      <c r="S52" s="154"/>
      <c r="T52" s="154"/>
      <c r="U52" s="154"/>
      <c r="V52" s="154"/>
      <c r="W52" s="154"/>
      <c r="X52" s="154"/>
      <c r="Y52" s="154"/>
      <c r="Z52" s="153"/>
    </row>
    <row r="53" spans="1:26" s="152" customFormat="1" ht="15" customHeight="1">
      <c r="A53" s="553"/>
      <c r="B53" s="553"/>
      <c r="C53" s="553"/>
      <c r="D53" s="107"/>
      <c r="E53" s="120"/>
      <c r="F53" s="120"/>
      <c r="G53" s="121"/>
      <c r="H53" s="13"/>
      <c r="I53" s="13"/>
      <c r="J53" s="13"/>
      <c r="K53" s="13"/>
      <c r="Q53" s="153"/>
      <c r="R53" s="154"/>
      <c r="S53" s="154"/>
      <c r="T53" s="154"/>
      <c r="U53" s="154"/>
      <c r="V53" s="154"/>
      <c r="W53" s="154"/>
      <c r="X53" s="154"/>
      <c r="Y53" s="154"/>
      <c r="Z53" s="153"/>
    </row>
    <row r="54" spans="1:26" s="152" customFormat="1" ht="15" customHeight="1" thickBot="1">
      <c r="A54" s="629" t="s">
        <v>151</v>
      </c>
      <c r="B54" s="629"/>
      <c r="C54" s="629"/>
      <c r="D54" s="629"/>
      <c r="E54" s="629"/>
      <c r="F54" s="83"/>
      <c r="G54" s="83"/>
      <c r="H54" s="123"/>
      <c r="I54" s="123"/>
      <c r="J54" s="123"/>
      <c r="K54" s="123"/>
      <c r="Q54" s="153"/>
      <c r="R54" s="154"/>
      <c r="S54" s="154"/>
      <c r="T54" s="154"/>
      <c r="U54" s="154"/>
      <c r="V54" s="154"/>
      <c r="W54" s="154"/>
      <c r="X54" s="154"/>
      <c r="Y54" s="154"/>
      <c r="Z54" s="153"/>
    </row>
    <row r="55" spans="1:26" s="152" customFormat="1" ht="30.75" customHeight="1">
      <c r="A55" s="784" t="s">
        <v>124</v>
      </c>
      <c r="B55" s="785"/>
      <c r="C55" s="785"/>
      <c r="D55" s="785"/>
      <c r="E55" s="785"/>
      <c r="F55" s="785"/>
      <c r="G55" s="785"/>
      <c r="H55" s="785"/>
      <c r="I55" s="785"/>
      <c r="J55" s="785"/>
      <c r="K55" s="786"/>
      <c r="Q55" s="153"/>
      <c r="R55" s="154"/>
      <c r="S55" s="154"/>
      <c r="T55" s="154"/>
      <c r="U55" s="154"/>
      <c r="V55" s="154"/>
      <c r="W55" s="154"/>
      <c r="X55" s="154"/>
      <c r="Y55" s="154"/>
      <c r="Z55" s="153"/>
    </row>
    <row r="56" spans="1:26" s="152" customFormat="1" ht="15" customHeight="1">
      <c r="A56" s="143"/>
      <c r="B56" s="124"/>
      <c r="C56" s="124"/>
      <c r="D56" s="124"/>
      <c r="E56" s="813" t="s">
        <v>125</v>
      </c>
      <c r="F56" s="814"/>
      <c r="G56" s="814"/>
      <c r="H56" s="814"/>
      <c r="I56" s="815"/>
      <c r="J56" s="816"/>
      <c r="K56" s="788"/>
      <c r="Q56" s="153"/>
      <c r="R56" s="153"/>
      <c r="S56" s="153"/>
      <c r="T56" s="153"/>
      <c r="U56" s="153"/>
      <c r="V56" s="153"/>
      <c r="W56" s="153"/>
      <c r="X56" s="153"/>
      <c r="Y56" s="153"/>
      <c r="Z56" s="153"/>
    </row>
    <row r="57" spans="1:26" s="13" customFormat="1" ht="68.25" customHeight="1">
      <c r="A57" s="772" t="s">
        <v>121</v>
      </c>
      <c r="B57" s="789"/>
      <c r="C57" s="773"/>
      <c r="D57" s="144" t="s">
        <v>123</v>
      </c>
      <c r="E57" s="145" t="s">
        <v>122</v>
      </c>
      <c r="F57" s="145" t="s">
        <v>290</v>
      </c>
      <c r="G57" s="146" t="s">
        <v>291</v>
      </c>
      <c r="H57" s="146" t="s">
        <v>292</v>
      </c>
      <c r="I57" s="147" t="s">
        <v>293</v>
      </c>
      <c r="J57" s="752" t="s">
        <v>120</v>
      </c>
      <c r="K57" s="753"/>
      <c r="N57" s="18"/>
      <c r="O57" s="18"/>
      <c r="P57" s="18"/>
      <c r="Q57" s="18"/>
      <c r="R57" s="18"/>
      <c r="S57" s="18"/>
      <c r="T57" s="18"/>
      <c r="U57" s="18"/>
    </row>
    <row r="58" spans="1:26" s="13" customFormat="1" ht="15" customHeight="1">
      <c r="A58" s="552" t="s">
        <v>6</v>
      </c>
      <c r="B58" s="553"/>
      <c r="C58" s="554"/>
      <c r="D58" s="148">
        <v>5000</v>
      </c>
      <c r="E58" s="149">
        <v>1</v>
      </c>
      <c r="F58" s="150"/>
      <c r="G58" s="149"/>
      <c r="H58" s="150"/>
      <c r="I58" s="151"/>
      <c r="J58" s="790">
        <f t="shared" ref="J58:J81" si="3">D58*SUM(E58:I58)</f>
        <v>5000</v>
      </c>
      <c r="K58" s="791"/>
    </row>
    <row r="59" spans="1:26" ht="15" customHeight="1">
      <c r="A59" s="549"/>
      <c r="B59" s="550"/>
      <c r="C59" s="551"/>
      <c r="D59" s="155"/>
      <c r="E59" s="156"/>
      <c r="F59" s="157"/>
      <c r="G59" s="156"/>
      <c r="H59" s="157"/>
      <c r="I59" s="158"/>
      <c r="J59" s="743">
        <f t="shared" si="3"/>
        <v>0</v>
      </c>
      <c r="K59" s="744"/>
      <c r="L59" s="4"/>
      <c r="Q59" s="13"/>
      <c r="R59" s="17"/>
      <c r="S59" s="17"/>
      <c r="T59" s="17"/>
      <c r="U59" s="17"/>
      <c r="V59" s="17"/>
      <c r="W59" s="18"/>
      <c r="X59" s="18"/>
      <c r="Y59" s="18"/>
      <c r="Z59" s="13"/>
    </row>
    <row r="60" spans="1:26" s="112" customFormat="1" ht="15" customHeight="1">
      <c r="A60" s="690" t="s">
        <v>3</v>
      </c>
      <c r="B60" s="691"/>
      <c r="C60" s="750"/>
      <c r="D60" s="175"/>
      <c r="E60" s="159"/>
      <c r="F60" s="160"/>
      <c r="G60" s="161"/>
      <c r="H60" s="162"/>
      <c r="I60" s="163"/>
      <c r="J60" s="757">
        <f t="shared" si="3"/>
        <v>0</v>
      </c>
      <c r="K60" s="758"/>
      <c r="Q60" s="13"/>
      <c r="R60" s="18"/>
      <c r="S60" s="18"/>
      <c r="T60" s="18"/>
      <c r="U60" s="18"/>
      <c r="V60" s="18"/>
      <c r="W60" s="18"/>
      <c r="X60" s="18"/>
      <c r="Y60" s="18"/>
      <c r="Z60" s="13"/>
    </row>
    <row r="61" spans="1:26" s="112" customFormat="1" ht="15" customHeight="1">
      <c r="A61" s="549"/>
      <c r="B61" s="550"/>
      <c r="C61" s="551"/>
      <c r="D61" s="155"/>
      <c r="E61" s="156"/>
      <c r="F61" s="157"/>
      <c r="G61" s="156"/>
      <c r="H61" s="157"/>
      <c r="I61" s="158"/>
      <c r="J61" s="743">
        <f t="shared" si="3"/>
        <v>0</v>
      </c>
      <c r="K61" s="744"/>
      <c r="Q61" s="13"/>
      <c r="R61" s="13"/>
      <c r="S61" s="13"/>
      <c r="T61" s="13"/>
      <c r="U61" s="13"/>
      <c r="V61" s="13"/>
      <c r="W61" s="13"/>
      <c r="X61" s="13"/>
      <c r="Y61" s="13"/>
      <c r="Z61" s="13"/>
    </row>
    <row r="62" spans="1:26" s="112" customFormat="1" ht="15" customHeight="1">
      <c r="A62" s="561"/>
      <c r="B62" s="562"/>
      <c r="C62" s="563"/>
      <c r="D62" s="164"/>
      <c r="E62" s="165"/>
      <c r="F62" s="166"/>
      <c r="G62" s="165"/>
      <c r="H62" s="166"/>
      <c r="I62" s="163"/>
      <c r="J62" s="757">
        <f t="shared" si="3"/>
        <v>0</v>
      </c>
      <c r="K62" s="758"/>
      <c r="Q62" s="13"/>
      <c r="R62" s="18"/>
      <c r="S62" s="18"/>
      <c r="T62" s="18"/>
      <c r="U62" s="18"/>
      <c r="V62" s="18"/>
      <c r="W62" s="18"/>
      <c r="X62" s="18"/>
      <c r="Y62" s="18"/>
      <c r="Z62" s="13"/>
    </row>
    <row r="63" spans="1:26" s="152" customFormat="1" ht="15" customHeight="1">
      <c r="A63" s="549"/>
      <c r="B63" s="550"/>
      <c r="C63" s="551"/>
      <c r="D63" s="155"/>
      <c r="E63" s="156"/>
      <c r="F63" s="157"/>
      <c r="G63" s="156"/>
      <c r="H63" s="157"/>
      <c r="I63" s="158"/>
      <c r="J63" s="743">
        <f t="shared" si="3"/>
        <v>0</v>
      </c>
      <c r="K63" s="744"/>
      <c r="Q63" s="153"/>
      <c r="R63" s="154"/>
      <c r="S63" s="154"/>
      <c r="T63" s="154"/>
      <c r="U63" s="154"/>
      <c r="V63" s="154"/>
      <c r="W63" s="154"/>
      <c r="X63" s="154"/>
      <c r="Y63" s="154"/>
      <c r="Z63" s="153"/>
    </row>
    <row r="64" spans="1:26" s="152" customFormat="1" ht="15" customHeight="1">
      <c r="A64" s="581"/>
      <c r="B64" s="582"/>
      <c r="C64" s="583"/>
      <c r="D64" s="167"/>
      <c r="E64" s="168"/>
      <c r="F64" s="169"/>
      <c r="G64" s="161"/>
      <c r="H64" s="162"/>
      <c r="I64" s="163"/>
      <c r="J64" s="757">
        <f t="shared" si="3"/>
        <v>0</v>
      </c>
      <c r="K64" s="758"/>
      <c r="Q64" s="153"/>
      <c r="R64" s="154"/>
      <c r="S64" s="154"/>
      <c r="T64" s="154"/>
      <c r="U64" s="154"/>
      <c r="V64" s="154"/>
      <c r="W64" s="154"/>
      <c r="X64" s="154"/>
      <c r="Y64" s="154"/>
      <c r="Z64" s="153"/>
    </row>
    <row r="65" spans="1:26" s="152" customFormat="1" ht="15" customHeight="1">
      <c r="A65" s="682" t="s">
        <v>3</v>
      </c>
      <c r="B65" s="683"/>
      <c r="C65" s="749"/>
      <c r="D65" s="176"/>
      <c r="E65" s="170"/>
      <c r="F65" s="171"/>
      <c r="G65" s="172"/>
      <c r="H65" s="173"/>
      <c r="I65" s="158"/>
      <c r="J65" s="743">
        <f t="shared" si="3"/>
        <v>0</v>
      </c>
      <c r="K65" s="744"/>
      <c r="Q65" s="153"/>
      <c r="R65" s="154"/>
      <c r="S65" s="154"/>
      <c r="T65" s="154"/>
      <c r="U65" s="154"/>
      <c r="V65" s="154"/>
      <c r="W65" s="154"/>
      <c r="X65" s="154"/>
      <c r="Y65" s="154"/>
      <c r="Z65" s="153"/>
    </row>
    <row r="66" spans="1:26" s="152" customFormat="1" ht="15" customHeight="1">
      <c r="A66" s="552"/>
      <c r="B66" s="553"/>
      <c r="C66" s="554"/>
      <c r="D66" s="148"/>
      <c r="E66" s="149"/>
      <c r="F66" s="150"/>
      <c r="G66" s="149"/>
      <c r="H66" s="150"/>
      <c r="I66" s="151"/>
      <c r="J66" s="739">
        <f t="shared" si="3"/>
        <v>0</v>
      </c>
      <c r="K66" s="740"/>
      <c r="Q66" s="153"/>
      <c r="R66" s="153"/>
      <c r="S66" s="153"/>
      <c r="T66" s="153"/>
      <c r="U66" s="153"/>
      <c r="V66" s="153"/>
      <c r="W66" s="153"/>
      <c r="X66" s="153"/>
      <c r="Y66" s="153"/>
      <c r="Z66" s="153"/>
    </row>
    <row r="67" spans="1:26" s="152" customFormat="1" ht="15" customHeight="1">
      <c r="A67" s="549"/>
      <c r="B67" s="550"/>
      <c r="C67" s="551"/>
      <c r="D67" s="155"/>
      <c r="E67" s="156"/>
      <c r="F67" s="157"/>
      <c r="G67" s="156"/>
      <c r="H67" s="157"/>
      <c r="I67" s="158"/>
      <c r="J67" s="743">
        <f t="shared" si="3"/>
        <v>0</v>
      </c>
      <c r="K67" s="744"/>
      <c r="Q67" s="153"/>
      <c r="R67" s="154"/>
      <c r="S67" s="154"/>
      <c r="T67" s="154"/>
      <c r="U67" s="154"/>
      <c r="V67" s="154"/>
      <c r="W67" s="154"/>
      <c r="X67" s="154"/>
      <c r="Y67" s="154"/>
      <c r="Z67" s="153"/>
    </row>
    <row r="68" spans="1:26" s="152" customFormat="1" ht="15" customHeight="1">
      <c r="A68" s="690" t="s">
        <v>3</v>
      </c>
      <c r="B68" s="691"/>
      <c r="C68" s="750"/>
      <c r="D68" s="175"/>
      <c r="E68" s="159"/>
      <c r="F68" s="160"/>
      <c r="G68" s="161"/>
      <c r="H68" s="162"/>
      <c r="I68" s="163"/>
      <c r="J68" s="757">
        <f t="shared" si="3"/>
        <v>0</v>
      </c>
      <c r="K68" s="758"/>
      <c r="Q68" s="153"/>
      <c r="R68" s="154"/>
      <c r="S68" s="154"/>
      <c r="T68" s="154"/>
      <c r="U68" s="154"/>
      <c r="V68" s="154"/>
      <c r="W68" s="154"/>
      <c r="X68" s="154"/>
      <c r="Y68" s="154"/>
      <c r="Z68" s="153"/>
    </row>
    <row r="69" spans="1:26" s="152" customFormat="1" ht="15" customHeight="1">
      <c r="A69" s="549"/>
      <c r="B69" s="550"/>
      <c r="C69" s="551"/>
      <c r="D69" s="155"/>
      <c r="E69" s="156"/>
      <c r="F69" s="157"/>
      <c r="G69" s="156"/>
      <c r="H69" s="157"/>
      <c r="I69" s="158"/>
      <c r="J69" s="743">
        <f t="shared" si="3"/>
        <v>0</v>
      </c>
      <c r="K69" s="744"/>
      <c r="Q69" s="153"/>
      <c r="R69" s="153"/>
      <c r="S69" s="153"/>
      <c r="T69" s="153"/>
      <c r="U69" s="153"/>
      <c r="V69" s="153"/>
      <c r="W69" s="153"/>
      <c r="X69" s="153"/>
      <c r="Y69" s="153"/>
      <c r="Z69" s="153"/>
    </row>
    <row r="70" spans="1:26" s="152" customFormat="1" ht="15" customHeight="1">
      <c r="A70" s="561"/>
      <c r="B70" s="562"/>
      <c r="C70" s="563"/>
      <c r="D70" s="164"/>
      <c r="E70" s="165"/>
      <c r="F70" s="166"/>
      <c r="G70" s="165"/>
      <c r="H70" s="166"/>
      <c r="I70" s="163"/>
      <c r="J70" s="757">
        <f t="shared" si="3"/>
        <v>0</v>
      </c>
      <c r="K70" s="758"/>
      <c r="Q70" s="153"/>
      <c r="R70" s="154"/>
      <c r="S70" s="154"/>
      <c r="T70" s="154"/>
      <c r="U70" s="154"/>
      <c r="V70" s="154"/>
      <c r="W70" s="154"/>
      <c r="X70" s="154"/>
      <c r="Y70" s="154"/>
      <c r="Z70" s="153"/>
    </row>
    <row r="71" spans="1:26" s="152" customFormat="1" ht="15" customHeight="1">
      <c r="A71" s="549"/>
      <c r="B71" s="550"/>
      <c r="C71" s="551"/>
      <c r="D71" s="155"/>
      <c r="E71" s="156"/>
      <c r="F71" s="157"/>
      <c r="G71" s="156"/>
      <c r="H71" s="157"/>
      <c r="I71" s="158"/>
      <c r="J71" s="743">
        <f t="shared" si="3"/>
        <v>0</v>
      </c>
      <c r="K71" s="744"/>
      <c r="Q71" s="153"/>
      <c r="R71" s="154"/>
      <c r="S71" s="154"/>
      <c r="T71" s="154"/>
      <c r="U71" s="154"/>
      <c r="V71" s="154"/>
      <c r="W71" s="154"/>
      <c r="X71" s="154"/>
      <c r="Y71" s="154"/>
      <c r="Z71" s="153"/>
    </row>
    <row r="72" spans="1:26" s="152" customFormat="1" ht="15" customHeight="1">
      <c r="A72" s="581"/>
      <c r="B72" s="582"/>
      <c r="C72" s="583"/>
      <c r="D72" s="167"/>
      <c r="E72" s="168"/>
      <c r="F72" s="169"/>
      <c r="G72" s="161"/>
      <c r="H72" s="162"/>
      <c r="I72" s="163"/>
      <c r="J72" s="757">
        <f t="shared" si="3"/>
        <v>0</v>
      </c>
      <c r="K72" s="758"/>
      <c r="Q72" s="153"/>
      <c r="R72" s="154"/>
      <c r="S72" s="154"/>
      <c r="T72" s="154"/>
      <c r="U72" s="154"/>
      <c r="V72" s="154"/>
      <c r="W72" s="154"/>
      <c r="X72" s="154"/>
      <c r="Y72" s="154"/>
      <c r="Z72" s="153"/>
    </row>
    <row r="73" spans="1:26" s="152" customFormat="1" ht="15" customHeight="1">
      <c r="A73" s="682" t="s">
        <v>3</v>
      </c>
      <c r="B73" s="683"/>
      <c r="C73" s="749"/>
      <c r="D73" s="176"/>
      <c r="E73" s="170"/>
      <c r="F73" s="171"/>
      <c r="G73" s="172"/>
      <c r="H73" s="173"/>
      <c r="I73" s="158"/>
      <c r="J73" s="743">
        <f t="shared" si="3"/>
        <v>0</v>
      </c>
      <c r="K73" s="744"/>
      <c r="Q73" s="153"/>
      <c r="R73" s="154"/>
      <c r="S73" s="154"/>
      <c r="T73" s="154"/>
      <c r="U73" s="154"/>
      <c r="V73" s="154"/>
      <c r="W73" s="154"/>
      <c r="X73" s="154"/>
      <c r="Y73" s="154"/>
      <c r="Z73" s="153"/>
    </row>
    <row r="74" spans="1:26" s="152" customFormat="1" ht="15" customHeight="1">
      <c r="A74" s="690" t="s">
        <v>3</v>
      </c>
      <c r="B74" s="691"/>
      <c r="C74" s="750"/>
      <c r="D74" s="175"/>
      <c r="E74" s="159"/>
      <c r="F74" s="160"/>
      <c r="G74" s="161"/>
      <c r="H74" s="162"/>
      <c r="I74" s="163"/>
      <c r="J74" s="757">
        <f t="shared" si="3"/>
        <v>0</v>
      </c>
      <c r="K74" s="758"/>
      <c r="Q74" s="153"/>
      <c r="R74" s="154"/>
      <c r="S74" s="154"/>
      <c r="T74" s="154"/>
      <c r="U74" s="154"/>
      <c r="V74" s="154"/>
      <c r="W74" s="154"/>
      <c r="X74" s="154"/>
      <c r="Y74" s="154"/>
      <c r="Z74" s="153"/>
    </row>
    <row r="75" spans="1:26" s="152" customFormat="1" ht="15" customHeight="1">
      <c r="A75" s="549"/>
      <c r="B75" s="550"/>
      <c r="C75" s="551"/>
      <c r="D75" s="155"/>
      <c r="E75" s="156"/>
      <c r="F75" s="157"/>
      <c r="G75" s="156"/>
      <c r="H75" s="157"/>
      <c r="I75" s="158"/>
      <c r="J75" s="743">
        <f t="shared" si="3"/>
        <v>0</v>
      </c>
      <c r="K75" s="744"/>
      <c r="Q75" s="153"/>
      <c r="R75" s="154"/>
      <c r="S75" s="154"/>
      <c r="T75" s="154"/>
      <c r="U75" s="154"/>
      <c r="V75" s="154"/>
      <c r="W75" s="154"/>
      <c r="X75" s="154"/>
      <c r="Y75" s="154"/>
      <c r="Z75" s="153"/>
    </row>
    <row r="76" spans="1:26" s="152" customFormat="1" ht="15" customHeight="1">
      <c r="A76" s="690" t="s">
        <v>3</v>
      </c>
      <c r="B76" s="691"/>
      <c r="C76" s="750"/>
      <c r="D76" s="175"/>
      <c r="E76" s="159"/>
      <c r="F76" s="160"/>
      <c r="G76" s="161"/>
      <c r="H76" s="162"/>
      <c r="I76" s="163"/>
      <c r="J76" s="757">
        <f t="shared" si="3"/>
        <v>0</v>
      </c>
      <c r="K76" s="758"/>
      <c r="Q76" s="153"/>
      <c r="R76" s="154"/>
      <c r="S76" s="154"/>
      <c r="T76" s="154"/>
      <c r="U76" s="154"/>
      <c r="V76" s="154"/>
      <c r="W76" s="154"/>
      <c r="X76" s="154"/>
      <c r="Y76" s="154"/>
      <c r="Z76" s="153"/>
    </row>
    <row r="77" spans="1:26" s="152" customFormat="1" ht="15" customHeight="1">
      <c r="A77" s="549"/>
      <c r="B77" s="550"/>
      <c r="C77" s="551"/>
      <c r="D77" s="155"/>
      <c r="E77" s="156"/>
      <c r="F77" s="157"/>
      <c r="G77" s="156"/>
      <c r="H77" s="157"/>
      <c r="I77" s="158"/>
      <c r="J77" s="743">
        <f t="shared" si="3"/>
        <v>0</v>
      </c>
      <c r="K77" s="744"/>
      <c r="Q77" s="153"/>
      <c r="R77" s="153"/>
      <c r="S77" s="153"/>
      <c r="T77" s="153"/>
      <c r="U77" s="153"/>
      <c r="V77" s="153"/>
      <c r="W77" s="153"/>
      <c r="X77" s="153"/>
      <c r="Y77" s="153"/>
      <c r="Z77" s="153"/>
    </row>
    <row r="78" spans="1:26" s="152" customFormat="1" ht="15" customHeight="1">
      <c r="A78" s="561"/>
      <c r="B78" s="562"/>
      <c r="C78" s="563"/>
      <c r="D78" s="164"/>
      <c r="E78" s="165"/>
      <c r="F78" s="166"/>
      <c r="G78" s="165"/>
      <c r="H78" s="166"/>
      <c r="I78" s="163"/>
      <c r="J78" s="757">
        <f t="shared" si="3"/>
        <v>0</v>
      </c>
      <c r="K78" s="758"/>
      <c r="Q78" s="153"/>
      <c r="R78" s="154"/>
      <c r="S78" s="154"/>
      <c r="T78" s="154"/>
      <c r="U78" s="154"/>
      <c r="V78" s="154"/>
      <c r="W78" s="154"/>
      <c r="X78" s="154"/>
      <c r="Y78" s="154"/>
      <c r="Z78" s="153"/>
    </row>
    <row r="79" spans="1:26" s="152" customFormat="1" ht="15" customHeight="1">
      <c r="A79" s="682" t="s">
        <v>3</v>
      </c>
      <c r="B79" s="683"/>
      <c r="C79" s="749"/>
      <c r="D79" s="176"/>
      <c r="E79" s="170"/>
      <c r="F79" s="171"/>
      <c r="G79" s="172"/>
      <c r="H79" s="173"/>
      <c r="I79" s="158"/>
      <c r="J79" s="743">
        <f t="shared" si="3"/>
        <v>0</v>
      </c>
      <c r="K79" s="744"/>
      <c r="Q79" s="153"/>
      <c r="R79" s="154"/>
      <c r="S79" s="154"/>
      <c r="T79" s="154"/>
      <c r="U79" s="154"/>
      <c r="V79" s="154"/>
      <c r="W79" s="154"/>
      <c r="X79" s="154"/>
      <c r="Y79" s="154"/>
      <c r="Z79" s="153"/>
    </row>
    <row r="80" spans="1:26" s="152" customFormat="1" ht="15" customHeight="1">
      <c r="A80" s="690" t="s">
        <v>3</v>
      </c>
      <c r="B80" s="691"/>
      <c r="C80" s="750"/>
      <c r="D80" s="175"/>
      <c r="E80" s="159"/>
      <c r="F80" s="160"/>
      <c r="G80" s="161"/>
      <c r="H80" s="162"/>
      <c r="I80" s="163"/>
      <c r="J80" s="757">
        <f t="shared" ref="J80" si="4">D80*SUM(E80:I80)</f>
        <v>0</v>
      </c>
      <c r="K80" s="758"/>
      <c r="Q80" s="153"/>
      <c r="R80" s="154"/>
      <c r="S80" s="154"/>
      <c r="T80" s="154"/>
      <c r="U80" s="154"/>
      <c r="V80" s="154"/>
      <c r="W80" s="154"/>
      <c r="X80" s="154"/>
      <c r="Y80" s="154"/>
      <c r="Z80" s="153"/>
    </row>
    <row r="81" spans="1:26" s="152" customFormat="1" ht="15" customHeight="1">
      <c r="A81" s="682" t="s">
        <v>3</v>
      </c>
      <c r="B81" s="683"/>
      <c r="C81" s="749"/>
      <c r="D81" s="176"/>
      <c r="E81" s="170"/>
      <c r="F81" s="171"/>
      <c r="G81" s="172"/>
      <c r="H81" s="482"/>
      <c r="I81" s="158"/>
      <c r="J81" s="743">
        <f t="shared" si="3"/>
        <v>0</v>
      </c>
      <c r="K81" s="744"/>
      <c r="Q81" s="153"/>
      <c r="R81" s="154"/>
      <c r="S81" s="154"/>
      <c r="T81" s="154"/>
      <c r="U81" s="154"/>
      <c r="V81" s="154"/>
      <c r="W81" s="154"/>
      <c r="X81" s="154"/>
      <c r="Y81" s="154"/>
      <c r="Z81" s="153"/>
    </row>
    <row r="82" spans="1:26" s="152" customFormat="1" ht="15" customHeight="1">
      <c r="A82" s="561"/>
      <c r="B82" s="562"/>
      <c r="C82" s="563"/>
      <c r="D82" s="164"/>
      <c r="E82" s="165"/>
      <c r="F82" s="481"/>
      <c r="G82" s="165"/>
      <c r="H82" s="481"/>
      <c r="I82" s="163"/>
      <c r="J82" s="757">
        <f t="shared" ref="J82:J84" si="5">D82*SUM(E82:I82)</f>
        <v>0</v>
      </c>
      <c r="K82" s="758"/>
      <c r="Q82" s="153"/>
      <c r="R82" s="154"/>
      <c r="S82" s="154"/>
      <c r="T82" s="154"/>
      <c r="U82" s="154"/>
      <c r="V82" s="154"/>
      <c r="W82" s="154"/>
      <c r="X82" s="154"/>
      <c r="Y82" s="154"/>
      <c r="Z82" s="153"/>
    </row>
    <row r="83" spans="1:26" s="152" customFormat="1" ht="15" customHeight="1">
      <c r="A83" s="682" t="s">
        <v>3</v>
      </c>
      <c r="B83" s="683"/>
      <c r="C83" s="749"/>
      <c r="D83" s="176"/>
      <c r="E83" s="170"/>
      <c r="F83" s="171"/>
      <c r="G83" s="172"/>
      <c r="H83" s="482"/>
      <c r="I83" s="158"/>
      <c r="J83" s="743">
        <f t="shared" si="5"/>
        <v>0</v>
      </c>
      <c r="K83" s="744"/>
      <c r="Q83" s="153"/>
      <c r="R83" s="154"/>
      <c r="S83" s="154"/>
      <c r="T83" s="154"/>
      <c r="U83" s="154"/>
      <c r="V83" s="154"/>
      <c r="W83" s="154"/>
      <c r="X83" s="154"/>
      <c r="Y83" s="154"/>
      <c r="Z83" s="153"/>
    </row>
    <row r="84" spans="1:26" s="152" customFormat="1" ht="15" customHeight="1">
      <c r="A84" s="759"/>
      <c r="B84" s="760"/>
      <c r="C84" s="761"/>
      <c r="D84" s="528"/>
      <c r="E84" s="529"/>
      <c r="F84" s="530"/>
      <c r="G84" s="529"/>
      <c r="H84" s="530"/>
      <c r="I84" s="531"/>
      <c r="J84" s="762">
        <f t="shared" si="5"/>
        <v>0</v>
      </c>
      <c r="K84" s="763"/>
      <c r="Q84" s="153"/>
      <c r="R84" s="154"/>
      <c r="S84" s="154"/>
      <c r="T84" s="154"/>
      <c r="U84" s="154"/>
      <c r="V84" s="154"/>
      <c r="W84" s="154"/>
      <c r="X84" s="154"/>
      <c r="Y84" s="154"/>
      <c r="Z84" s="153"/>
    </row>
    <row r="85" spans="1:26" s="152" customFormat="1" ht="15" customHeight="1">
      <c r="A85" s="553"/>
      <c r="B85" s="553"/>
      <c r="C85" s="553"/>
      <c r="D85" s="107"/>
      <c r="E85" s="120"/>
      <c r="F85" s="120"/>
      <c r="G85" s="121"/>
      <c r="H85" s="13"/>
      <c r="I85" s="13"/>
      <c r="J85" s="13"/>
      <c r="K85" s="13"/>
      <c r="Q85" s="153"/>
      <c r="R85" s="154"/>
      <c r="S85" s="154"/>
      <c r="T85" s="154"/>
      <c r="U85" s="154"/>
      <c r="V85" s="154"/>
      <c r="W85" s="154"/>
      <c r="X85" s="154"/>
      <c r="Y85" s="154"/>
      <c r="Z85" s="153"/>
    </row>
    <row r="86" spans="1:26" s="152" customFormat="1" ht="15" customHeight="1">
      <c r="A86" s="553"/>
      <c r="B86" s="553"/>
      <c r="C86" s="553"/>
      <c r="D86" s="107"/>
      <c r="E86" s="177"/>
      <c r="F86" s="177"/>
      <c r="G86" s="108"/>
      <c r="H86" s="31"/>
      <c r="I86" s="138" t="s">
        <v>7</v>
      </c>
      <c r="J86" s="751">
        <f>SUM(J58:K80)</f>
        <v>5000</v>
      </c>
      <c r="K86" s="751"/>
      <c r="Q86" s="153"/>
      <c r="R86" s="153"/>
      <c r="S86" s="153"/>
      <c r="T86" s="153"/>
      <c r="U86" s="153"/>
      <c r="V86" s="153"/>
      <c r="W86" s="153"/>
      <c r="X86" s="153"/>
      <c r="Y86" s="153"/>
      <c r="Z86" s="153"/>
    </row>
    <row r="87" spans="1:26" s="152" customFormat="1" ht="15" customHeight="1" thickBot="1">
      <c r="A87" s="45"/>
      <c r="B87" s="45"/>
      <c r="C87" s="45"/>
      <c r="D87" s="45"/>
      <c r="E87" s="45"/>
      <c r="F87" s="45"/>
      <c r="G87" s="46"/>
      <c r="H87" s="46"/>
      <c r="I87" s="44"/>
      <c r="J87" s="44"/>
      <c r="K87" s="44"/>
      <c r="Q87" s="153"/>
      <c r="R87" s="154"/>
      <c r="S87" s="154"/>
      <c r="T87" s="154"/>
      <c r="U87" s="154"/>
      <c r="V87" s="154"/>
      <c r="W87" s="154"/>
      <c r="X87" s="154"/>
      <c r="Y87" s="154"/>
      <c r="Z87" s="153"/>
    </row>
    <row r="88" spans="1:26" s="152" customFormat="1" ht="15" customHeight="1" thickTop="1" thickBot="1">
      <c r="A88" s="792" t="s">
        <v>126</v>
      </c>
      <c r="B88" s="792"/>
      <c r="C88" s="792"/>
      <c r="D88" s="792"/>
      <c r="E88" s="792"/>
      <c r="F88" s="792"/>
      <c r="G88" s="792"/>
      <c r="H88" s="792"/>
      <c r="I88" s="792"/>
      <c r="J88" s="793">
        <f>J52+J86</f>
        <v>15000</v>
      </c>
      <c r="K88" s="794"/>
      <c r="Q88" s="153"/>
      <c r="R88" s="154"/>
      <c r="S88" s="154"/>
      <c r="T88" s="154"/>
      <c r="U88" s="154"/>
      <c r="V88" s="154"/>
      <c r="W88" s="154"/>
      <c r="X88" s="154"/>
      <c r="Y88" s="154"/>
      <c r="Z88" s="153"/>
    </row>
    <row r="89" spans="1:26" s="152" customFormat="1" ht="15" customHeight="1" thickTop="1" thickBot="1">
      <c r="A89" s="138"/>
      <c r="B89" s="138"/>
      <c r="C89" s="138"/>
      <c r="D89" s="138"/>
      <c r="E89" s="138"/>
      <c r="F89" s="138"/>
      <c r="G89" s="138"/>
      <c r="H89" s="138"/>
      <c r="I89" s="138"/>
      <c r="J89" s="139"/>
      <c r="K89" s="139"/>
      <c r="Q89" s="153"/>
      <c r="R89" s="154"/>
      <c r="S89" s="154"/>
      <c r="T89" s="154"/>
      <c r="U89" s="154"/>
      <c r="V89" s="154"/>
      <c r="W89" s="154"/>
      <c r="X89" s="154"/>
      <c r="Y89" s="154"/>
      <c r="Z89" s="153"/>
    </row>
    <row r="90" spans="1:26" s="13" customFormat="1" ht="15" customHeight="1" thickTop="1" thickBot="1">
      <c r="A90" s="792" t="s">
        <v>127</v>
      </c>
      <c r="B90" s="792"/>
      <c r="C90" s="792"/>
      <c r="D90" s="792"/>
      <c r="E90" s="792"/>
      <c r="F90" s="792"/>
      <c r="G90" s="792"/>
      <c r="H90" s="792"/>
      <c r="I90" s="792"/>
      <c r="J90" s="795">
        <f>IF(I23&gt;0, (J88/(H26*0.45)), J88/H26)</f>
        <v>0.33333333333333331</v>
      </c>
      <c r="K90" s="796"/>
    </row>
    <row r="91" spans="1:26" s="13" customFormat="1" ht="20.100000000000001" customHeight="1" thickTop="1">
      <c r="A91" s="34"/>
      <c r="B91" s="34"/>
      <c r="C91" s="34"/>
      <c r="D91" s="34"/>
      <c r="E91" s="34"/>
      <c r="F91" s="34"/>
      <c r="G91" s="47"/>
      <c r="H91" s="47"/>
      <c r="I91" s="39"/>
      <c r="J91" s="39"/>
      <c r="K91" s="39"/>
      <c r="N91" s="18"/>
      <c r="O91" s="18"/>
      <c r="P91" s="18"/>
      <c r="Q91" s="18"/>
      <c r="R91" s="18"/>
      <c r="S91" s="18"/>
      <c r="T91" s="18"/>
      <c r="U91" s="18"/>
    </row>
    <row r="92" spans="1:26" ht="20.100000000000001" customHeight="1" thickBot="1">
      <c r="A92" s="629" t="s">
        <v>295</v>
      </c>
      <c r="B92" s="629"/>
      <c r="C92" s="629"/>
      <c r="D92" s="629"/>
      <c r="E92" s="629"/>
      <c r="F92" s="83"/>
      <c r="G92" s="83"/>
      <c r="H92" s="123"/>
      <c r="I92" s="123"/>
      <c r="J92" s="123"/>
      <c r="K92" s="123"/>
    </row>
    <row r="93" spans="1:26" ht="20.100000000000001" customHeight="1" thickBot="1">
      <c r="A93" s="808" t="str">
        <f>IF(AND($A$6="Select Compliance Path:", $I$7&gt;0, A14="9.4 Prescriptive Option"), "Select option to determine the Total Materials Cost:", "Project is not required to submit this form")</f>
        <v>Project is not required to submit this form</v>
      </c>
      <c r="B93" s="808"/>
      <c r="C93" s="808"/>
      <c r="D93" s="808"/>
      <c r="E93" s="808"/>
      <c r="F93" s="808"/>
      <c r="G93" s="808"/>
      <c r="H93" s="808"/>
      <c r="I93" s="313"/>
      <c r="J93" s="312"/>
      <c r="K93" s="312"/>
    </row>
    <row r="94" spans="1:26" ht="21" customHeight="1" thickBot="1">
      <c r="A94" s="617" t="s">
        <v>296</v>
      </c>
      <c r="B94" s="617"/>
      <c r="C94" s="617"/>
      <c r="D94" s="617"/>
      <c r="E94" s="617"/>
      <c r="F94" s="617"/>
      <c r="G94" s="617"/>
      <c r="H94" s="809"/>
      <c r="I94" s="306"/>
      <c r="J94" s="136"/>
    </row>
    <row r="95" spans="1:26" ht="21" customHeight="1" thickBot="1">
      <c r="A95" s="617" t="s">
        <v>297</v>
      </c>
      <c r="B95" s="617"/>
      <c r="C95" s="617"/>
      <c r="D95" s="617"/>
      <c r="E95" s="617"/>
      <c r="F95" s="617"/>
      <c r="G95" s="617"/>
      <c r="H95" s="617"/>
      <c r="I95" s="306" t="s">
        <v>190</v>
      </c>
      <c r="J95" s="62"/>
    </row>
    <row r="96" spans="1:26" ht="18.75" thickBot="1">
      <c r="A96" s="399"/>
      <c r="B96" s="399"/>
      <c r="C96" s="399"/>
      <c r="D96" s="399"/>
      <c r="E96" s="399"/>
      <c r="F96" s="399"/>
      <c r="G96" s="399"/>
      <c r="H96" s="399"/>
      <c r="I96" s="311"/>
      <c r="J96" s="62"/>
    </row>
    <row r="97" spans="1:11" ht="15" thickTop="1" thickBot="1">
      <c r="A97" s="137"/>
      <c r="B97" s="137"/>
      <c r="C97" s="52"/>
      <c r="D97" s="128"/>
      <c r="E97" s="141"/>
      <c r="F97" s="1"/>
      <c r="G97" s="142" t="str">
        <f>IF(I95&gt;0, "Total Actual Materials Cost:", "Total Construction Costs:")</f>
        <v>Total Actual Materials Cost:</v>
      </c>
      <c r="H97" s="810">
        <v>100000</v>
      </c>
      <c r="I97" s="811"/>
      <c r="J97" s="811"/>
      <c r="K97" s="812"/>
    </row>
    <row r="98" spans="1:11" ht="14.25" thickTop="1">
      <c r="A98" s="401"/>
      <c r="B98" s="401"/>
      <c r="C98" s="401"/>
      <c r="D98" s="401"/>
      <c r="E98" s="401"/>
      <c r="F98" s="401"/>
      <c r="G98" s="15"/>
      <c r="H98" s="15"/>
      <c r="I98" s="15"/>
      <c r="J98" s="15"/>
      <c r="K98" s="15"/>
    </row>
    <row r="99" spans="1:11" ht="15" thickBot="1">
      <c r="A99" s="629" t="s">
        <v>151</v>
      </c>
      <c r="B99" s="629"/>
      <c r="C99" s="629"/>
      <c r="D99" s="629"/>
      <c r="E99" s="629"/>
      <c r="F99" s="83"/>
      <c r="G99" s="83"/>
      <c r="H99" s="123"/>
      <c r="I99" s="123"/>
      <c r="J99" s="123"/>
      <c r="K99" s="123"/>
    </row>
    <row r="100" spans="1:11" ht="15" customHeight="1" thickBot="1">
      <c r="A100" s="784" t="s">
        <v>300</v>
      </c>
      <c r="B100" s="785"/>
      <c r="C100" s="785"/>
      <c r="D100" s="785"/>
      <c r="E100" s="785"/>
      <c r="F100" s="785"/>
      <c r="G100" s="785"/>
      <c r="H100" s="785"/>
      <c r="I100" s="785"/>
      <c r="J100" s="785"/>
      <c r="K100" s="786"/>
    </row>
    <row r="101" spans="1:11" ht="15" customHeight="1" thickBot="1">
      <c r="A101" s="403"/>
      <c r="B101" s="449" t="s">
        <v>301</v>
      </c>
      <c r="C101" s="404"/>
      <c r="D101" s="402" t="str">
        <f>IF(AND(A$100="Select Qualifying Feature:", E$101=0, E$102=0, E$103=0), "SELECT", " ")</f>
        <v xml:space="preserve"> </v>
      </c>
      <c r="E101" s="306" t="s">
        <v>280</v>
      </c>
      <c r="F101" s="404"/>
      <c r="G101" s="404"/>
      <c r="H101" s="404"/>
      <c r="I101" s="404"/>
      <c r="J101" s="404"/>
      <c r="K101" s="405"/>
    </row>
    <row r="102" spans="1:11" ht="15" customHeight="1" thickBot="1">
      <c r="A102" s="403"/>
      <c r="B102" s="449" t="s">
        <v>302</v>
      </c>
      <c r="C102" s="404"/>
      <c r="D102" s="402" t="str">
        <f t="shared" ref="D102:D103" si="6">IF(AND(A$100="Select Qualifying Feature:", E$101=0, E$102=0, E$103=0), "SELECT", " ")</f>
        <v xml:space="preserve"> </v>
      </c>
      <c r="E102" s="306"/>
      <c r="F102" s="404"/>
      <c r="G102" s="404"/>
      <c r="H102" s="404"/>
      <c r="I102" s="404"/>
      <c r="J102" s="404"/>
      <c r="K102" s="405"/>
    </row>
    <row r="103" spans="1:11" ht="15" customHeight="1" thickBot="1">
      <c r="A103" s="403"/>
      <c r="B103" s="449" t="s">
        <v>303</v>
      </c>
      <c r="C103" s="404"/>
      <c r="D103" s="402" t="str">
        <f t="shared" si="6"/>
        <v xml:space="preserve"> </v>
      </c>
      <c r="E103" s="306"/>
      <c r="F103" s="404"/>
      <c r="G103" s="404"/>
      <c r="H103" s="404"/>
      <c r="I103" s="404"/>
      <c r="J103" s="404"/>
      <c r="K103" s="405"/>
    </row>
    <row r="104" spans="1:11" ht="7.5" customHeight="1">
      <c r="A104" s="443"/>
      <c r="B104" s="449"/>
      <c r="C104" s="444"/>
      <c r="D104" s="446"/>
      <c r="E104" s="311"/>
      <c r="F104" s="444"/>
      <c r="G104" s="444"/>
      <c r="H104" s="444"/>
      <c r="I104" s="444"/>
      <c r="J104" s="444"/>
      <c r="K104" s="445"/>
    </row>
    <row r="105" spans="1:11" ht="15" customHeight="1">
      <c r="A105" s="784" t="s">
        <v>304</v>
      </c>
      <c r="B105" s="785"/>
      <c r="C105" s="785"/>
      <c r="D105" s="785"/>
      <c r="E105" s="785"/>
      <c r="F105" s="785"/>
      <c r="G105" s="785"/>
      <c r="H105" s="785"/>
      <c r="I105" s="785"/>
      <c r="J105" s="785"/>
      <c r="K105" s="786"/>
    </row>
    <row r="106" spans="1:11" ht="13.5" customHeight="1">
      <c r="A106" s="403"/>
      <c r="B106" s="404"/>
      <c r="C106" s="404"/>
      <c r="D106" s="520"/>
      <c r="E106" s="522"/>
      <c r="F106" s="805" t="s">
        <v>125</v>
      </c>
      <c r="G106" s="806"/>
      <c r="H106" s="806"/>
      <c r="I106" s="807"/>
      <c r="J106" s="787"/>
      <c r="K106" s="788"/>
    </row>
    <row r="107" spans="1:11" ht="80.099999999999994" customHeight="1">
      <c r="A107" s="772" t="s">
        <v>121</v>
      </c>
      <c r="B107" s="789"/>
      <c r="C107" s="773"/>
      <c r="D107" s="772" t="s">
        <v>123</v>
      </c>
      <c r="E107" s="773"/>
      <c r="F107" s="774" t="str">
        <f>IF(E$101&gt;0, "Post-Consumer Recycled", IF(E$102&gt;0, "Regional Materials", IF(E$103&gt;0, "Bio-Based Materials", "--")))</f>
        <v>Post-Consumer Recycled</v>
      </c>
      <c r="G107" s="775"/>
      <c r="H107" s="776" t="str">
        <f>IF(E$101&gt;0, "Pre-Consumer Recycled", "--")</f>
        <v>Pre-Consumer Recycled</v>
      </c>
      <c r="I107" s="777"/>
      <c r="J107" s="752" t="s">
        <v>120</v>
      </c>
      <c r="K107" s="753"/>
    </row>
    <row r="108" spans="1:11" ht="14.25">
      <c r="A108" s="552" t="s">
        <v>6</v>
      </c>
      <c r="B108" s="553"/>
      <c r="C108" s="554"/>
      <c r="D108" s="778">
        <v>5000</v>
      </c>
      <c r="E108" s="779"/>
      <c r="F108" s="780"/>
      <c r="G108" s="781"/>
      <c r="H108" s="780"/>
      <c r="I108" s="781"/>
      <c r="J108" s="790">
        <f>IF(E$101&gt;0, (F108+(0.5*H108))*D108, IF(E$102&gt;0, F108*D108, IF(E$103&gt;0, F108*D108, " ")))</f>
        <v>0</v>
      </c>
      <c r="K108" s="791"/>
    </row>
    <row r="109" spans="1:11" ht="14.25">
      <c r="A109" s="549"/>
      <c r="B109" s="550"/>
      <c r="C109" s="551"/>
      <c r="D109" s="737"/>
      <c r="E109" s="738"/>
      <c r="F109" s="741"/>
      <c r="G109" s="742"/>
      <c r="H109" s="741"/>
      <c r="I109" s="742"/>
      <c r="J109" s="743">
        <f t="shared" ref="J109:J126" si="7">IF(E$101&gt;0, (F109+(0.5*H109))*D109, IF(E$102&gt;0, F109*D109, IF(E$103&gt;0, F109*D109, " ")))</f>
        <v>0</v>
      </c>
      <c r="K109" s="744"/>
    </row>
    <row r="110" spans="1:11" ht="14.25">
      <c r="A110" s="690" t="s">
        <v>3</v>
      </c>
      <c r="B110" s="691"/>
      <c r="C110" s="750"/>
      <c r="D110" s="782"/>
      <c r="E110" s="783"/>
      <c r="F110" s="768"/>
      <c r="G110" s="769"/>
      <c r="H110" s="768"/>
      <c r="I110" s="769"/>
      <c r="J110" s="739">
        <f t="shared" si="7"/>
        <v>0</v>
      </c>
      <c r="K110" s="740"/>
    </row>
    <row r="111" spans="1:11" ht="14.25">
      <c r="A111" s="549"/>
      <c r="B111" s="550"/>
      <c r="C111" s="551"/>
      <c r="D111" s="737"/>
      <c r="E111" s="738"/>
      <c r="F111" s="741"/>
      <c r="G111" s="742"/>
      <c r="H111" s="741"/>
      <c r="I111" s="742"/>
      <c r="J111" s="743">
        <f t="shared" si="7"/>
        <v>0</v>
      </c>
      <c r="K111" s="744"/>
    </row>
    <row r="112" spans="1:11" ht="14.25">
      <c r="A112" s="561"/>
      <c r="B112" s="562"/>
      <c r="C112" s="563"/>
      <c r="D112" s="766"/>
      <c r="E112" s="767"/>
      <c r="F112" s="768"/>
      <c r="G112" s="769"/>
      <c r="H112" s="768"/>
      <c r="I112" s="769"/>
      <c r="J112" s="739">
        <f t="shared" si="7"/>
        <v>0</v>
      </c>
      <c r="K112" s="740"/>
    </row>
    <row r="113" spans="1:11" ht="14.25">
      <c r="A113" s="549"/>
      <c r="B113" s="550"/>
      <c r="C113" s="551"/>
      <c r="D113" s="737"/>
      <c r="E113" s="738"/>
      <c r="F113" s="741"/>
      <c r="G113" s="742"/>
      <c r="H113" s="741"/>
      <c r="I113" s="742"/>
      <c r="J113" s="743">
        <f t="shared" si="7"/>
        <v>0</v>
      </c>
      <c r="K113" s="744"/>
    </row>
    <row r="114" spans="1:11" ht="14.25">
      <c r="A114" s="581"/>
      <c r="B114" s="582"/>
      <c r="C114" s="583"/>
      <c r="D114" s="770"/>
      <c r="E114" s="771"/>
      <c r="F114" s="768"/>
      <c r="G114" s="769"/>
      <c r="H114" s="768"/>
      <c r="I114" s="769"/>
      <c r="J114" s="739">
        <f t="shared" si="7"/>
        <v>0</v>
      </c>
      <c r="K114" s="740"/>
    </row>
    <row r="115" spans="1:11" ht="14.25">
      <c r="A115" s="682" t="s">
        <v>3</v>
      </c>
      <c r="B115" s="683"/>
      <c r="C115" s="749"/>
      <c r="D115" s="797"/>
      <c r="E115" s="798"/>
      <c r="F115" s="741"/>
      <c r="G115" s="742"/>
      <c r="H115" s="741"/>
      <c r="I115" s="742"/>
      <c r="J115" s="743">
        <f t="shared" si="7"/>
        <v>0</v>
      </c>
      <c r="K115" s="744"/>
    </row>
    <row r="116" spans="1:11" ht="14.25">
      <c r="A116" s="552"/>
      <c r="B116" s="553"/>
      <c r="C116" s="554"/>
      <c r="D116" s="799"/>
      <c r="E116" s="800"/>
      <c r="F116" s="768"/>
      <c r="G116" s="769"/>
      <c r="H116" s="768"/>
      <c r="I116" s="769"/>
      <c r="J116" s="739">
        <f t="shared" si="7"/>
        <v>0</v>
      </c>
      <c r="K116" s="740"/>
    </row>
    <row r="117" spans="1:11" ht="14.25">
      <c r="A117" s="549"/>
      <c r="B117" s="550"/>
      <c r="C117" s="551"/>
      <c r="D117" s="737"/>
      <c r="E117" s="738"/>
      <c r="F117" s="741"/>
      <c r="G117" s="742"/>
      <c r="H117" s="741"/>
      <c r="I117" s="742"/>
      <c r="J117" s="743">
        <f t="shared" si="7"/>
        <v>0</v>
      </c>
      <c r="K117" s="744"/>
    </row>
    <row r="118" spans="1:11" ht="14.25">
      <c r="A118" s="690" t="s">
        <v>3</v>
      </c>
      <c r="B118" s="691"/>
      <c r="C118" s="750"/>
      <c r="D118" s="782"/>
      <c r="E118" s="783"/>
      <c r="F118" s="768"/>
      <c r="G118" s="769"/>
      <c r="H118" s="768"/>
      <c r="I118" s="769"/>
      <c r="J118" s="739">
        <f t="shared" si="7"/>
        <v>0</v>
      </c>
      <c r="K118" s="740"/>
    </row>
    <row r="119" spans="1:11" ht="14.25">
      <c r="A119" s="549"/>
      <c r="B119" s="550"/>
      <c r="C119" s="551"/>
      <c r="D119" s="737"/>
      <c r="E119" s="738"/>
      <c r="F119" s="741"/>
      <c r="G119" s="742"/>
      <c r="H119" s="741"/>
      <c r="I119" s="742"/>
      <c r="J119" s="743">
        <f t="shared" si="7"/>
        <v>0</v>
      </c>
      <c r="K119" s="744"/>
    </row>
    <row r="120" spans="1:11" ht="14.25">
      <c r="A120" s="561"/>
      <c r="B120" s="562"/>
      <c r="C120" s="563"/>
      <c r="D120" s="766"/>
      <c r="E120" s="767"/>
      <c r="F120" s="768"/>
      <c r="G120" s="769"/>
      <c r="H120" s="768"/>
      <c r="I120" s="769"/>
      <c r="J120" s="739">
        <f t="shared" si="7"/>
        <v>0</v>
      </c>
      <c r="K120" s="740"/>
    </row>
    <row r="121" spans="1:11" ht="14.25">
      <c r="A121" s="549"/>
      <c r="B121" s="550"/>
      <c r="C121" s="551"/>
      <c r="D121" s="737"/>
      <c r="E121" s="738"/>
      <c r="F121" s="741"/>
      <c r="G121" s="742"/>
      <c r="H121" s="741"/>
      <c r="I121" s="742"/>
      <c r="J121" s="743">
        <f t="shared" si="7"/>
        <v>0</v>
      </c>
      <c r="K121" s="744"/>
    </row>
    <row r="122" spans="1:11" ht="14.25">
      <c r="A122" s="581"/>
      <c r="B122" s="582"/>
      <c r="C122" s="583"/>
      <c r="D122" s="770"/>
      <c r="E122" s="771"/>
      <c r="F122" s="768"/>
      <c r="G122" s="769"/>
      <c r="H122" s="768"/>
      <c r="I122" s="769"/>
      <c r="J122" s="739">
        <f t="shared" si="7"/>
        <v>0</v>
      </c>
      <c r="K122" s="740"/>
    </row>
    <row r="123" spans="1:11" ht="14.25">
      <c r="A123" s="682" t="s">
        <v>3</v>
      </c>
      <c r="B123" s="683"/>
      <c r="C123" s="749"/>
      <c r="D123" s="797"/>
      <c r="E123" s="798"/>
      <c r="F123" s="741"/>
      <c r="G123" s="742"/>
      <c r="H123" s="741"/>
      <c r="I123" s="742"/>
      <c r="J123" s="743">
        <f t="shared" si="7"/>
        <v>0</v>
      </c>
      <c r="K123" s="744"/>
    </row>
    <row r="124" spans="1:11" ht="14.25">
      <c r="A124" s="561"/>
      <c r="B124" s="562"/>
      <c r="C124" s="563"/>
      <c r="D124" s="766"/>
      <c r="E124" s="767"/>
      <c r="F124" s="768"/>
      <c r="G124" s="769"/>
      <c r="H124" s="768"/>
      <c r="I124" s="769"/>
      <c r="J124" s="739">
        <f t="shared" si="7"/>
        <v>0</v>
      </c>
      <c r="K124" s="740"/>
    </row>
    <row r="125" spans="1:11" ht="14.25">
      <c r="A125" s="549"/>
      <c r="B125" s="550"/>
      <c r="C125" s="551"/>
      <c r="D125" s="737"/>
      <c r="E125" s="738"/>
      <c r="F125" s="741"/>
      <c r="G125" s="742"/>
      <c r="H125" s="741"/>
      <c r="I125" s="742"/>
      <c r="J125" s="743">
        <f t="shared" si="7"/>
        <v>0</v>
      </c>
      <c r="K125" s="744"/>
    </row>
    <row r="126" spans="1:11" ht="14.25">
      <c r="A126" s="745"/>
      <c r="B126" s="678"/>
      <c r="C126" s="746"/>
      <c r="D126" s="747"/>
      <c r="E126" s="748"/>
      <c r="F126" s="801"/>
      <c r="G126" s="802"/>
      <c r="H126" s="801"/>
      <c r="I126" s="802"/>
      <c r="J126" s="803">
        <f t="shared" si="7"/>
        <v>0</v>
      </c>
      <c r="K126" s="804"/>
    </row>
    <row r="127" spans="1:11" ht="14.25">
      <c r="A127" s="561"/>
      <c r="B127" s="562"/>
      <c r="C127" s="562"/>
      <c r="D127" s="198"/>
      <c r="E127" s="199"/>
      <c r="F127" s="199"/>
      <c r="G127" s="199"/>
      <c r="H127" s="199"/>
      <c r="I127" s="200"/>
      <c r="J127" s="764"/>
      <c r="K127" s="765"/>
    </row>
    <row r="128" spans="1:11" ht="14.25">
      <c r="A128" s="553"/>
      <c r="B128" s="553"/>
      <c r="C128" s="553"/>
      <c r="D128" s="393"/>
      <c r="E128" s="177"/>
      <c r="F128" s="177"/>
      <c r="G128" s="108"/>
      <c r="H128" s="31"/>
      <c r="I128" s="402" t="s">
        <v>7</v>
      </c>
      <c r="J128" s="751">
        <f>SUM(J108:K127)</f>
        <v>0</v>
      </c>
      <c r="K128" s="751"/>
    </row>
    <row r="129" spans="1:11" ht="14.25">
      <c r="A129" s="553"/>
      <c r="B129" s="553"/>
      <c r="C129" s="553"/>
      <c r="D129" s="393"/>
      <c r="E129" s="120"/>
      <c r="F129" s="120"/>
      <c r="G129" s="121"/>
      <c r="H129" s="13"/>
      <c r="I129" s="13"/>
      <c r="J129" s="13"/>
      <c r="K129" s="13"/>
    </row>
    <row r="130" spans="1:11" ht="15" thickBot="1">
      <c r="A130" s="629" t="s">
        <v>151</v>
      </c>
      <c r="B130" s="629"/>
      <c r="C130" s="629"/>
      <c r="D130" s="629"/>
      <c r="E130" s="629"/>
      <c r="F130" s="83"/>
      <c r="G130" s="83"/>
      <c r="H130" s="123"/>
      <c r="I130" s="123"/>
      <c r="J130" s="123"/>
      <c r="K130" s="123"/>
    </row>
    <row r="131" spans="1:11">
      <c r="A131" s="784" t="s">
        <v>304</v>
      </c>
      <c r="B131" s="785"/>
      <c r="C131" s="785"/>
      <c r="D131" s="785"/>
      <c r="E131" s="785"/>
      <c r="F131" s="785"/>
      <c r="G131" s="785"/>
      <c r="H131" s="785"/>
      <c r="I131" s="785"/>
      <c r="J131" s="785"/>
      <c r="K131" s="786"/>
    </row>
    <row r="132" spans="1:11" ht="13.5" customHeight="1">
      <c r="A132" s="403"/>
      <c r="B132" s="404"/>
      <c r="C132" s="404"/>
      <c r="D132" s="520"/>
      <c r="E132" s="521"/>
      <c r="F132" s="532" t="s">
        <v>125</v>
      </c>
      <c r="G132" s="533"/>
      <c r="H132" s="533"/>
      <c r="I132" s="534"/>
      <c r="J132" s="787"/>
      <c r="K132" s="788"/>
    </row>
    <row r="133" spans="1:11" ht="80.099999999999994" customHeight="1">
      <c r="A133" s="772" t="s">
        <v>121</v>
      </c>
      <c r="B133" s="789"/>
      <c r="C133" s="773"/>
      <c r="D133" s="772" t="s">
        <v>123</v>
      </c>
      <c r="E133" s="773"/>
      <c r="F133" s="774" t="str">
        <f>IF(E$101&gt;0, "Post-Consumer Recycled", IF(E$102&gt;0, "Regional Materials", IF(E$103&gt;0, "Bio-Based Materials", "--")))</f>
        <v>Post-Consumer Recycled</v>
      </c>
      <c r="G133" s="775"/>
      <c r="H133" s="776" t="str">
        <f>IF(E$101&gt;0, "Pre-Consumer Recycled", "--")</f>
        <v>Pre-Consumer Recycled</v>
      </c>
      <c r="I133" s="777"/>
      <c r="J133" s="752" t="s">
        <v>120</v>
      </c>
      <c r="K133" s="753"/>
    </row>
    <row r="134" spans="1:11" ht="14.25">
      <c r="A134" s="552" t="s">
        <v>6</v>
      </c>
      <c r="B134" s="553"/>
      <c r="C134" s="554"/>
      <c r="D134" s="778">
        <v>5000</v>
      </c>
      <c r="E134" s="779"/>
      <c r="F134" s="780"/>
      <c r="G134" s="781"/>
      <c r="H134" s="780"/>
      <c r="I134" s="781"/>
      <c r="J134" s="790">
        <f>IF(E$101&gt;0, (F134+(0.5*H134))*D134, IF(E$102&gt;0, F134*D134, IF(E$103&gt;0, F134*D134, " ")))</f>
        <v>0</v>
      </c>
      <c r="K134" s="791"/>
    </row>
    <row r="135" spans="1:11" ht="14.25">
      <c r="A135" s="549"/>
      <c r="B135" s="550"/>
      <c r="C135" s="551"/>
      <c r="D135" s="737"/>
      <c r="E135" s="738"/>
      <c r="F135" s="741"/>
      <c r="G135" s="742"/>
      <c r="H135" s="741"/>
      <c r="I135" s="742"/>
      <c r="J135" s="743">
        <f t="shared" ref="J135:J153" si="8">IF(E$101&gt;0, (F135+(0.5*H135))*D135, IF(E$102&gt;0, F135*D135, IF(E$103&gt;0, F135*D135, " ")))</f>
        <v>0</v>
      </c>
      <c r="K135" s="744"/>
    </row>
    <row r="136" spans="1:11" ht="14.25">
      <c r="A136" s="690" t="s">
        <v>3</v>
      </c>
      <c r="B136" s="691"/>
      <c r="C136" s="750"/>
      <c r="D136" s="782"/>
      <c r="E136" s="783"/>
      <c r="F136" s="768"/>
      <c r="G136" s="769"/>
      <c r="H136" s="768"/>
      <c r="I136" s="769"/>
      <c r="J136" s="739">
        <f t="shared" si="8"/>
        <v>0</v>
      </c>
      <c r="K136" s="740"/>
    </row>
    <row r="137" spans="1:11" ht="14.25">
      <c r="A137" s="549"/>
      <c r="B137" s="550"/>
      <c r="C137" s="551"/>
      <c r="D137" s="737"/>
      <c r="E137" s="738"/>
      <c r="F137" s="741"/>
      <c r="G137" s="742"/>
      <c r="H137" s="741"/>
      <c r="I137" s="742"/>
      <c r="J137" s="743">
        <f t="shared" si="8"/>
        <v>0</v>
      </c>
      <c r="K137" s="744"/>
    </row>
    <row r="138" spans="1:11" ht="14.25">
      <c r="A138" s="561"/>
      <c r="B138" s="562"/>
      <c r="C138" s="563"/>
      <c r="D138" s="766"/>
      <c r="E138" s="767"/>
      <c r="F138" s="768"/>
      <c r="G138" s="769"/>
      <c r="H138" s="768"/>
      <c r="I138" s="769"/>
      <c r="J138" s="739">
        <f t="shared" si="8"/>
        <v>0</v>
      </c>
      <c r="K138" s="740"/>
    </row>
    <row r="139" spans="1:11" ht="14.25">
      <c r="A139" s="549"/>
      <c r="B139" s="550"/>
      <c r="C139" s="551"/>
      <c r="D139" s="737"/>
      <c r="E139" s="738"/>
      <c r="F139" s="741"/>
      <c r="G139" s="742"/>
      <c r="H139" s="741"/>
      <c r="I139" s="742"/>
      <c r="J139" s="743">
        <f t="shared" si="8"/>
        <v>0</v>
      </c>
      <c r="K139" s="744"/>
    </row>
    <row r="140" spans="1:11" ht="14.25">
      <c r="A140" s="581"/>
      <c r="B140" s="582"/>
      <c r="C140" s="583"/>
      <c r="D140" s="770"/>
      <c r="E140" s="771"/>
      <c r="F140" s="768"/>
      <c r="G140" s="769"/>
      <c r="H140" s="768"/>
      <c r="I140" s="769"/>
      <c r="J140" s="739">
        <f t="shared" si="8"/>
        <v>0</v>
      </c>
      <c r="K140" s="740"/>
    </row>
    <row r="141" spans="1:11" ht="14.25">
      <c r="A141" s="682" t="s">
        <v>3</v>
      </c>
      <c r="B141" s="683"/>
      <c r="C141" s="749"/>
      <c r="D141" s="797"/>
      <c r="E141" s="798"/>
      <c r="F141" s="741"/>
      <c r="G141" s="742"/>
      <c r="H141" s="741"/>
      <c r="I141" s="742"/>
      <c r="J141" s="743">
        <f t="shared" si="8"/>
        <v>0</v>
      </c>
      <c r="K141" s="744"/>
    </row>
    <row r="142" spans="1:11" ht="14.25">
      <c r="A142" s="552"/>
      <c r="B142" s="553"/>
      <c r="C142" s="554"/>
      <c r="D142" s="799"/>
      <c r="E142" s="800"/>
      <c r="F142" s="768"/>
      <c r="G142" s="769"/>
      <c r="H142" s="768"/>
      <c r="I142" s="769"/>
      <c r="J142" s="739">
        <f t="shared" si="8"/>
        <v>0</v>
      </c>
      <c r="K142" s="740"/>
    </row>
    <row r="143" spans="1:11" ht="14.25">
      <c r="A143" s="549"/>
      <c r="B143" s="550"/>
      <c r="C143" s="551"/>
      <c r="D143" s="737"/>
      <c r="E143" s="738"/>
      <c r="F143" s="741"/>
      <c r="G143" s="742"/>
      <c r="H143" s="741"/>
      <c r="I143" s="742"/>
      <c r="J143" s="743">
        <f t="shared" si="8"/>
        <v>0</v>
      </c>
      <c r="K143" s="744"/>
    </row>
    <row r="144" spans="1:11" ht="14.25">
      <c r="A144" s="690" t="s">
        <v>3</v>
      </c>
      <c r="B144" s="691"/>
      <c r="C144" s="750"/>
      <c r="D144" s="782"/>
      <c r="E144" s="783"/>
      <c r="F144" s="768"/>
      <c r="G144" s="769"/>
      <c r="H144" s="768"/>
      <c r="I144" s="769"/>
      <c r="J144" s="739">
        <f t="shared" si="8"/>
        <v>0</v>
      </c>
      <c r="K144" s="740"/>
    </row>
    <row r="145" spans="1:11" ht="14.25">
      <c r="A145" s="549"/>
      <c r="B145" s="550"/>
      <c r="C145" s="551"/>
      <c r="D145" s="737"/>
      <c r="E145" s="738"/>
      <c r="F145" s="741"/>
      <c r="G145" s="742"/>
      <c r="H145" s="741"/>
      <c r="I145" s="742"/>
      <c r="J145" s="743">
        <f t="shared" si="8"/>
        <v>0</v>
      </c>
      <c r="K145" s="744"/>
    </row>
    <row r="146" spans="1:11" ht="14.25">
      <c r="A146" s="561"/>
      <c r="B146" s="562"/>
      <c r="C146" s="563"/>
      <c r="D146" s="766"/>
      <c r="E146" s="767"/>
      <c r="F146" s="768"/>
      <c r="G146" s="769"/>
      <c r="H146" s="768"/>
      <c r="I146" s="769"/>
      <c r="J146" s="739">
        <f t="shared" si="8"/>
        <v>0</v>
      </c>
      <c r="K146" s="740"/>
    </row>
    <row r="147" spans="1:11" ht="14.25">
      <c r="A147" s="549"/>
      <c r="B147" s="550"/>
      <c r="C147" s="551"/>
      <c r="D147" s="737"/>
      <c r="E147" s="738"/>
      <c r="F147" s="741"/>
      <c r="G147" s="742"/>
      <c r="H147" s="741"/>
      <c r="I147" s="742"/>
      <c r="J147" s="743">
        <f t="shared" si="8"/>
        <v>0</v>
      </c>
      <c r="K147" s="744"/>
    </row>
    <row r="148" spans="1:11" ht="14.25">
      <c r="A148" s="581"/>
      <c r="B148" s="582"/>
      <c r="C148" s="583"/>
      <c r="D148" s="770"/>
      <c r="E148" s="771"/>
      <c r="F148" s="768"/>
      <c r="G148" s="769"/>
      <c r="H148" s="768"/>
      <c r="I148" s="769"/>
      <c r="J148" s="739">
        <f t="shared" si="8"/>
        <v>0</v>
      </c>
      <c r="K148" s="740"/>
    </row>
    <row r="149" spans="1:11" ht="14.25">
      <c r="A149" s="682" t="s">
        <v>3</v>
      </c>
      <c r="B149" s="683"/>
      <c r="C149" s="749"/>
      <c r="D149" s="797"/>
      <c r="E149" s="798"/>
      <c r="F149" s="741"/>
      <c r="G149" s="742"/>
      <c r="H149" s="741"/>
      <c r="I149" s="742"/>
      <c r="J149" s="743">
        <f t="shared" si="8"/>
        <v>0</v>
      </c>
      <c r="K149" s="744"/>
    </row>
    <row r="150" spans="1:11" ht="14.25">
      <c r="A150" s="690" t="s">
        <v>3</v>
      </c>
      <c r="B150" s="691"/>
      <c r="C150" s="750"/>
      <c r="D150" s="524"/>
      <c r="E150" s="452"/>
      <c r="F150" s="517"/>
      <c r="G150" s="453"/>
      <c r="H150" s="514"/>
      <c r="I150" s="510"/>
      <c r="J150" s="739">
        <f t="shared" si="8"/>
        <v>0</v>
      </c>
      <c r="K150" s="740"/>
    </row>
    <row r="151" spans="1:11" ht="14.25">
      <c r="A151" s="549"/>
      <c r="B151" s="550"/>
      <c r="C151" s="551"/>
      <c r="D151" s="523"/>
      <c r="E151" s="450"/>
      <c r="F151" s="512"/>
      <c r="G151" s="450"/>
      <c r="H151" s="512"/>
      <c r="I151" s="509"/>
      <c r="J151" s="743">
        <f t="shared" si="8"/>
        <v>0</v>
      </c>
      <c r="K151" s="744"/>
    </row>
    <row r="152" spans="1:11" ht="14.25">
      <c r="A152" s="690" t="s">
        <v>3</v>
      </c>
      <c r="B152" s="691"/>
      <c r="C152" s="750"/>
      <c r="D152" s="524"/>
      <c r="E152" s="452"/>
      <c r="F152" s="517"/>
      <c r="G152" s="453"/>
      <c r="H152" s="514"/>
      <c r="I152" s="510"/>
      <c r="J152" s="739">
        <f t="shared" si="8"/>
        <v>0</v>
      </c>
      <c r="K152" s="740"/>
    </row>
    <row r="153" spans="1:11" ht="14.25">
      <c r="A153" s="549"/>
      <c r="B153" s="550"/>
      <c r="C153" s="551"/>
      <c r="D153" s="523"/>
      <c r="E153" s="450"/>
      <c r="F153" s="512"/>
      <c r="G153" s="450"/>
      <c r="H153" s="512"/>
      <c r="I153" s="509"/>
      <c r="J153" s="743">
        <f t="shared" si="8"/>
        <v>0</v>
      </c>
      <c r="K153" s="744"/>
    </row>
    <row r="154" spans="1:11" ht="14.25">
      <c r="A154" s="561"/>
      <c r="B154" s="562"/>
      <c r="C154" s="563"/>
      <c r="D154" s="525"/>
      <c r="E154" s="451"/>
      <c r="F154" s="513"/>
      <c r="G154" s="451"/>
      <c r="H154" s="513"/>
      <c r="I154" s="510"/>
      <c r="J154" s="739">
        <f t="shared" ref="J154:J163" si="9">IF(E$101&gt;0, (F154+(0.5*H154))*D154, IF(E$102&gt;0, F154*D154, IF(E$103&gt;0, F154*D154, " ")))</f>
        <v>0</v>
      </c>
      <c r="K154" s="740"/>
    </row>
    <row r="155" spans="1:11" ht="14.25">
      <c r="A155" s="682" t="s">
        <v>3</v>
      </c>
      <c r="B155" s="683"/>
      <c r="C155" s="749"/>
      <c r="D155" s="526"/>
      <c r="E155" s="454"/>
      <c r="F155" s="518"/>
      <c r="G155" s="455"/>
      <c r="H155" s="515"/>
      <c r="I155" s="509"/>
      <c r="J155" s="743">
        <f t="shared" si="9"/>
        <v>0</v>
      </c>
      <c r="K155" s="744"/>
    </row>
    <row r="156" spans="1:11" ht="14.25">
      <c r="A156" s="690" t="s">
        <v>3</v>
      </c>
      <c r="B156" s="691"/>
      <c r="C156" s="750"/>
      <c r="D156" s="524"/>
      <c r="E156" s="452"/>
      <c r="F156" s="517"/>
      <c r="G156" s="453"/>
      <c r="H156" s="514"/>
      <c r="I156" s="510"/>
      <c r="J156" s="739">
        <f t="shared" si="9"/>
        <v>0</v>
      </c>
      <c r="K156" s="740"/>
    </row>
    <row r="157" spans="1:11" ht="14.25">
      <c r="A157" s="682" t="s">
        <v>3</v>
      </c>
      <c r="B157" s="683"/>
      <c r="C157" s="749"/>
      <c r="D157" s="526"/>
      <c r="E157" s="454"/>
      <c r="F157" s="518"/>
      <c r="G157" s="455"/>
      <c r="H157" s="515"/>
      <c r="I157" s="509"/>
      <c r="J157" s="743">
        <f t="shared" si="9"/>
        <v>0</v>
      </c>
      <c r="K157" s="744"/>
    </row>
    <row r="158" spans="1:11" ht="14.25">
      <c r="A158" s="561"/>
      <c r="B158" s="562"/>
      <c r="C158" s="563"/>
      <c r="D158" s="525"/>
      <c r="E158" s="451"/>
      <c r="F158" s="513"/>
      <c r="G158" s="451"/>
      <c r="H158" s="513"/>
      <c r="I158" s="510"/>
      <c r="J158" s="739">
        <f t="shared" si="9"/>
        <v>0</v>
      </c>
      <c r="K158" s="740"/>
    </row>
    <row r="159" spans="1:11" ht="14.25">
      <c r="A159" s="682" t="s">
        <v>3</v>
      </c>
      <c r="B159" s="683"/>
      <c r="C159" s="749"/>
      <c r="D159" s="526"/>
      <c r="E159" s="454"/>
      <c r="F159" s="518"/>
      <c r="G159" s="455"/>
      <c r="H159" s="515"/>
      <c r="I159" s="509"/>
      <c r="J159" s="743">
        <f t="shared" si="9"/>
        <v>0</v>
      </c>
      <c r="K159" s="744"/>
    </row>
    <row r="160" spans="1:11" ht="14.25">
      <c r="A160" s="690" t="s">
        <v>3</v>
      </c>
      <c r="B160" s="691"/>
      <c r="C160" s="750"/>
      <c r="D160" s="524"/>
      <c r="E160" s="452"/>
      <c r="F160" s="517"/>
      <c r="G160" s="453"/>
      <c r="H160" s="514"/>
      <c r="I160" s="510"/>
      <c r="J160" s="739">
        <f t="shared" si="9"/>
        <v>0</v>
      </c>
      <c r="K160" s="740"/>
    </row>
    <row r="161" spans="1:11" ht="14.25">
      <c r="A161" s="682" t="s">
        <v>3</v>
      </c>
      <c r="B161" s="683"/>
      <c r="C161" s="749"/>
      <c r="D161" s="526"/>
      <c r="E161" s="454"/>
      <c r="F161" s="518"/>
      <c r="G161" s="455"/>
      <c r="H161" s="515"/>
      <c r="I161" s="509"/>
      <c r="J161" s="743">
        <f t="shared" si="9"/>
        <v>0</v>
      </c>
      <c r="K161" s="744"/>
    </row>
    <row r="162" spans="1:11" ht="14.25">
      <c r="A162" s="561"/>
      <c r="B162" s="562"/>
      <c r="C162" s="563"/>
      <c r="D162" s="525"/>
      <c r="E162" s="451"/>
      <c r="F162" s="513"/>
      <c r="G162" s="451"/>
      <c r="H162" s="513"/>
      <c r="I162" s="510"/>
      <c r="J162" s="739">
        <f t="shared" si="9"/>
        <v>0</v>
      </c>
      <c r="K162" s="740"/>
    </row>
    <row r="163" spans="1:11" ht="14.25">
      <c r="A163" s="687" t="s">
        <v>3</v>
      </c>
      <c r="B163" s="688"/>
      <c r="C163" s="756"/>
      <c r="D163" s="527"/>
      <c r="E163" s="456"/>
      <c r="F163" s="519"/>
      <c r="G163" s="457"/>
      <c r="H163" s="516"/>
      <c r="I163" s="511"/>
      <c r="J163" s="754">
        <f t="shared" si="9"/>
        <v>0</v>
      </c>
      <c r="K163" s="755"/>
    </row>
    <row r="164" spans="1:11" ht="14.25">
      <c r="A164" s="553"/>
      <c r="B164" s="553"/>
      <c r="C164" s="553"/>
      <c r="D164" s="393"/>
      <c r="E164" s="120"/>
      <c r="F164" s="120"/>
      <c r="G164" s="121"/>
      <c r="H164" s="13"/>
      <c r="I164" s="13"/>
      <c r="J164" s="13"/>
      <c r="K164" s="13"/>
    </row>
    <row r="165" spans="1:11" ht="14.25">
      <c r="A165" s="553"/>
      <c r="B165" s="553"/>
      <c r="C165" s="553"/>
      <c r="D165" s="393"/>
      <c r="E165" s="177"/>
      <c r="F165" s="177"/>
      <c r="G165" s="108"/>
      <c r="H165" s="31"/>
      <c r="I165" s="402" t="s">
        <v>7</v>
      </c>
      <c r="J165" s="751">
        <f>SUM(J134:K156)</f>
        <v>0</v>
      </c>
      <c r="K165" s="751"/>
    </row>
    <row r="166" spans="1:11" ht="14.25" thickBot="1">
      <c r="A166" s="395"/>
      <c r="B166" s="395"/>
      <c r="C166" s="395"/>
      <c r="D166" s="395"/>
      <c r="E166" s="395"/>
      <c r="F166" s="395"/>
      <c r="G166" s="396"/>
      <c r="H166" s="396"/>
      <c r="I166" s="398"/>
      <c r="J166" s="398"/>
      <c r="K166" s="398"/>
    </row>
    <row r="167" spans="1:11" ht="15" thickTop="1" thickBot="1">
      <c r="A167" s="792" t="s">
        <v>126</v>
      </c>
      <c r="B167" s="792"/>
      <c r="C167" s="792"/>
      <c r="D167" s="792"/>
      <c r="E167" s="792"/>
      <c r="F167" s="792"/>
      <c r="G167" s="792"/>
      <c r="H167" s="792"/>
      <c r="I167" s="792"/>
      <c r="J167" s="793">
        <f>J128+J165</f>
        <v>0</v>
      </c>
      <c r="K167" s="794"/>
    </row>
    <row r="168" spans="1:11" ht="15" thickTop="1" thickBot="1">
      <c r="A168" s="402"/>
      <c r="B168" s="402"/>
      <c r="C168" s="402"/>
      <c r="D168" s="402"/>
      <c r="E168" s="402"/>
      <c r="F168" s="402"/>
      <c r="G168" s="402"/>
      <c r="H168" s="402"/>
      <c r="I168" s="402"/>
      <c r="J168" s="139"/>
      <c r="K168" s="139"/>
    </row>
    <row r="169" spans="1:11" ht="15" thickTop="1" thickBot="1">
      <c r="A169" s="792" t="s">
        <v>336</v>
      </c>
      <c r="B169" s="792"/>
      <c r="C169" s="792"/>
      <c r="D169" s="792"/>
      <c r="E169" s="792"/>
      <c r="F169" s="792"/>
      <c r="G169" s="792"/>
      <c r="H169" s="792"/>
      <c r="I169" s="792"/>
      <c r="J169" s="795">
        <f>IF(I94&gt;0, (J167/(H97*0.45)), J167/H97)</f>
        <v>0</v>
      </c>
      <c r="K169" s="796"/>
    </row>
    <row r="170" spans="1:11" ht="14.25" thickTop="1">
      <c r="A170" s="394"/>
      <c r="B170" s="394"/>
      <c r="C170" s="394"/>
      <c r="D170" s="394"/>
      <c r="E170" s="394"/>
      <c r="F170" s="394"/>
      <c r="G170" s="397"/>
      <c r="H170" s="397"/>
      <c r="I170" s="400"/>
      <c r="J170" s="400"/>
      <c r="K170" s="400"/>
    </row>
  </sheetData>
  <protectedRanges>
    <protectedRange sqref="H26 H97" name="Range3"/>
    <protectedRange sqref="I7 I10 I23:I24 I94:I95 E101:E103" name="Range1"/>
    <protectedRange sqref="A134:K163 A58:K84 A32:K50 A108:K126" name="Range2"/>
  </protectedRanges>
  <mergeCells count="2706">
    <mergeCell ref="J62:K62"/>
    <mergeCell ref="A63:C63"/>
    <mergeCell ref="J63:K63"/>
    <mergeCell ref="A64:C64"/>
    <mergeCell ref="J64:K64"/>
    <mergeCell ref="A65:C65"/>
    <mergeCell ref="XFA1:XFD1"/>
    <mergeCell ref="A5:E5"/>
    <mergeCell ref="XCP1:XCT1"/>
    <mergeCell ref="XCW1:XDA1"/>
    <mergeCell ref="XDD1:XDH1"/>
    <mergeCell ref="XDK1:XDO1"/>
    <mergeCell ref="XDR1:XDV1"/>
    <mergeCell ref="XDY1:XEC1"/>
    <mergeCell ref="XEF1:XEJ1"/>
    <mergeCell ref="XEM1:XEQ1"/>
    <mergeCell ref="XET1:XEX1"/>
    <mergeCell ref="XAE1:XAI1"/>
    <mergeCell ref="XAL1:XAP1"/>
    <mergeCell ref="XAS1:XAW1"/>
    <mergeCell ref="XAZ1:XBD1"/>
    <mergeCell ref="XBG1:XBK1"/>
    <mergeCell ref="XBN1:XBR1"/>
    <mergeCell ref="XBU1:XBY1"/>
    <mergeCell ref="XCB1:XCF1"/>
    <mergeCell ref="XCI1:XCM1"/>
    <mergeCell ref="WXT1:WXX1"/>
    <mergeCell ref="WYA1:WYE1"/>
    <mergeCell ref="WYH1:WYL1"/>
    <mergeCell ref="WYO1:WYS1"/>
    <mergeCell ref="WYV1:WYZ1"/>
    <mergeCell ref="WZC1:WZG1"/>
    <mergeCell ref="WZJ1:WZN1"/>
    <mergeCell ref="WZQ1:WZU1"/>
    <mergeCell ref="WZX1:XAB1"/>
    <mergeCell ref="WVI1:WVM1"/>
    <mergeCell ref="WVP1:WVT1"/>
    <mergeCell ref="WVW1:WWA1"/>
    <mergeCell ref="WWD1:WWH1"/>
    <mergeCell ref="WWK1:WWO1"/>
    <mergeCell ref="WWR1:WWV1"/>
    <mergeCell ref="WWY1:WXC1"/>
    <mergeCell ref="WXF1:WXJ1"/>
    <mergeCell ref="WXM1:WXQ1"/>
    <mergeCell ref="WSX1:WTB1"/>
    <mergeCell ref="WTE1:WTI1"/>
    <mergeCell ref="WTL1:WTP1"/>
    <mergeCell ref="WTS1:WTW1"/>
    <mergeCell ref="WTZ1:WUD1"/>
    <mergeCell ref="WUG1:WUK1"/>
    <mergeCell ref="WUN1:WUR1"/>
    <mergeCell ref="WUU1:WUY1"/>
    <mergeCell ref="WVB1:WVF1"/>
    <mergeCell ref="WQM1:WQQ1"/>
    <mergeCell ref="WQT1:WQX1"/>
    <mergeCell ref="WRA1:WRE1"/>
    <mergeCell ref="WRH1:WRL1"/>
    <mergeCell ref="WRO1:WRS1"/>
    <mergeCell ref="WRV1:WRZ1"/>
    <mergeCell ref="WSC1:WSG1"/>
    <mergeCell ref="WSJ1:WSN1"/>
    <mergeCell ref="WSQ1:WSU1"/>
    <mergeCell ref="WOB1:WOF1"/>
    <mergeCell ref="WOI1:WOM1"/>
    <mergeCell ref="WOP1:WOT1"/>
    <mergeCell ref="WOW1:WPA1"/>
    <mergeCell ref="WPD1:WPH1"/>
    <mergeCell ref="WPK1:WPO1"/>
    <mergeCell ref="WPR1:WPV1"/>
    <mergeCell ref="WPY1:WQC1"/>
    <mergeCell ref="WQF1:WQJ1"/>
    <mergeCell ref="WLQ1:WLU1"/>
    <mergeCell ref="WLX1:WMB1"/>
    <mergeCell ref="WME1:WMI1"/>
    <mergeCell ref="WML1:WMP1"/>
    <mergeCell ref="WMS1:WMW1"/>
    <mergeCell ref="WMZ1:WND1"/>
    <mergeCell ref="WNG1:WNK1"/>
    <mergeCell ref="WNN1:WNR1"/>
    <mergeCell ref="WNU1:WNY1"/>
    <mergeCell ref="WJF1:WJJ1"/>
    <mergeCell ref="WJM1:WJQ1"/>
    <mergeCell ref="WJT1:WJX1"/>
    <mergeCell ref="WKA1:WKE1"/>
    <mergeCell ref="WKH1:WKL1"/>
    <mergeCell ref="WKO1:WKS1"/>
    <mergeCell ref="WKV1:WKZ1"/>
    <mergeCell ref="WLC1:WLG1"/>
    <mergeCell ref="WLJ1:WLN1"/>
    <mergeCell ref="WGU1:WGY1"/>
    <mergeCell ref="WHB1:WHF1"/>
    <mergeCell ref="WHI1:WHM1"/>
    <mergeCell ref="WHP1:WHT1"/>
    <mergeCell ref="WHW1:WIA1"/>
    <mergeCell ref="WID1:WIH1"/>
    <mergeCell ref="WIK1:WIO1"/>
    <mergeCell ref="WIR1:WIV1"/>
    <mergeCell ref="WIY1:WJC1"/>
    <mergeCell ref="WEJ1:WEN1"/>
    <mergeCell ref="WEQ1:WEU1"/>
    <mergeCell ref="WEX1:WFB1"/>
    <mergeCell ref="WFE1:WFI1"/>
    <mergeCell ref="WFL1:WFP1"/>
    <mergeCell ref="WFS1:WFW1"/>
    <mergeCell ref="WFZ1:WGD1"/>
    <mergeCell ref="WGG1:WGK1"/>
    <mergeCell ref="WGN1:WGR1"/>
    <mergeCell ref="WBY1:WCC1"/>
    <mergeCell ref="WCF1:WCJ1"/>
    <mergeCell ref="WCM1:WCQ1"/>
    <mergeCell ref="WCT1:WCX1"/>
    <mergeCell ref="WDA1:WDE1"/>
    <mergeCell ref="WDH1:WDL1"/>
    <mergeCell ref="WDO1:WDS1"/>
    <mergeCell ref="WDV1:WDZ1"/>
    <mergeCell ref="WEC1:WEG1"/>
    <mergeCell ref="VZN1:VZR1"/>
    <mergeCell ref="VZU1:VZY1"/>
    <mergeCell ref="WAB1:WAF1"/>
    <mergeCell ref="WAI1:WAM1"/>
    <mergeCell ref="WAP1:WAT1"/>
    <mergeCell ref="WAW1:WBA1"/>
    <mergeCell ref="WBD1:WBH1"/>
    <mergeCell ref="WBK1:WBO1"/>
    <mergeCell ref="WBR1:WBV1"/>
    <mergeCell ref="VXC1:VXG1"/>
    <mergeCell ref="VXJ1:VXN1"/>
    <mergeCell ref="VXQ1:VXU1"/>
    <mergeCell ref="VXX1:VYB1"/>
    <mergeCell ref="VYE1:VYI1"/>
    <mergeCell ref="VYL1:VYP1"/>
    <mergeCell ref="VYS1:VYW1"/>
    <mergeCell ref="VYZ1:VZD1"/>
    <mergeCell ref="VZG1:VZK1"/>
    <mergeCell ref="VUR1:VUV1"/>
    <mergeCell ref="VUY1:VVC1"/>
    <mergeCell ref="VVF1:VVJ1"/>
    <mergeCell ref="VVM1:VVQ1"/>
    <mergeCell ref="VVT1:VVX1"/>
    <mergeCell ref="VWA1:VWE1"/>
    <mergeCell ref="VWH1:VWL1"/>
    <mergeCell ref="VWO1:VWS1"/>
    <mergeCell ref="VWV1:VWZ1"/>
    <mergeCell ref="VSG1:VSK1"/>
    <mergeCell ref="VSN1:VSR1"/>
    <mergeCell ref="VSU1:VSY1"/>
    <mergeCell ref="VTB1:VTF1"/>
    <mergeCell ref="VTI1:VTM1"/>
    <mergeCell ref="VTP1:VTT1"/>
    <mergeCell ref="VTW1:VUA1"/>
    <mergeCell ref="VUD1:VUH1"/>
    <mergeCell ref="VUK1:VUO1"/>
    <mergeCell ref="VPV1:VPZ1"/>
    <mergeCell ref="VQC1:VQG1"/>
    <mergeCell ref="VQJ1:VQN1"/>
    <mergeCell ref="VQQ1:VQU1"/>
    <mergeCell ref="VQX1:VRB1"/>
    <mergeCell ref="VRE1:VRI1"/>
    <mergeCell ref="VRL1:VRP1"/>
    <mergeCell ref="VRS1:VRW1"/>
    <mergeCell ref="VRZ1:VSD1"/>
    <mergeCell ref="VNK1:VNO1"/>
    <mergeCell ref="VNR1:VNV1"/>
    <mergeCell ref="VNY1:VOC1"/>
    <mergeCell ref="VOF1:VOJ1"/>
    <mergeCell ref="VOM1:VOQ1"/>
    <mergeCell ref="VOT1:VOX1"/>
    <mergeCell ref="VPA1:VPE1"/>
    <mergeCell ref="VPH1:VPL1"/>
    <mergeCell ref="VPO1:VPS1"/>
    <mergeCell ref="VKZ1:VLD1"/>
    <mergeCell ref="VLG1:VLK1"/>
    <mergeCell ref="VLN1:VLR1"/>
    <mergeCell ref="VLU1:VLY1"/>
    <mergeCell ref="VMB1:VMF1"/>
    <mergeCell ref="VMI1:VMM1"/>
    <mergeCell ref="VMP1:VMT1"/>
    <mergeCell ref="VMW1:VNA1"/>
    <mergeCell ref="VND1:VNH1"/>
    <mergeCell ref="VIO1:VIS1"/>
    <mergeCell ref="VIV1:VIZ1"/>
    <mergeCell ref="VJC1:VJG1"/>
    <mergeCell ref="VJJ1:VJN1"/>
    <mergeCell ref="VJQ1:VJU1"/>
    <mergeCell ref="VJX1:VKB1"/>
    <mergeCell ref="VKE1:VKI1"/>
    <mergeCell ref="VKL1:VKP1"/>
    <mergeCell ref="VKS1:VKW1"/>
    <mergeCell ref="VGD1:VGH1"/>
    <mergeCell ref="VGK1:VGO1"/>
    <mergeCell ref="VGR1:VGV1"/>
    <mergeCell ref="VGY1:VHC1"/>
    <mergeCell ref="VHF1:VHJ1"/>
    <mergeCell ref="VHM1:VHQ1"/>
    <mergeCell ref="VHT1:VHX1"/>
    <mergeCell ref="VIA1:VIE1"/>
    <mergeCell ref="VIH1:VIL1"/>
    <mergeCell ref="VDS1:VDW1"/>
    <mergeCell ref="VDZ1:VED1"/>
    <mergeCell ref="VEG1:VEK1"/>
    <mergeCell ref="VEN1:VER1"/>
    <mergeCell ref="VEU1:VEY1"/>
    <mergeCell ref="VFB1:VFF1"/>
    <mergeCell ref="VFI1:VFM1"/>
    <mergeCell ref="VFP1:VFT1"/>
    <mergeCell ref="VFW1:VGA1"/>
    <mergeCell ref="VBH1:VBL1"/>
    <mergeCell ref="VBO1:VBS1"/>
    <mergeCell ref="VBV1:VBZ1"/>
    <mergeCell ref="VCC1:VCG1"/>
    <mergeCell ref="VCJ1:VCN1"/>
    <mergeCell ref="VCQ1:VCU1"/>
    <mergeCell ref="VCX1:VDB1"/>
    <mergeCell ref="VDE1:VDI1"/>
    <mergeCell ref="VDL1:VDP1"/>
    <mergeCell ref="UYW1:UZA1"/>
    <mergeCell ref="UZD1:UZH1"/>
    <mergeCell ref="UZK1:UZO1"/>
    <mergeCell ref="UZR1:UZV1"/>
    <mergeCell ref="UZY1:VAC1"/>
    <mergeCell ref="VAF1:VAJ1"/>
    <mergeCell ref="VAM1:VAQ1"/>
    <mergeCell ref="VAT1:VAX1"/>
    <mergeCell ref="VBA1:VBE1"/>
    <mergeCell ref="UWL1:UWP1"/>
    <mergeCell ref="UWS1:UWW1"/>
    <mergeCell ref="UWZ1:UXD1"/>
    <mergeCell ref="UXG1:UXK1"/>
    <mergeCell ref="UXN1:UXR1"/>
    <mergeCell ref="UXU1:UXY1"/>
    <mergeCell ref="UYB1:UYF1"/>
    <mergeCell ref="UYI1:UYM1"/>
    <mergeCell ref="UYP1:UYT1"/>
    <mergeCell ref="UUA1:UUE1"/>
    <mergeCell ref="UUH1:UUL1"/>
    <mergeCell ref="UUO1:UUS1"/>
    <mergeCell ref="UUV1:UUZ1"/>
    <mergeCell ref="UVC1:UVG1"/>
    <mergeCell ref="UVJ1:UVN1"/>
    <mergeCell ref="UVQ1:UVU1"/>
    <mergeCell ref="UVX1:UWB1"/>
    <mergeCell ref="UWE1:UWI1"/>
    <mergeCell ref="URP1:URT1"/>
    <mergeCell ref="URW1:USA1"/>
    <mergeCell ref="USD1:USH1"/>
    <mergeCell ref="USK1:USO1"/>
    <mergeCell ref="USR1:USV1"/>
    <mergeCell ref="USY1:UTC1"/>
    <mergeCell ref="UTF1:UTJ1"/>
    <mergeCell ref="UTM1:UTQ1"/>
    <mergeCell ref="UTT1:UTX1"/>
    <mergeCell ref="UPE1:UPI1"/>
    <mergeCell ref="UPL1:UPP1"/>
    <mergeCell ref="UPS1:UPW1"/>
    <mergeCell ref="UPZ1:UQD1"/>
    <mergeCell ref="UQG1:UQK1"/>
    <mergeCell ref="UQN1:UQR1"/>
    <mergeCell ref="UQU1:UQY1"/>
    <mergeCell ref="URB1:URF1"/>
    <mergeCell ref="URI1:URM1"/>
    <mergeCell ref="UMT1:UMX1"/>
    <mergeCell ref="UNA1:UNE1"/>
    <mergeCell ref="UNH1:UNL1"/>
    <mergeCell ref="UNO1:UNS1"/>
    <mergeCell ref="UNV1:UNZ1"/>
    <mergeCell ref="UOC1:UOG1"/>
    <mergeCell ref="UOJ1:UON1"/>
    <mergeCell ref="UOQ1:UOU1"/>
    <mergeCell ref="UOX1:UPB1"/>
    <mergeCell ref="UKI1:UKM1"/>
    <mergeCell ref="UKP1:UKT1"/>
    <mergeCell ref="UKW1:ULA1"/>
    <mergeCell ref="ULD1:ULH1"/>
    <mergeCell ref="ULK1:ULO1"/>
    <mergeCell ref="ULR1:ULV1"/>
    <mergeCell ref="ULY1:UMC1"/>
    <mergeCell ref="UMF1:UMJ1"/>
    <mergeCell ref="UMM1:UMQ1"/>
    <mergeCell ref="UHX1:UIB1"/>
    <mergeCell ref="UIE1:UII1"/>
    <mergeCell ref="UIL1:UIP1"/>
    <mergeCell ref="UIS1:UIW1"/>
    <mergeCell ref="UIZ1:UJD1"/>
    <mergeCell ref="UJG1:UJK1"/>
    <mergeCell ref="UJN1:UJR1"/>
    <mergeCell ref="UJU1:UJY1"/>
    <mergeCell ref="UKB1:UKF1"/>
    <mergeCell ref="UFM1:UFQ1"/>
    <mergeCell ref="UFT1:UFX1"/>
    <mergeCell ref="UGA1:UGE1"/>
    <mergeCell ref="UGH1:UGL1"/>
    <mergeCell ref="UGO1:UGS1"/>
    <mergeCell ref="UGV1:UGZ1"/>
    <mergeCell ref="UHC1:UHG1"/>
    <mergeCell ref="UHJ1:UHN1"/>
    <mergeCell ref="UHQ1:UHU1"/>
    <mergeCell ref="UDB1:UDF1"/>
    <mergeCell ref="UDI1:UDM1"/>
    <mergeCell ref="UDP1:UDT1"/>
    <mergeCell ref="UDW1:UEA1"/>
    <mergeCell ref="UED1:UEH1"/>
    <mergeCell ref="UEK1:UEO1"/>
    <mergeCell ref="UER1:UEV1"/>
    <mergeCell ref="UEY1:UFC1"/>
    <mergeCell ref="UFF1:UFJ1"/>
    <mergeCell ref="UAQ1:UAU1"/>
    <mergeCell ref="UAX1:UBB1"/>
    <mergeCell ref="UBE1:UBI1"/>
    <mergeCell ref="UBL1:UBP1"/>
    <mergeCell ref="UBS1:UBW1"/>
    <mergeCell ref="UBZ1:UCD1"/>
    <mergeCell ref="UCG1:UCK1"/>
    <mergeCell ref="UCN1:UCR1"/>
    <mergeCell ref="UCU1:UCY1"/>
    <mergeCell ref="TYF1:TYJ1"/>
    <mergeCell ref="TYM1:TYQ1"/>
    <mergeCell ref="TYT1:TYX1"/>
    <mergeCell ref="TZA1:TZE1"/>
    <mergeCell ref="TZH1:TZL1"/>
    <mergeCell ref="TZO1:TZS1"/>
    <mergeCell ref="TZV1:TZZ1"/>
    <mergeCell ref="UAC1:UAG1"/>
    <mergeCell ref="UAJ1:UAN1"/>
    <mergeCell ref="TVU1:TVY1"/>
    <mergeCell ref="TWB1:TWF1"/>
    <mergeCell ref="TWI1:TWM1"/>
    <mergeCell ref="TWP1:TWT1"/>
    <mergeCell ref="TWW1:TXA1"/>
    <mergeCell ref="TXD1:TXH1"/>
    <mergeCell ref="TXK1:TXO1"/>
    <mergeCell ref="TXR1:TXV1"/>
    <mergeCell ref="TXY1:TYC1"/>
    <mergeCell ref="TTJ1:TTN1"/>
    <mergeCell ref="TTQ1:TTU1"/>
    <mergeCell ref="TTX1:TUB1"/>
    <mergeCell ref="TUE1:TUI1"/>
    <mergeCell ref="TUL1:TUP1"/>
    <mergeCell ref="TUS1:TUW1"/>
    <mergeCell ref="TUZ1:TVD1"/>
    <mergeCell ref="TVG1:TVK1"/>
    <mergeCell ref="TVN1:TVR1"/>
    <mergeCell ref="TQY1:TRC1"/>
    <mergeCell ref="TRF1:TRJ1"/>
    <mergeCell ref="TRM1:TRQ1"/>
    <mergeCell ref="TRT1:TRX1"/>
    <mergeCell ref="TSA1:TSE1"/>
    <mergeCell ref="TSH1:TSL1"/>
    <mergeCell ref="TSO1:TSS1"/>
    <mergeCell ref="TSV1:TSZ1"/>
    <mergeCell ref="TTC1:TTG1"/>
    <mergeCell ref="TON1:TOR1"/>
    <mergeCell ref="TOU1:TOY1"/>
    <mergeCell ref="TPB1:TPF1"/>
    <mergeCell ref="TPI1:TPM1"/>
    <mergeCell ref="TPP1:TPT1"/>
    <mergeCell ref="TPW1:TQA1"/>
    <mergeCell ref="TQD1:TQH1"/>
    <mergeCell ref="TQK1:TQO1"/>
    <mergeCell ref="TQR1:TQV1"/>
    <mergeCell ref="TMC1:TMG1"/>
    <mergeCell ref="TMJ1:TMN1"/>
    <mergeCell ref="TMQ1:TMU1"/>
    <mergeCell ref="TMX1:TNB1"/>
    <mergeCell ref="TNE1:TNI1"/>
    <mergeCell ref="TNL1:TNP1"/>
    <mergeCell ref="TNS1:TNW1"/>
    <mergeCell ref="TNZ1:TOD1"/>
    <mergeCell ref="TOG1:TOK1"/>
    <mergeCell ref="TJR1:TJV1"/>
    <mergeCell ref="TJY1:TKC1"/>
    <mergeCell ref="TKF1:TKJ1"/>
    <mergeCell ref="TKM1:TKQ1"/>
    <mergeCell ref="TKT1:TKX1"/>
    <mergeCell ref="TLA1:TLE1"/>
    <mergeCell ref="TLH1:TLL1"/>
    <mergeCell ref="TLO1:TLS1"/>
    <mergeCell ref="TLV1:TLZ1"/>
    <mergeCell ref="THG1:THK1"/>
    <mergeCell ref="THN1:THR1"/>
    <mergeCell ref="THU1:THY1"/>
    <mergeCell ref="TIB1:TIF1"/>
    <mergeCell ref="TII1:TIM1"/>
    <mergeCell ref="TIP1:TIT1"/>
    <mergeCell ref="TIW1:TJA1"/>
    <mergeCell ref="TJD1:TJH1"/>
    <mergeCell ref="TJK1:TJO1"/>
    <mergeCell ref="TEV1:TEZ1"/>
    <mergeCell ref="TFC1:TFG1"/>
    <mergeCell ref="TFJ1:TFN1"/>
    <mergeCell ref="TFQ1:TFU1"/>
    <mergeCell ref="TFX1:TGB1"/>
    <mergeCell ref="TGE1:TGI1"/>
    <mergeCell ref="TGL1:TGP1"/>
    <mergeCell ref="TGS1:TGW1"/>
    <mergeCell ref="TGZ1:THD1"/>
    <mergeCell ref="TCK1:TCO1"/>
    <mergeCell ref="TCR1:TCV1"/>
    <mergeCell ref="TCY1:TDC1"/>
    <mergeCell ref="TDF1:TDJ1"/>
    <mergeCell ref="TDM1:TDQ1"/>
    <mergeCell ref="TDT1:TDX1"/>
    <mergeCell ref="TEA1:TEE1"/>
    <mergeCell ref="TEH1:TEL1"/>
    <mergeCell ref="TEO1:TES1"/>
    <mergeCell ref="SZZ1:TAD1"/>
    <mergeCell ref="TAG1:TAK1"/>
    <mergeCell ref="TAN1:TAR1"/>
    <mergeCell ref="TAU1:TAY1"/>
    <mergeCell ref="TBB1:TBF1"/>
    <mergeCell ref="TBI1:TBM1"/>
    <mergeCell ref="TBP1:TBT1"/>
    <mergeCell ref="TBW1:TCA1"/>
    <mergeCell ref="TCD1:TCH1"/>
    <mergeCell ref="SXO1:SXS1"/>
    <mergeCell ref="SXV1:SXZ1"/>
    <mergeCell ref="SYC1:SYG1"/>
    <mergeCell ref="SYJ1:SYN1"/>
    <mergeCell ref="SYQ1:SYU1"/>
    <mergeCell ref="SYX1:SZB1"/>
    <mergeCell ref="SZE1:SZI1"/>
    <mergeCell ref="SZL1:SZP1"/>
    <mergeCell ref="SZS1:SZW1"/>
    <mergeCell ref="SVD1:SVH1"/>
    <mergeCell ref="SVK1:SVO1"/>
    <mergeCell ref="SVR1:SVV1"/>
    <mergeCell ref="SVY1:SWC1"/>
    <mergeCell ref="SWF1:SWJ1"/>
    <mergeCell ref="SWM1:SWQ1"/>
    <mergeCell ref="SWT1:SWX1"/>
    <mergeCell ref="SXA1:SXE1"/>
    <mergeCell ref="SXH1:SXL1"/>
    <mergeCell ref="SSS1:SSW1"/>
    <mergeCell ref="SSZ1:STD1"/>
    <mergeCell ref="STG1:STK1"/>
    <mergeCell ref="STN1:STR1"/>
    <mergeCell ref="STU1:STY1"/>
    <mergeCell ref="SUB1:SUF1"/>
    <mergeCell ref="SUI1:SUM1"/>
    <mergeCell ref="SUP1:SUT1"/>
    <mergeCell ref="SUW1:SVA1"/>
    <mergeCell ref="SQH1:SQL1"/>
    <mergeCell ref="SQO1:SQS1"/>
    <mergeCell ref="SQV1:SQZ1"/>
    <mergeCell ref="SRC1:SRG1"/>
    <mergeCell ref="SRJ1:SRN1"/>
    <mergeCell ref="SRQ1:SRU1"/>
    <mergeCell ref="SRX1:SSB1"/>
    <mergeCell ref="SSE1:SSI1"/>
    <mergeCell ref="SSL1:SSP1"/>
    <mergeCell ref="SNW1:SOA1"/>
    <mergeCell ref="SOD1:SOH1"/>
    <mergeCell ref="SOK1:SOO1"/>
    <mergeCell ref="SOR1:SOV1"/>
    <mergeCell ref="SOY1:SPC1"/>
    <mergeCell ref="SPF1:SPJ1"/>
    <mergeCell ref="SPM1:SPQ1"/>
    <mergeCell ref="SPT1:SPX1"/>
    <mergeCell ref="SQA1:SQE1"/>
    <mergeCell ref="SLL1:SLP1"/>
    <mergeCell ref="SLS1:SLW1"/>
    <mergeCell ref="SLZ1:SMD1"/>
    <mergeCell ref="SMG1:SMK1"/>
    <mergeCell ref="SMN1:SMR1"/>
    <mergeCell ref="SMU1:SMY1"/>
    <mergeCell ref="SNB1:SNF1"/>
    <mergeCell ref="SNI1:SNM1"/>
    <mergeCell ref="SNP1:SNT1"/>
    <mergeCell ref="SJA1:SJE1"/>
    <mergeCell ref="SJH1:SJL1"/>
    <mergeCell ref="SJO1:SJS1"/>
    <mergeCell ref="SJV1:SJZ1"/>
    <mergeCell ref="SKC1:SKG1"/>
    <mergeCell ref="SKJ1:SKN1"/>
    <mergeCell ref="SKQ1:SKU1"/>
    <mergeCell ref="SKX1:SLB1"/>
    <mergeCell ref="SLE1:SLI1"/>
    <mergeCell ref="SGP1:SGT1"/>
    <mergeCell ref="SGW1:SHA1"/>
    <mergeCell ref="SHD1:SHH1"/>
    <mergeCell ref="SHK1:SHO1"/>
    <mergeCell ref="SHR1:SHV1"/>
    <mergeCell ref="SHY1:SIC1"/>
    <mergeCell ref="SIF1:SIJ1"/>
    <mergeCell ref="SIM1:SIQ1"/>
    <mergeCell ref="SIT1:SIX1"/>
    <mergeCell ref="SEE1:SEI1"/>
    <mergeCell ref="SEL1:SEP1"/>
    <mergeCell ref="SES1:SEW1"/>
    <mergeCell ref="SEZ1:SFD1"/>
    <mergeCell ref="SFG1:SFK1"/>
    <mergeCell ref="SFN1:SFR1"/>
    <mergeCell ref="SFU1:SFY1"/>
    <mergeCell ref="SGB1:SGF1"/>
    <mergeCell ref="SGI1:SGM1"/>
    <mergeCell ref="SBT1:SBX1"/>
    <mergeCell ref="SCA1:SCE1"/>
    <mergeCell ref="SCH1:SCL1"/>
    <mergeCell ref="SCO1:SCS1"/>
    <mergeCell ref="SCV1:SCZ1"/>
    <mergeCell ref="SDC1:SDG1"/>
    <mergeCell ref="SDJ1:SDN1"/>
    <mergeCell ref="SDQ1:SDU1"/>
    <mergeCell ref="SDX1:SEB1"/>
    <mergeCell ref="RZI1:RZM1"/>
    <mergeCell ref="RZP1:RZT1"/>
    <mergeCell ref="RZW1:SAA1"/>
    <mergeCell ref="SAD1:SAH1"/>
    <mergeCell ref="SAK1:SAO1"/>
    <mergeCell ref="SAR1:SAV1"/>
    <mergeCell ref="SAY1:SBC1"/>
    <mergeCell ref="SBF1:SBJ1"/>
    <mergeCell ref="SBM1:SBQ1"/>
    <mergeCell ref="RWX1:RXB1"/>
    <mergeCell ref="RXE1:RXI1"/>
    <mergeCell ref="RXL1:RXP1"/>
    <mergeCell ref="RXS1:RXW1"/>
    <mergeCell ref="RXZ1:RYD1"/>
    <mergeCell ref="RYG1:RYK1"/>
    <mergeCell ref="RYN1:RYR1"/>
    <mergeCell ref="RYU1:RYY1"/>
    <mergeCell ref="RZB1:RZF1"/>
    <mergeCell ref="RUM1:RUQ1"/>
    <mergeCell ref="RUT1:RUX1"/>
    <mergeCell ref="RVA1:RVE1"/>
    <mergeCell ref="RVH1:RVL1"/>
    <mergeCell ref="RVO1:RVS1"/>
    <mergeCell ref="RVV1:RVZ1"/>
    <mergeCell ref="RWC1:RWG1"/>
    <mergeCell ref="RWJ1:RWN1"/>
    <mergeCell ref="RWQ1:RWU1"/>
    <mergeCell ref="RSB1:RSF1"/>
    <mergeCell ref="RSI1:RSM1"/>
    <mergeCell ref="RSP1:RST1"/>
    <mergeCell ref="RSW1:RTA1"/>
    <mergeCell ref="RTD1:RTH1"/>
    <mergeCell ref="RTK1:RTO1"/>
    <mergeCell ref="RTR1:RTV1"/>
    <mergeCell ref="RTY1:RUC1"/>
    <mergeCell ref="RUF1:RUJ1"/>
    <mergeCell ref="RPQ1:RPU1"/>
    <mergeCell ref="RPX1:RQB1"/>
    <mergeCell ref="RQE1:RQI1"/>
    <mergeCell ref="RQL1:RQP1"/>
    <mergeCell ref="RQS1:RQW1"/>
    <mergeCell ref="RQZ1:RRD1"/>
    <mergeCell ref="RRG1:RRK1"/>
    <mergeCell ref="RRN1:RRR1"/>
    <mergeCell ref="RRU1:RRY1"/>
    <mergeCell ref="RNF1:RNJ1"/>
    <mergeCell ref="RNM1:RNQ1"/>
    <mergeCell ref="RNT1:RNX1"/>
    <mergeCell ref="ROA1:ROE1"/>
    <mergeCell ref="ROH1:ROL1"/>
    <mergeCell ref="ROO1:ROS1"/>
    <mergeCell ref="ROV1:ROZ1"/>
    <mergeCell ref="RPC1:RPG1"/>
    <mergeCell ref="RPJ1:RPN1"/>
    <mergeCell ref="RKU1:RKY1"/>
    <mergeCell ref="RLB1:RLF1"/>
    <mergeCell ref="RLI1:RLM1"/>
    <mergeCell ref="RLP1:RLT1"/>
    <mergeCell ref="RLW1:RMA1"/>
    <mergeCell ref="RMD1:RMH1"/>
    <mergeCell ref="RMK1:RMO1"/>
    <mergeCell ref="RMR1:RMV1"/>
    <mergeCell ref="RMY1:RNC1"/>
    <mergeCell ref="RIJ1:RIN1"/>
    <mergeCell ref="RIQ1:RIU1"/>
    <mergeCell ref="RIX1:RJB1"/>
    <mergeCell ref="RJE1:RJI1"/>
    <mergeCell ref="RJL1:RJP1"/>
    <mergeCell ref="RJS1:RJW1"/>
    <mergeCell ref="RJZ1:RKD1"/>
    <mergeCell ref="RKG1:RKK1"/>
    <mergeCell ref="RKN1:RKR1"/>
    <mergeCell ref="RFY1:RGC1"/>
    <mergeCell ref="RGF1:RGJ1"/>
    <mergeCell ref="RGM1:RGQ1"/>
    <mergeCell ref="RGT1:RGX1"/>
    <mergeCell ref="RHA1:RHE1"/>
    <mergeCell ref="RHH1:RHL1"/>
    <mergeCell ref="RHO1:RHS1"/>
    <mergeCell ref="RHV1:RHZ1"/>
    <mergeCell ref="RIC1:RIG1"/>
    <mergeCell ref="RDN1:RDR1"/>
    <mergeCell ref="RDU1:RDY1"/>
    <mergeCell ref="REB1:REF1"/>
    <mergeCell ref="REI1:REM1"/>
    <mergeCell ref="REP1:RET1"/>
    <mergeCell ref="REW1:RFA1"/>
    <mergeCell ref="RFD1:RFH1"/>
    <mergeCell ref="RFK1:RFO1"/>
    <mergeCell ref="RFR1:RFV1"/>
    <mergeCell ref="RBC1:RBG1"/>
    <mergeCell ref="RBJ1:RBN1"/>
    <mergeCell ref="RBQ1:RBU1"/>
    <mergeCell ref="RBX1:RCB1"/>
    <mergeCell ref="RCE1:RCI1"/>
    <mergeCell ref="RCL1:RCP1"/>
    <mergeCell ref="RCS1:RCW1"/>
    <mergeCell ref="RCZ1:RDD1"/>
    <mergeCell ref="RDG1:RDK1"/>
    <mergeCell ref="QYR1:QYV1"/>
    <mergeCell ref="QYY1:QZC1"/>
    <mergeCell ref="QZF1:QZJ1"/>
    <mergeCell ref="QZM1:QZQ1"/>
    <mergeCell ref="QZT1:QZX1"/>
    <mergeCell ref="RAA1:RAE1"/>
    <mergeCell ref="RAH1:RAL1"/>
    <mergeCell ref="RAO1:RAS1"/>
    <mergeCell ref="RAV1:RAZ1"/>
    <mergeCell ref="QWG1:QWK1"/>
    <mergeCell ref="QWN1:QWR1"/>
    <mergeCell ref="QWU1:QWY1"/>
    <mergeCell ref="QXB1:QXF1"/>
    <mergeCell ref="QXI1:QXM1"/>
    <mergeCell ref="QXP1:QXT1"/>
    <mergeCell ref="QXW1:QYA1"/>
    <mergeCell ref="QYD1:QYH1"/>
    <mergeCell ref="QYK1:QYO1"/>
    <mergeCell ref="QTV1:QTZ1"/>
    <mergeCell ref="QUC1:QUG1"/>
    <mergeCell ref="QUJ1:QUN1"/>
    <mergeCell ref="QUQ1:QUU1"/>
    <mergeCell ref="QUX1:QVB1"/>
    <mergeCell ref="QVE1:QVI1"/>
    <mergeCell ref="QVL1:QVP1"/>
    <mergeCell ref="QVS1:QVW1"/>
    <mergeCell ref="QVZ1:QWD1"/>
    <mergeCell ref="QRK1:QRO1"/>
    <mergeCell ref="QRR1:QRV1"/>
    <mergeCell ref="QRY1:QSC1"/>
    <mergeCell ref="QSF1:QSJ1"/>
    <mergeCell ref="QSM1:QSQ1"/>
    <mergeCell ref="QST1:QSX1"/>
    <mergeCell ref="QTA1:QTE1"/>
    <mergeCell ref="QTH1:QTL1"/>
    <mergeCell ref="QTO1:QTS1"/>
    <mergeCell ref="QOZ1:QPD1"/>
    <mergeCell ref="QPG1:QPK1"/>
    <mergeCell ref="QPN1:QPR1"/>
    <mergeCell ref="QPU1:QPY1"/>
    <mergeCell ref="QQB1:QQF1"/>
    <mergeCell ref="QQI1:QQM1"/>
    <mergeCell ref="QQP1:QQT1"/>
    <mergeCell ref="QQW1:QRA1"/>
    <mergeCell ref="QRD1:QRH1"/>
    <mergeCell ref="QMO1:QMS1"/>
    <mergeCell ref="QMV1:QMZ1"/>
    <mergeCell ref="QNC1:QNG1"/>
    <mergeCell ref="QNJ1:QNN1"/>
    <mergeCell ref="QNQ1:QNU1"/>
    <mergeCell ref="QNX1:QOB1"/>
    <mergeCell ref="QOE1:QOI1"/>
    <mergeCell ref="QOL1:QOP1"/>
    <mergeCell ref="QOS1:QOW1"/>
    <mergeCell ref="QKD1:QKH1"/>
    <mergeCell ref="QKK1:QKO1"/>
    <mergeCell ref="QKR1:QKV1"/>
    <mergeCell ref="QKY1:QLC1"/>
    <mergeCell ref="QLF1:QLJ1"/>
    <mergeCell ref="QLM1:QLQ1"/>
    <mergeCell ref="QLT1:QLX1"/>
    <mergeCell ref="QMA1:QME1"/>
    <mergeCell ref="QMH1:QML1"/>
    <mergeCell ref="QHS1:QHW1"/>
    <mergeCell ref="QHZ1:QID1"/>
    <mergeCell ref="QIG1:QIK1"/>
    <mergeCell ref="QIN1:QIR1"/>
    <mergeCell ref="QIU1:QIY1"/>
    <mergeCell ref="QJB1:QJF1"/>
    <mergeCell ref="QJI1:QJM1"/>
    <mergeCell ref="QJP1:QJT1"/>
    <mergeCell ref="QJW1:QKA1"/>
    <mergeCell ref="QFH1:QFL1"/>
    <mergeCell ref="QFO1:QFS1"/>
    <mergeCell ref="QFV1:QFZ1"/>
    <mergeCell ref="QGC1:QGG1"/>
    <mergeCell ref="QGJ1:QGN1"/>
    <mergeCell ref="QGQ1:QGU1"/>
    <mergeCell ref="QGX1:QHB1"/>
    <mergeCell ref="QHE1:QHI1"/>
    <mergeCell ref="QHL1:QHP1"/>
    <mergeCell ref="QCW1:QDA1"/>
    <mergeCell ref="QDD1:QDH1"/>
    <mergeCell ref="QDK1:QDO1"/>
    <mergeCell ref="QDR1:QDV1"/>
    <mergeCell ref="QDY1:QEC1"/>
    <mergeCell ref="QEF1:QEJ1"/>
    <mergeCell ref="QEM1:QEQ1"/>
    <mergeCell ref="QET1:QEX1"/>
    <mergeCell ref="QFA1:QFE1"/>
    <mergeCell ref="QAL1:QAP1"/>
    <mergeCell ref="QAS1:QAW1"/>
    <mergeCell ref="QAZ1:QBD1"/>
    <mergeCell ref="QBG1:QBK1"/>
    <mergeCell ref="QBN1:QBR1"/>
    <mergeCell ref="QBU1:QBY1"/>
    <mergeCell ref="QCB1:QCF1"/>
    <mergeCell ref="QCI1:QCM1"/>
    <mergeCell ref="QCP1:QCT1"/>
    <mergeCell ref="PYA1:PYE1"/>
    <mergeCell ref="PYH1:PYL1"/>
    <mergeCell ref="PYO1:PYS1"/>
    <mergeCell ref="PYV1:PYZ1"/>
    <mergeCell ref="PZC1:PZG1"/>
    <mergeCell ref="PZJ1:PZN1"/>
    <mergeCell ref="PZQ1:PZU1"/>
    <mergeCell ref="PZX1:QAB1"/>
    <mergeCell ref="QAE1:QAI1"/>
    <mergeCell ref="PVP1:PVT1"/>
    <mergeCell ref="PVW1:PWA1"/>
    <mergeCell ref="PWD1:PWH1"/>
    <mergeCell ref="PWK1:PWO1"/>
    <mergeCell ref="PWR1:PWV1"/>
    <mergeCell ref="PWY1:PXC1"/>
    <mergeCell ref="PXF1:PXJ1"/>
    <mergeCell ref="PXM1:PXQ1"/>
    <mergeCell ref="PXT1:PXX1"/>
    <mergeCell ref="PTE1:PTI1"/>
    <mergeCell ref="PTL1:PTP1"/>
    <mergeCell ref="PTS1:PTW1"/>
    <mergeCell ref="PTZ1:PUD1"/>
    <mergeCell ref="PUG1:PUK1"/>
    <mergeCell ref="PUN1:PUR1"/>
    <mergeCell ref="PUU1:PUY1"/>
    <mergeCell ref="PVB1:PVF1"/>
    <mergeCell ref="PVI1:PVM1"/>
    <mergeCell ref="PQT1:PQX1"/>
    <mergeCell ref="PRA1:PRE1"/>
    <mergeCell ref="PRH1:PRL1"/>
    <mergeCell ref="PRO1:PRS1"/>
    <mergeCell ref="PRV1:PRZ1"/>
    <mergeCell ref="PSC1:PSG1"/>
    <mergeCell ref="PSJ1:PSN1"/>
    <mergeCell ref="PSQ1:PSU1"/>
    <mergeCell ref="PSX1:PTB1"/>
    <mergeCell ref="POI1:POM1"/>
    <mergeCell ref="POP1:POT1"/>
    <mergeCell ref="POW1:PPA1"/>
    <mergeCell ref="PPD1:PPH1"/>
    <mergeCell ref="PPK1:PPO1"/>
    <mergeCell ref="PPR1:PPV1"/>
    <mergeCell ref="PPY1:PQC1"/>
    <mergeCell ref="PQF1:PQJ1"/>
    <mergeCell ref="PQM1:PQQ1"/>
    <mergeCell ref="PLX1:PMB1"/>
    <mergeCell ref="PME1:PMI1"/>
    <mergeCell ref="PML1:PMP1"/>
    <mergeCell ref="PMS1:PMW1"/>
    <mergeCell ref="PMZ1:PND1"/>
    <mergeCell ref="PNG1:PNK1"/>
    <mergeCell ref="PNN1:PNR1"/>
    <mergeCell ref="PNU1:PNY1"/>
    <mergeCell ref="POB1:POF1"/>
    <mergeCell ref="PJM1:PJQ1"/>
    <mergeCell ref="PJT1:PJX1"/>
    <mergeCell ref="PKA1:PKE1"/>
    <mergeCell ref="PKH1:PKL1"/>
    <mergeCell ref="PKO1:PKS1"/>
    <mergeCell ref="PKV1:PKZ1"/>
    <mergeCell ref="PLC1:PLG1"/>
    <mergeCell ref="PLJ1:PLN1"/>
    <mergeCell ref="PLQ1:PLU1"/>
    <mergeCell ref="PHB1:PHF1"/>
    <mergeCell ref="PHI1:PHM1"/>
    <mergeCell ref="PHP1:PHT1"/>
    <mergeCell ref="PHW1:PIA1"/>
    <mergeCell ref="PID1:PIH1"/>
    <mergeCell ref="PIK1:PIO1"/>
    <mergeCell ref="PIR1:PIV1"/>
    <mergeCell ref="PIY1:PJC1"/>
    <mergeCell ref="PJF1:PJJ1"/>
    <mergeCell ref="PEQ1:PEU1"/>
    <mergeCell ref="PEX1:PFB1"/>
    <mergeCell ref="PFE1:PFI1"/>
    <mergeCell ref="PFL1:PFP1"/>
    <mergeCell ref="PFS1:PFW1"/>
    <mergeCell ref="PFZ1:PGD1"/>
    <mergeCell ref="PGG1:PGK1"/>
    <mergeCell ref="PGN1:PGR1"/>
    <mergeCell ref="PGU1:PGY1"/>
    <mergeCell ref="PCF1:PCJ1"/>
    <mergeCell ref="PCM1:PCQ1"/>
    <mergeCell ref="PCT1:PCX1"/>
    <mergeCell ref="PDA1:PDE1"/>
    <mergeCell ref="PDH1:PDL1"/>
    <mergeCell ref="PDO1:PDS1"/>
    <mergeCell ref="PDV1:PDZ1"/>
    <mergeCell ref="PEC1:PEG1"/>
    <mergeCell ref="PEJ1:PEN1"/>
    <mergeCell ref="OZU1:OZY1"/>
    <mergeCell ref="PAB1:PAF1"/>
    <mergeCell ref="PAI1:PAM1"/>
    <mergeCell ref="PAP1:PAT1"/>
    <mergeCell ref="PAW1:PBA1"/>
    <mergeCell ref="PBD1:PBH1"/>
    <mergeCell ref="PBK1:PBO1"/>
    <mergeCell ref="PBR1:PBV1"/>
    <mergeCell ref="PBY1:PCC1"/>
    <mergeCell ref="OXJ1:OXN1"/>
    <mergeCell ref="OXQ1:OXU1"/>
    <mergeCell ref="OXX1:OYB1"/>
    <mergeCell ref="OYE1:OYI1"/>
    <mergeCell ref="OYL1:OYP1"/>
    <mergeCell ref="OYS1:OYW1"/>
    <mergeCell ref="OYZ1:OZD1"/>
    <mergeCell ref="OZG1:OZK1"/>
    <mergeCell ref="OZN1:OZR1"/>
    <mergeCell ref="OUY1:OVC1"/>
    <mergeCell ref="OVF1:OVJ1"/>
    <mergeCell ref="OVM1:OVQ1"/>
    <mergeCell ref="OVT1:OVX1"/>
    <mergeCell ref="OWA1:OWE1"/>
    <mergeCell ref="OWH1:OWL1"/>
    <mergeCell ref="OWO1:OWS1"/>
    <mergeCell ref="OWV1:OWZ1"/>
    <mergeCell ref="OXC1:OXG1"/>
    <mergeCell ref="OSN1:OSR1"/>
    <mergeCell ref="OSU1:OSY1"/>
    <mergeCell ref="OTB1:OTF1"/>
    <mergeCell ref="OTI1:OTM1"/>
    <mergeCell ref="OTP1:OTT1"/>
    <mergeCell ref="OTW1:OUA1"/>
    <mergeCell ref="OUD1:OUH1"/>
    <mergeCell ref="OUK1:OUO1"/>
    <mergeCell ref="OUR1:OUV1"/>
    <mergeCell ref="OQC1:OQG1"/>
    <mergeCell ref="OQJ1:OQN1"/>
    <mergeCell ref="OQQ1:OQU1"/>
    <mergeCell ref="OQX1:ORB1"/>
    <mergeCell ref="ORE1:ORI1"/>
    <mergeCell ref="ORL1:ORP1"/>
    <mergeCell ref="ORS1:ORW1"/>
    <mergeCell ref="ORZ1:OSD1"/>
    <mergeCell ref="OSG1:OSK1"/>
    <mergeCell ref="ONR1:ONV1"/>
    <mergeCell ref="ONY1:OOC1"/>
    <mergeCell ref="OOF1:OOJ1"/>
    <mergeCell ref="OOM1:OOQ1"/>
    <mergeCell ref="OOT1:OOX1"/>
    <mergeCell ref="OPA1:OPE1"/>
    <mergeCell ref="OPH1:OPL1"/>
    <mergeCell ref="OPO1:OPS1"/>
    <mergeCell ref="OPV1:OPZ1"/>
    <mergeCell ref="OLG1:OLK1"/>
    <mergeCell ref="OLN1:OLR1"/>
    <mergeCell ref="OLU1:OLY1"/>
    <mergeCell ref="OMB1:OMF1"/>
    <mergeCell ref="OMI1:OMM1"/>
    <mergeCell ref="OMP1:OMT1"/>
    <mergeCell ref="OMW1:ONA1"/>
    <mergeCell ref="OND1:ONH1"/>
    <mergeCell ref="ONK1:ONO1"/>
    <mergeCell ref="OIV1:OIZ1"/>
    <mergeCell ref="OJC1:OJG1"/>
    <mergeCell ref="OJJ1:OJN1"/>
    <mergeCell ref="OJQ1:OJU1"/>
    <mergeCell ref="OJX1:OKB1"/>
    <mergeCell ref="OKE1:OKI1"/>
    <mergeCell ref="OKL1:OKP1"/>
    <mergeCell ref="OKS1:OKW1"/>
    <mergeCell ref="OKZ1:OLD1"/>
    <mergeCell ref="OGK1:OGO1"/>
    <mergeCell ref="OGR1:OGV1"/>
    <mergeCell ref="OGY1:OHC1"/>
    <mergeCell ref="OHF1:OHJ1"/>
    <mergeCell ref="OHM1:OHQ1"/>
    <mergeCell ref="OHT1:OHX1"/>
    <mergeCell ref="OIA1:OIE1"/>
    <mergeCell ref="OIH1:OIL1"/>
    <mergeCell ref="OIO1:OIS1"/>
    <mergeCell ref="ODZ1:OED1"/>
    <mergeCell ref="OEG1:OEK1"/>
    <mergeCell ref="OEN1:OER1"/>
    <mergeCell ref="OEU1:OEY1"/>
    <mergeCell ref="OFB1:OFF1"/>
    <mergeCell ref="OFI1:OFM1"/>
    <mergeCell ref="OFP1:OFT1"/>
    <mergeCell ref="OFW1:OGA1"/>
    <mergeCell ref="OGD1:OGH1"/>
    <mergeCell ref="OBO1:OBS1"/>
    <mergeCell ref="OBV1:OBZ1"/>
    <mergeCell ref="OCC1:OCG1"/>
    <mergeCell ref="OCJ1:OCN1"/>
    <mergeCell ref="OCQ1:OCU1"/>
    <mergeCell ref="OCX1:ODB1"/>
    <mergeCell ref="ODE1:ODI1"/>
    <mergeCell ref="ODL1:ODP1"/>
    <mergeCell ref="ODS1:ODW1"/>
    <mergeCell ref="NZD1:NZH1"/>
    <mergeCell ref="NZK1:NZO1"/>
    <mergeCell ref="NZR1:NZV1"/>
    <mergeCell ref="NZY1:OAC1"/>
    <mergeCell ref="OAF1:OAJ1"/>
    <mergeCell ref="OAM1:OAQ1"/>
    <mergeCell ref="OAT1:OAX1"/>
    <mergeCell ref="OBA1:OBE1"/>
    <mergeCell ref="OBH1:OBL1"/>
    <mergeCell ref="NWS1:NWW1"/>
    <mergeCell ref="NWZ1:NXD1"/>
    <mergeCell ref="NXG1:NXK1"/>
    <mergeCell ref="NXN1:NXR1"/>
    <mergeCell ref="NXU1:NXY1"/>
    <mergeCell ref="NYB1:NYF1"/>
    <mergeCell ref="NYI1:NYM1"/>
    <mergeCell ref="NYP1:NYT1"/>
    <mergeCell ref="NYW1:NZA1"/>
    <mergeCell ref="NUH1:NUL1"/>
    <mergeCell ref="NUO1:NUS1"/>
    <mergeCell ref="NUV1:NUZ1"/>
    <mergeCell ref="NVC1:NVG1"/>
    <mergeCell ref="NVJ1:NVN1"/>
    <mergeCell ref="NVQ1:NVU1"/>
    <mergeCell ref="NVX1:NWB1"/>
    <mergeCell ref="NWE1:NWI1"/>
    <mergeCell ref="NWL1:NWP1"/>
    <mergeCell ref="NRW1:NSA1"/>
    <mergeCell ref="NSD1:NSH1"/>
    <mergeCell ref="NSK1:NSO1"/>
    <mergeCell ref="NSR1:NSV1"/>
    <mergeCell ref="NSY1:NTC1"/>
    <mergeCell ref="NTF1:NTJ1"/>
    <mergeCell ref="NTM1:NTQ1"/>
    <mergeCell ref="NTT1:NTX1"/>
    <mergeCell ref="NUA1:NUE1"/>
    <mergeCell ref="NPL1:NPP1"/>
    <mergeCell ref="NPS1:NPW1"/>
    <mergeCell ref="NPZ1:NQD1"/>
    <mergeCell ref="NQG1:NQK1"/>
    <mergeCell ref="NQN1:NQR1"/>
    <mergeCell ref="NQU1:NQY1"/>
    <mergeCell ref="NRB1:NRF1"/>
    <mergeCell ref="NRI1:NRM1"/>
    <mergeCell ref="NRP1:NRT1"/>
    <mergeCell ref="NNA1:NNE1"/>
    <mergeCell ref="NNH1:NNL1"/>
    <mergeCell ref="NNO1:NNS1"/>
    <mergeCell ref="NNV1:NNZ1"/>
    <mergeCell ref="NOC1:NOG1"/>
    <mergeCell ref="NOJ1:NON1"/>
    <mergeCell ref="NOQ1:NOU1"/>
    <mergeCell ref="NOX1:NPB1"/>
    <mergeCell ref="NPE1:NPI1"/>
    <mergeCell ref="NKP1:NKT1"/>
    <mergeCell ref="NKW1:NLA1"/>
    <mergeCell ref="NLD1:NLH1"/>
    <mergeCell ref="NLK1:NLO1"/>
    <mergeCell ref="NLR1:NLV1"/>
    <mergeCell ref="NLY1:NMC1"/>
    <mergeCell ref="NMF1:NMJ1"/>
    <mergeCell ref="NMM1:NMQ1"/>
    <mergeCell ref="NMT1:NMX1"/>
    <mergeCell ref="NIE1:NII1"/>
    <mergeCell ref="NIL1:NIP1"/>
    <mergeCell ref="NIS1:NIW1"/>
    <mergeCell ref="NIZ1:NJD1"/>
    <mergeCell ref="NJG1:NJK1"/>
    <mergeCell ref="NJN1:NJR1"/>
    <mergeCell ref="NJU1:NJY1"/>
    <mergeCell ref="NKB1:NKF1"/>
    <mergeCell ref="NKI1:NKM1"/>
    <mergeCell ref="NFT1:NFX1"/>
    <mergeCell ref="NGA1:NGE1"/>
    <mergeCell ref="NGH1:NGL1"/>
    <mergeCell ref="NGO1:NGS1"/>
    <mergeCell ref="NGV1:NGZ1"/>
    <mergeCell ref="NHC1:NHG1"/>
    <mergeCell ref="NHJ1:NHN1"/>
    <mergeCell ref="NHQ1:NHU1"/>
    <mergeCell ref="NHX1:NIB1"/>
    <mergeCell ref="NDI1:NDM1"/>
    <mergeCell ref="NDP1:NDT1"/>
    <mergeCell ref="NDW1:NEA1"/>
    <mergeCell ref="NED1:NEH1"/>
    <mergeCell ref="NEK1:NEO1"/>
    <mergeCell ref="NER1:NEV1"/>
    <mergeCell ref="NEY1:NFC1"/>
    <mergeCell ref="NFF1:NFJ1"/>
    <mergeCell ref="NFM1:NFQ1"/>
    <mergeCell ref="NAX1:NBB1"/>
    <mergeCell ref="NBE1:NBI1"/>
    <mergeCell ref="NBL1:NBP1"/>
    <mergeCell ref="NBS1:NBW1"/>
    <mergeCell ref="NBZ1:NCD1"/>
    <mergeCell ref="NCG1:NCK1"/>
    <mergeCell ref="NCN1:NCR1"/>
    <mergeCell ref="NCU1:NCY1"/>
    <mergeCell ref="NDB1:NDF1"/>
    <mergeCell ref="MYM1:MYQ1"/>
    <mergeCell ref="MYT1:MYX1"/>
    <mergeCell ref="MZA1:MZE1"/>
    <mergeCell ref="MZH1:MZL1"/>
    <mergeCell ref="MZO1:MZS1"/>
    <mergeCell ref="MZV1:MZZ1"/>
    <mergeCell ref="NAC1:NAG1"/>
    <mergeCell ref="NAJ1:NAN1"/>
    <mergeCell ref="NAQ1:NAU1"/>
    <mergeCell ref="MWB1:MWF1"/>
    <mergeCell ref="MWI1:MWM1"/>
    <mergeCell ref="MWP1:MWT1"/>
    <mergeCell ref="MWW1:MXA1"/>
    <mergeCell ref="MXD1:MXH1"/>
    <mergeCell ref="MXK1:MXO1"/>
    <mergeCell ref="MXR1:MXV1"/>
    <mergeCell ref="MXY1:MYC1"/>
    <mergeCell ref="MYF1:MYJ1"/>
    <mergeCell ref="MTQ1:MTU1"/>
    <mergeCell ref="MTX1:MUB1"/>
    <mergeCell ref="MUE1:MUI1"/>
    <mergeCell ref="MUL1:MUP1"/>
    <mergeCell ref="MUS1:MUW1"/>
    <mergeCell ref="MUZ1:MVD1"/>
    <mergeCell ref="MVG1:MVK1"/>
    <mergeCell ref="MVN1:MVR1"/>
    <mergeCell ref="MVU1:MVY1"/>
    <mergeCell ref="MRF1:MRJ1"/>
    <mergeCell ref="MRM1:MRQ1"/>
    <mergeCell ref="MRT1:MRX1"/>
    <mergeCell ref="MSA1:MSE1"/>
    <mergeCell ref="MSH1:MSL1"/>
    <mergeCell ref="MSO1:MSS1"/>
    <mergeCell ref="MSV1:MSZ1"/>
    <mergeCell ref="MTC1:MTG1"/>
    <mergeCell ref="MTJ1:MTN1"/>
    <mergeCell ref="MOU1:MOY1"/>
    <mergeCell ref="MPB1:MPF1"/>
    <mergeCell ref="MPI1:MPM1"/>
    <mergeCell ref="MPP1:MPT1"/>
    <mergeCell ref="MPW1:MQA1"/>
    <mergeCell ref="MQD1:MQH1"/>
    <mergeCell ref="MQK1:MQO1"/>
    <mergeCell ref="MQR1:MQV1"/>
    <mergeCell ref="MQY1:MRC1"/>
    <mergeCell ref="MMJ1:MMN1"/>
    <mergeCell ref="MMQ1:MMU1"/>
    <mergeCell ref="MMX1:MNB1"/>
    <mergeCell ref="MNE1:MNI1"/>
    <mergeCell ref="MNL1:MNP1"/>
    <mergeCell ref="MNS1:MNW1"/>
    <mergeCell ref="MNZ1:MOD1"/>
    <mergeCell ref="MOG1:MOK1"/>
    <mergeCell ref="MON1:MOR1"/>
    <mergeCell ref="MJY1:MKC1"/>
    <mergeCell ref="MKF1:MKJ1"/>
    <mergeCell ref="MKM1:MKQ1"/>
    <mergeCell ref="MKT1:MKX1"/>
    <mergeCell ref="MLA1:MLE1"/>
    <mergeCell ref="MLH1:MLL1"/>
    <mergeCell ref="MLO1:MLS1"/>
    <mergeCell ref="MLV1:MLZ1"/>
    <mergeCell ref="MMC1:MMG1"/>
    <mergeCell ref="MHN1:MHR1"/>
    <mergeCell ref="MHU1:MHY1"/>
    <mergeCell ref="MIB1:MIF1"/>
    <mergeCell ref="MII1:MIM1"/>
    <mergeCell ref="MIP1:MIT1"/>
    <mergeCell ref="MIW1:MJA1"/>
    <mergeCell ref="MJD1:MJH1"/>
    <mergeCell ref="MJK1:MJO1"/>
    <mergeCell ref="MJR1:MJV1"/>
    <mergeCell ref="MFC1:MFG1"/>
    <mergeCell ref="MFJ1:MFN1"/>
    <mergeCell ref="MFQ1:MFU1"/>
    <mergeCell ref="MFX1:MGB1"/>
    <mergeCell ref="MGE1:MGI1"/>
    <mergeCell ref="MGL1:MGP1"/>
    <mergeCell ref="MGS1:MGW1"/>
    <mergeCell ref="MGZ1:MHD1"/>
    <mergeCell ref="MHG1:MHK1"/>
    <mergeCell ref="MCR1:MCV1"/>
    <mergeCell ref="MCY1:MDC1"/>
    <mergeCell ref="MDF1:MDJ1"/>
    <mergeCell ref="MDM1:MDQ1"/>
    <mergeCell ref="MDT1:MDX1"/>
    <mergeCell ref="MEA1:MEE1"/>
    <mergeCell ref="MEH1:MEL1"/>
    <mergeCell ref="MEO1:MES1"/>
    <mergeCell ref="MEV1:MEZ1"/>
    <mergeCell ref="MAG1:MAK1"/>
    <mergeCell ref="MAN1:MAR1"/>
    <mergeCell ref="MAU1:MAY1"/>
    <mergeCell ref="MBB1:MBF1"/>
    <mergeCell ref="MBI1:MBM1"/>
    <mergeCell ref="MBP1:MBT1"/>
    <mergeCell ref="MBW1:MCA1"/>
    <mergeCell ref="MCD1:MCH1"/>
    <mergeCell ref="MCK1:MCO1"/>
    <mergeCell ref="LXV1:LXZ1"/>
    <mergeCell ref="LYC1:LYG1"/>
    <mergeCell ref="LYJ1:LYN1"/>
    <mergeCell ref="LYQ1:LYU1"/>
    <mergeCell ref="LYX1:LZB1"/>
    <mergeCell ref="LZE1:LZI1"/>
    <mergeCell ref="LZL1:LZP1"/>
    <mergeCell ref="LZS1:LZW1"/>
    <mergeCell ref="LZZ1:MAD1"/>
    <mergeCell ref="LVK1:LVO1"/>
    <mergeCell ref="LVR1:LVV1"/>
    <mergeCell ref="LVY1:LWC1"/>
    <mergeCell ref="LWF1:LWJ1"/>
    <mergeCell ref="LWM1:LWQ1"/>
    <mergeCell ref="LWT1:LWX1"/>
    <mergeCell ref="LXA1:LXE1"/>
    <mergeCell ref="LXH1:LXL1"/>
    <mergeCell ref="LXO1:LXS1"/>
    <mergeCell ref="LSZ1:LTD1"/>
    <mergeCell ref="LTG1:LTK1"/>
    <mergeCell ref="LTN1:LTR1"/>
    <mergeCell ref="LTU1:LTY1"/>
    <mergeCell ref="LUB1:LUF1"/>
    <mergeCell ref="LUI1:LUM1"/>
    <mergeCell ref="LUP1:LUT1"/>
    <mergeCell ref="LUW1:LVA1"/>
    <mergeCell ref="LVD1:LVH1"/>
    <mergeCell ref="LQO1:LQS1"/>
    <mergeCell ref="LQV1:LQZ1"/>
    <mergeCell ref="LRC1:LRG1"/>
    <mergeCell ref="LRJ1:LRN1"/>
    <mergeCell ref="LRQ1:LRU1"/>
    <mergeCell ref="LRX1:LSB1"/>
    <mergeCell ref="LSE1:LSI1"/>
    <mergeCell ref="LSL1:LSP1"/>
    <mergeCell ref="LSS1:LSW1"/>
    <mergeCell ref="LOD1:LOH1"/>
    <mergeCell ref="LOK1:LOO1"/>
    <mergeCell ref="LOR1:LOV1"/>
    <mergeCell ref="LOY1:LPC1"/>
    <mergeCell ref="LPF1:LPJ1"/>
    <mergeCell ref="LPM1:LPQ1"/>
    <mergeCell ref="LPT1:LPX1"/>
    <mergeCell ref="LQA1:LQE1"/>
    <mergeCell ref="LQH1:LQL1"/>
    <mergeCell ref="LLS1:LLW1"/>
    <mergeCell ref="LLZ1:LMD1"/>
    <mergeCell ref="LMG1:LMK1"/>
    <mergeCell ref="LMN1:LMR1"/>
    <mergeCell ref="LMU1:LMY1"/>
    <mergeCell ref="LNB1:LNF1"/>
    <mergeCell ref="LNI1:LNM1"/>
    <mergeCell ref="LNP1:LNT1"/>
    <mergeCell ref="LNW1:LOA1"/>
    <mergeCell ref="LJH1:LJL1"/>
    <mergeCell ref="LJO1:LJS1"/>
    <mergeCell ref="LJV1:LJZ1"/>
    <mergeCell ref="LKC1:LKG1"/>
    <mergeCell ref="LKJ1:LKN1"/>
    <mergeCell ref="LKQ1:LKU1"/>
    <mergeCell ref="LKX1:LLB1"/>
    <mergeCell ref="LLE1:LLI1"/>
    <mergeCell ref="LLL1:LLP1"/>
    <mergeCell ref="LGW1:LHA1"/>
    <mergeCell ref="LHD1:LHH1"/>
    <mergeCell ref="LHK1:LHO1"/>
    <mergeCell ref="LHR1:LHV1"/>
    <mergeCell ref="LHY1:LIC1"/>
    <mergeCell ref="LIF1:LIJ1"/>
    <mergeCell ref="LIM1:LIQ1"/>
    <mergeCell ref="LIT1:LIX1"/>
    <mergeCell ref="LJA1:LJE1"/>
    <mergeCell ref="LEL1:LEP1"/>
    <mergeCell ref="LES1:LEW1"/>
    <mergeCell ref="LEZ1:LFD1"/>
    <mergeCell ref="LFG1:LFK1"/>
    <mergeCell ref="LFN1:LFR1"/>
    <mergeCell ref="LFU1:LFY1"/>
    <mergeCell ref="LGB1:LGF1"/>
    <mergeCell ref="LGI1:LGM1"/>
    <mergeCell ref="LGP1:LGT1"/>
    <mergeCell ref="LCA1:LCE1"/>
    <mergeCell ref="LCH1:LCL1"/>
    <mergeCell ref="LCO1:LCS1"/>
    <mergeCell ref="LCV1:LCZ1"/>
    <mergeCell ref="LDC1:LDG1"/>
    <mergeCell ref="LDJ1:LDN1"/>
    <mergeCell ref="LDQ1:LDU1"/>
    <mergeCell ref="LDX1:LEB1"/>
    <mergeCell ref="LEE1:LEI1"/>
    <mergeCell ref="KZP1:KZT1"/>
    <mergeCell ref="KZW1:LAA1"/>
    <mergeCell ref="LAD1:LAH1"/>
    <mergeCell ref="LAK1:LAO1"/>
    <mergeCell ref="LAR1:LAV1"/>
    <mergeCell ref="LAY1:LBC1"/>
    <mergeCell ref="LBF1:LBJ1"/>
    <mergeCell ref="LBM1:LBQ1"/>
    <mergeCell ref="LBT1:LBX1"/>
    <mergeCell ref="KXE1:KXI1"/>
    <mergeCell ref="KXL1:KXP1"/>
    <mergeCell ref="KXS1:KXW1"/>
    <mergeCell ref="KXZ1:KYD1"/>
    <mergeCell ref="KYG1:KYK1"/>
    <mergeCell ref="KYN1:KYR1"/>
    <mergeCell ref="KYU1:KYY1"/>
    <mergeCell ref="KZB1:KZF1"/>
    <mergeCell ref="KZI1:KZM1"/>
    <mergeCell ref="KUT1:KUX1"/>
    <mergeCell ref="KVA1:KVE1"/>
    <mergeCell ref="KVH1:KVL1"/>
    <mergeCell ref="KVO1:KVS1"/>
    <mergeCell ref="KVV1:KVZ1"/>
    <mergeCell ref="KWC1:KWG1"/>
    <mergeCell ref="KWJ1:KWN1"/>
    <mergeCell ref="KWQ1:KWU1"/>
    <mergeCell ref="KWX1:KXB1"/>
    <mergeCell ref="KSI1:KSM1"/>
    <mergeCell ref="KSP1:KST1"/>
    <mergeCell ref="KSW1:KTA1"/>
    <mergeCell ref="KTD1:KTH1"/>
    <mergeCell ref="KTK1:KTO1"/>
    <mergeCell ref="KTR1:KTV1"/>
    <mergeCell ref="KTY1:KUC1"/>
    <mergeCell ref="KUF1:KUJ1"/>
    <mergeCell ref="KUM1:KUQ1"/>
    <mergeCell ref="KPX1:KQB1"/>
    <mergeCell ref="KQE1:KQI1"/>
    <mergeCell ref="KQL1:KQP1"/>
    <mergeCell ref="KQS1:KQW1"/>
    <mergeCell ref="KQZ1:KRD1"/>
    <mergeCell ref="KRG1:KRK1"/>
    <mergeCell ref="KRN1:KRR1"/>
    <mergeCell ref="KRU1:KRY1"/>
    <mergeCell ref="KSB1:KSF1"/>
    <mergeCell ref="KNM1:KNQ1"/>
    <mergeCell ref="KNT1:KNX1"/>
    <mergeCell ref="KOA1:KOE1"/>
    <mergeCell ref="KOH1:KOL1"/>
    <mergeCell ref="KOO1:KOS1"/>
    <mergeCell ref="KOV1:KOZ1"/>
    <mergeCell ref="KPC1:KPG1"/>
    <mergeCell ref="KPJ1:KPN1"/>
    <mergeCell ref="KPQ1:KPU1"/>
    <mergeCell ref="KLB1:KLF1"/>
    <mergeCell ref="KLI1:KLM1"/>
    <mergeCell ref="KLP1:KLT1"/>
    <mergeCell ref="KLW1:KMA1"/>
    <mergeCell ref="KMD1:KMH1"/>
    <mergeCell ref="KMK1:KMO1"/>
    <mergeCell ref="KMR1:KMV1"/>
    <mergeCell ref="KMY1:KNC1"/>
    <mergeCell ref="KNF1:KNJ1"/>
    <mergeCell ref="KIQ1:KIU1"/>
    <mergeCell ref="KIX1:KJB1"/>
    <mergeCell ref="KJE1:KJI1"/>
    <mergeCell ref="KJL1:KJP1"/>
    <mergeCell ref="KJS1:KJW1"/>
    <mergeCell ref="KJZ1:KKD1"/>
    <mergeCell ref="KKG1:KKK1"/>
    <mergeCell ref="KKN1:KKR1"/>
    <mergeCell ref="KKU1:KKY1"/>
    <mergeCell ref="KGF1:KGJ1"/>
    <mergeCell ref="KGM1:KGQ1"/>
    <mergeCell ref="KGT1:KGX1"/>
    <mergeCell ref="KHA1:KHE1"/>
    <mergeCell ref="KHH1:KHL1"/>
    <mergeCell ref="KHO1:KHS1"/>
    <mergeCell ref="KHV1:KHZ1"/>
    <mergeCell ref="KIC1:KIG1"/>
    <mergeCell ref="KIJ1:KIN1"/>
    <mergeCell ref="KDU1:KDY1"/>
    <mergeCell ref="KEB1:KEF1"/>
    <mergeCell ref="KEI1:KEM1"/>
    <mergeCell ref="KEP1:KET1"/>
    <mergeCell ref="KEW1:KFA1"/>
    <mergeCell ref="KFD1:KFH1"/>
    <mergeCell ref="KFK1:KFO1"/>
    <mergeCell ref="KFR1:KFV1"/>
    <mergeCell ref="KFY1:KGC1"/>
    <mergeCell ref="KBJ1:KBN1"/>
    <mergeCell ref="KBQ1:KBU1"/>
    <mergeCell ref="KBX1:KCB1"/>
    <mergeCell ref="KCE1:KCI1"/>
    <mergeCell ref="KCL1:KCP1"/>
    <mergeCell ref="KCS1:KCW1"/>
    <mergeCell ref="KCZ1:KDD1"/>
    <mergeCell ref="KDG1:KDK1"/>
    <mergeCell ref="KDN1:KDR1"/>
    <mergeCell ref="JYY1:JZC1"/>
    <mergeCell ref="JZF1:JZJ1"/>
    <mergeCell ref="JZM1:JZQ1"/>
    <mergeCell ref="JZT1:JZX1"/>
    <mergeCell ref="KAA1:KAE1"/>
    <mergeCell ref="KAH1:KAL1"/>
    <mergeCell ref="KAO1:KAS1"/>
    <mergeCell ref="KAV1:KAZ1"/>
    <mergeCell ref="KBC1:KBG1"/>
    <mergeCell ref="JWN1:JWR1"/>
    <mergeCell ref="JWU1:JWY1"/>
    <mergeCell ref="JXB1:JXF1"/>
    <mergeCell ref="JXI1:JXM1"/>
    <mergeCell ref="JXP1:JXT1"/>
    <mergeCell ref="JXW1:JYA1"/>
    <mergeCell ref="JYD1:JYH1"/>
    <mergeCell ref="JYK1:JYO1"/>
    <mergeCell ref="JYR1:JYV1"/>
    <mergeCell ref="JUC1:JUG1"/>
    <mergeCell ref="JUJ1:JUN1"/>
    <mergeCell ref="JUQ1:JUU1"/>
    <mergeCell ref="JUX1:JVB1"/>
    <mergeCell ref="JVE1:JVI1"/>
    <mergeCell ref="JVL1:JVP1"/>
    <mergeCell ref="JVS1:JVW1"/>
    <mergeCell ref="JVZ1:JWD1"/>
    <mergeCell ref="JWG1:JWK1"/>
    <mergeCell ref="JRR1:JRV1"/>
    <mergeCell ref="JRY1:JSC1"/>
    <mergeCell ref="JSF1:JSJ1"/>
    <mergeCell ref="JSM1:JSQ1"/>
    <mergeCell ref="JST1:JSX1"/>
    <mergeCell ref="JTA1:JTE1"/>
    <mergeCell ref="JTH1:JTL1"/>
    <mergeCell ref="JTO1:JTS1"/>
    <mergeCell ref="JTV1:JTZ1"/>
    <mergeCell ref="JPG1:JPK1"/>
    <mergeCell ref="JPN1:JPR1"/>
    <mergeCell ref="JPU1:JPY1"/>
    <mergeCell ref="JQB1:JQF1"/>
    <mergeCell ref="JQI1:JQM1"/>
    <mergeCell ref="JQP1:JQT1"/>
    <mergeCell ref="JQW1:JRA1"/>
    <mergeCell ref="JRD1:JRH1"/>
    <mergeCell ref="JRK1:JRO1"/>
    <mergeCell ref="JMV1:JMZ1"/>
    <mergeCell ref="JNC1:JNG1"/>
    <mergeCell ref="JNJ1:JNN1"/>
    <mergeCell ref="JNQ1:JNU1"/>
    <mergeCell ref="JNX1:JOB1"/>
    <mergeCell ref="JOE1:JOI1"/>
    <mergeCell ref="JOL1:JOP1"/>
    <mergeCell ref="JOS1:JOW1"/>
    <mergeCell ref="JOZ1:JPD1"/>
    <mergeCell ref="JKK1:JKO1"/>
    <mergeCell ref="JKR1:JKV1"/>
    <mergeCell ref="JKY1:JLC1"/>
    <mergeCell ref="JLF1:JLJ1"/>
    <mergeCell ref="JLM1:JLQ1"/>
    <mergeCell ref="JLT1:JLX1"/>
    <mergeCell ref="JMA1:JME1"/>
    <mergeCell ref="JMH1:JML1"/>
    <mergeCell ref="JMO1:JMS1"/>
    <mergeCell ref="JHZ1:JID1"/>
    <mergeCell ref="JIG1:JIK1"/>
    <mergeCell ref="JIN1:JIR1"/>
    <mergeCell ref="JIU1:JIY1"/>
    <mergeCell ref="JJB1:JJF1"/>
    <mergeCell ref="JJI1:JJM1"/>
    <mergeCell ref="JJP1:JJT1"/>
    <mergeCell ref="JJW1:JKA1"/>
    <mergeCell ref="JKD1:JKH1"/>
    <mergeCell ref="JFO1:JFS1"/>
    <mergeCell ref="JFV1:JFZ1"/>
    <mergeCell ref="JGC1:JGG1"/>
    <mergeCell ref="JGJ1:JGN1"/>
    <mergeCell ref="JGQ1:JGU1"/>
    <mergeCell ref="JGX1:JHB1"/>
    <mergeCell ref="JHE1:JHI1"/>
    <mergeCell ref="JHL1:JHP1"/>
    <mergeCell ref="JHS1:JHW1"/>
    <mergeCell ref="JDD1:JDH1"/>
    <mergeCell ref="JDK1:JDO1"/>
    <mergeCell ref="JDR1:JDV1"/>
    <mergeCell ref="JDY1:JEC1"/>
    <mergeCell ref="JEF1:JEJ1"/>
    <mergeCell ref="JEM1:JEQ1"/>
    <mergeCell ref="JET1:JEX1"/>
    <mergeCell ref="JFA1:JFE1"/>
    <mergeCell ref="JFH1:JFL1"/>
    <mergeCell ref="JAS1:JAW1"/>
    <mergeCell ref="JAZ1:JBD1"/>
    <mergeCell ref="JBG1:JBK1"/>
    <mergeCell ref="JBN1:JBR1"/>
    <mergeCell ref="JBU1:JBY1"/>
    <mergeCell ref="JCB1:JCF1"/>
    <mergeCell ref="JCI1:JCM1"/>
    <mergeCell ref="JCP1:JCT1"/>
    <mergeCell ref="JCW1:JDA1"/>
    <mergeCell ref="IYH1:IYL1"/>
    <mergeCell ref="IYO1:IYS1"/>
    <mergeCell ref="IYV1:IYZ1"/>
    <mergeCell ref="IZC1:IZG1"/>
    <mergeCell ref="IZJ1:IZN1"/>
    <mergeCell ref="IZQ1:IZU1"/>
    <mergeCell ref="IZX1:JAB1"/>
    <mergeCell ref="JAE1:JAI1"/>
    <mergeCell ref="JAL1:JAP1"/>
    <mergeCell ref="IVW1:IWA1"/>
    <mergeCell ref="IWD1:IWH1"/>
    <mergeCell ref="IWK1:IWO1"/>
    <mergeCell ref="IWR1:IWV1"/>
    <mergeCell ref="IWY1:IXC1"/>
    <mergeCell ref="IXF1:IXJ1"/>
    <mergeCell ref="IXM1:IXQ1"/>
    <mergeCell ref="IXT1:IXX1"/>
    <mergeCell ref="IYA1:IYE1"/>
    <mergeCell ref="ITL1:ITP1"/>
    <mergeCell ref="ITS1:ITW1"/>
    <mergeCell ref="ITZ1:IUD1"/>
    <mergeCell ref="IUG1:IUK1"/>
    <mergeCell ref="IUN1:IUR1"/>
    <mergeCell ref="IUU1:IUY1"/>
    <mergeCell ref="IVB1:IVF1"/>
    <mergeCell ref="IVI1:IVM1"/>
    <mergeCell ref="IVP1:IVT1"/>
    <mergeCell ref="IRA1:IRE1"/>
    <mergeCell ref="IRH1:IRL1"/>
    <mergeCell ref="IRO1:IRS1"/>
    <mergeCell ref="IRV1:IRZ1"/>
    <mergeCell ref="ISC1:ISG1"/>
    <mergeCell ref="ISJ1:ISN1"/>
    <mergeCell ref="ISQ1:ISU1"/>
    <mergeCell ref="ISX1:ITB1"/>
    <mergeCell ref="ITE1:ITI1"/>
    <mergeCell ref="IOP1:IOT1"/>
    <mergeCell ref="IOW1:IPA1"/>
    <mergeCell ref="IPD1:IPH1"/>
    <mergeCell ref="IPK1:IPO1"/>
    <mergeCell ref="IPR1:IPV1"/>
    <mergeCell ref="IPY1:IQC1"/>
    <mergeCell ref="IQF1:IQJ1"/>
    <mergeCell ref="IQM1:IQQ1"/>
    <mergeCell ref="IQT1:IQX1"/>
    <mergeCell ref="IME1:IMI1"/>
    <mergeCell ref="IML1:IMP1"/>
    <mergeCell ref="IMS1:IMW1"/>
    <mergeCell ref="IMZ1:IND1"/>
    <mergeCell ref="ING1:INK1"/>
    <mergeCell ref="INN1:INR1"/>
    <mergeCell ref="INU1:INY1"/>
    <mergeCell ref="IOB1:IOF1"/>
    <mergeCell ref="IOI1:IOM1"/>
    <mergeCell ref="IJT1:IJX1"/>
    <mergeCell ref="IKA1:IKE1"/>
    <mergeCell ref="IKH1:IKL1"/>
    <mergeCell ref="IKO1:IKS1"/>
    <mergeCell ref="IKV1:IKZ1"/>
    <mergeCell ref="ILC1:ILG1"/>
    <mergeCell ref="ILJ1:ILN1"/>
    <mergeCell ref="ILQ1:ILU1"/>
    <mergeCell ref="ILX1:IMB1"/>
    <mergeCell ref="IHI1:IHM1"/>
    <mergeCell ref="IHP1:IHT1"/>
    <mergeCell ref="IHW1:IIA1"/>
    <mergeCell ref="IID1:IIH1"/>
    <mergeCell ref="IIK1:IIO1"/>
    <mergeCell ref="IIR1:IIV1"/>
    <mergeCell ref="IIY1:IJC1"/>
    <mergeCell ref="IJF1:IJJ1"/>
    <mergeCell ref="IJM1:IJQ1"/>
    <mergeCell ref="IEX1:IFB1"/>
    <mergeCell ref="IFE1:IFI1"/>
    <mergeCell ref="IFL1:IFP1"/>
    <mergeCell ref="IFS1:IFW1"/>
    <mergeCell ref="IFZ1:IGD1"/>
    <mergeCell ref="IGG1:IGK1"/>
    <mergeCell ref="IGN1:IGR1"/>
    <mergeCell ref="IGU1:IGY1"/>
    <mergeCell ref="IHB1:IHF1"/>
    <mergeCell ref="ICM1:ICQ1"/>
    <mergeCell ref="ICT1:ICX1"/>
    <mergeCell ref="IDA1:IDE1"/>
    <mergeCell ref="IDH1:IDL1"/>
    <mergeCell ref="IDO1:IDS1"/>
    <mergeCell ref="IDV1:IDZ1"/>
    <mergeCell ref="IEC1:IEG1"/>
    <mergeCell ref="IEJ1:IEN1"/>
    <mergeCell ref="IEQ1:IEU1"/>
    <mergeCell ref="IAB1:IAF1"/>
    <mergeCell ref="IAI1:IAM1"/>
    <mergeCell ref="IAP1:IAT1"/>
    <mergeCell ref="IAW1:IBA1"/>
    <mergeCell ref="IBD1:IBH1"/>
    <mergeCell ref="IBK1:IBO1"/>
    <mergeCell ref="IBR1:IBV1"/>
    <mergeCell ref="IBY1:ICC1"/>
    <mergeCell ref="ICF1:ICJ1"/>
    <mergeCell ref="HXQ1:HXU1"/>
    <mergeCell ref="HXX1:HYB1"/>
    <mergeCell ref="HYE1:HYI1"/>
    <mergeCell ref="HYL1:HYP1"/>
    <mergeCell ref="HYS1:HYW1"/>
    <mergeCell ref="HYZ1:HZD1"/>
    <mergeCell ref="HZG1:HZK1"/>
    <mergeCell ref="HZN1:HZR1"/>
    <mergeCell ref="HZU1:HZY1"/>
    <mergeCell ref="HVF1:HVJ1"/>
    <mergeCell ref="HVM1:HVQ1"/>
    <mergeCell ref="HVT1:HVX1"/>
    <mergeCell ref="HWA1:HWE1"/>
    <mergeCell ref="HWH1:HWL1"/>
    <mergeCell ref="HWO1:HWS1"/>
    <mergeCell ref="HWV1:HWZ1"/>
    <mergeCell ref="HXC1:HXG1"/>
    <mergeCell ref="HXJ1:HXN1"/>
    <mergeCell ref="HSU1:HSY1"/>
    <mergeCell ref="HTB1:HTF1"/>
    <mergeCell ref="HTI1:HTM1"/>
    <mergeCell ref="HTP1:HTT1"/>
    <mergeCell ref="HTW1:HUA1"/>
    <mergeCell ref="HUD1:HUH1"/>
    <mergeCell ref="HUK1:HUO1"/>
    <mergeCell ref="HUR1:HUV1"/>
    <mergeCell ref="HUY1:HVC1"/>
    <mergeCell ref="HQJ1:HQN1"/>
    <mergeCell ref="HQQ1:HQU1"/>
    <mergeCell ref="HQX1:HRB1"/>
    <mergeCell ref="HRE1:HRI1"/>
    <mergeCell ref="HRL1:HRP1"/>
    <mergeCell ref="HRS1:HRW1"/>
    <mergeCell ref="HRZ1:HSD1"/>
    <mergeCell ref="HSG1:HSK1"/>
    <mergeCell ref="HSN1:HSR1"/>
    <mergeCell ref="HNY1:HOC1"/>
    <mergeCell ref="HOF1:HOJ1"/>
    <mergeCell ref="HOM1:HOQ1"/>
    <mergeCell ref="HOT1:HOX1"/>
    <mergeCell ref="HPA1:HPE1"/>
    <mergeCell ref="HPH1:HPL1"/>
    <mergeCell ref="HPO1:HPS1"/>
    <mergeCell ref="HPV1:HPZ1"/>
    <mergeCell ref="HQC1:HQG1"/>
    <mergeCell ref="HLN1:HLR1"/>
    <mergeCell ref="HLU1:HLY1"/>
    <mergeCell ref="HMB1:HMF1"/>
    <mergeCell ref="HMI1:HMM1"/>
    <mergeCell ref="HMP1:HMT1"/>
    <mergeCell ref="HMW1:HNA1"/>
    <mergeCell ref="HND1:HNH1"/>
    <mergeCell ref="HNK1:HNO1"/>
    <mergeCell ref="HNR1:HNV1"/>
    <mergeCell ref="HJC1:HJG1"/>
    <mergeCell ref="HJJ1:HJN1"/>
    <mergeCell ref="HJQ1:HJU1"/>
    <mergeCell ref="HJX1:HKB1"/>
    <mergeCell ref="HKE1:HKI1"/>
    <mergeCell ref="HKL1:HKP1"/>
    <mergeCell ref="HKS1:HKW1"/>
    <mergeCell ref="HKZ1:HLD1"/>
    <mergeCell ref="HLG1:HLK1"/>
    <mergeCell ref="HGR1:HGV1"/>
    <mergeCell ref="HGY1:HHC1"/>
    <mergeCell ref="HHF1:HHJ1"/>
    <mergeCell ref="HHM1:HHQ1"/>
    <mergeCell ref="HHT1:HHX1"/>
    <mergeCell ref="HIA1:HIE1"/>
    <mergeCell ref="HIH1:HIL1"/>
    <mergeCell ref="HIO1:HIS1"/>
    <mergeCell ref="HIV1:HIZ1"/>
    <mergeCell ref="HEG1:HEK1"/>
    <mergeCell ref="HEN1:HER1"/>
    <mergeCell ref="HEU1:HEY1"/>
    <mergeCell ref="HFB1:HFF1"/>
    <mergeCell ref="HFI1:HFM1"/>
    <mergeCell ref="HFP1:HFT1"/>
    <mergeCell ref="HFW1:HGA1"/>
    <mergeCell ref="HGD1:HGH1"/>
    <mergeCell ref="HGK1:HGO1"/>
    <mergeCell ref="HBV1:HBZ1"/>
    <mergeCell ref="HCC1:HCG1"/>
    <mergeCell ref="HCJ1:HCN1"/>
    <mergeCell ref="HCQ1:HCU1"/>
    <mergeCell ref="HCX1:HDB1"/>
    <mergeCell ref="HDE1:HDI1"/>
    <mergeCell ref="HDL1:HDP1"/>
    <mergeCell ref="HDS1:HDW1"/>
    <mergeCell ref="HDZ1:HED1"/>
    <mergeCell ref="GZK1:GZO1"/>
    <mergeCell ref="GZR1:GZV1"/>
    <mergeCell ref="GZY1:HAC1"/>
    <mergeCell ref="HAF1:HAJ1"/>
    <mergeCell ref="HAM1:HAQ1"/>
    <mergeCell ref="HAT1:HAX1"/>
    <mergeCell ref="HBA1:HBE1"/>
    <mergeCell ref="HBH1:HBL1"/>
    <mergeCell ref="HBO1:HBS1"/>
    <mergeCell ref="GWZ1:GXD1"/>
    <mergeCell ref="GXG1:GXK1"/>
    <mergeCell ref="GXN1:GXR1"/>
    <mergeCell ref="GXU1:GXY1"/>
    <mergeCell ref="GYB1:GYF1"/>
    <mergeCell ref="GYI1:GYM1"/>
    <mergeCell ref="GYP1:GYT1"/>
    <mergeCell ref="GYW1:GZA1"/>
    <mergeCell ref="GZD1:GZH1"/>
    <mergeCell ref="GUO1:GUS1"/>
    <mergeCell ref="GUV1:GUZ1"/>
    <mergeCell ref="GVC1:GVG1"/>
    <mergeCell ref="GVJ1:GVN1"/>
    <mergeCell ref="GVQ1:GVU1"/>
    <mergeCell ref="GVX1:GWB1"/>
    <mergeCell ref="GWE1:GWI1"/>
    <mergeCell ref="GWL1:GWP1"/>
    <mergeCell ref="GWS1:GWW1"/>
    <mergeCell ref="GSD1:GSH1"/>
    <mergeCell ref="GSK1:GSO1"/>
    <mergeCell ref="GSR1:GSV1"/>
    <mergeCell ref="GSY1:GTC1"/>
    <mergeCell ref="GTF1:GTJ1"/>
    <mergeCell ref="GTM1:GTQ1"/>
    <mergeCell ref="GTT1:GTX1"/>
    <mergeCell ref="GUA1:GUE1"/>
    <mergeCell ref="GUH1:GUL1"/>
    <mergeCell ref="GPS1:GPW1"/>
    <mergeCell ref="GPZ1:GQD1"/>
    <mergeCell ref="GQG1:GQK1"/>
    <mergeCell ref="GQN1:GQR1"/>
    <mergeCell ref="GQU1:GQY1"/>
    <mergeCell ref="GRB1:GRF1"/>
    <mergeCell ref="GRI1:GRM1"/>
    <mergeCell ref="GRP1:GRT1"/>
    <mergeCell ref="GRW1:GSA1"/>
    <mergeCell ref="GNH1:GNL1"/>
    <mergeCell ref="GNO1:GNS1"/>
    <mergeCell ref="GNV1:GNZ1"/>
    <mergeCell ref="GOC1:GOG1"/>
    <mergeCell ref="GOJ1:GON1"/>
    <mergeCell ref="GOQ1:GOU1"/>
    <mergeCell ref="GOX1:GPB1"/>
    <mergeCell ref="GPE1:GPI1"/>
    <mergeCell ref="GPL1:GPP1"/>
    <mergeCell ref="GKW1:GLA1"/>
    <mergeCell ref="GLD1:GLH1"/>
    <mergeCell ref="GLK1:GLO1"/>
    <mergeCell ref="GLR1:GLV1"/>
    <mergeCell ref="GLY1:GMC1"/>
    <mergeCell ref="GMF1:GMJ1"/>
    <mergeCell ref="GMM1:GMQ1"/>
    <mergeCell ref="GMT1:GMX1"/>
    <mergeCell ref="GNA1:GNE1"/>
    <mergeCell ref="GIL1:GIP1"/>
    <mergeCell ref="GIS1:GIW1"/>
    <mergeCell ref="GIZ1:GJD1"/>
    <mergeCell ref="GJG1:GJK1"/>
    <mergeCell ref="GJN1:GJR1"/>
    <mergeCell ref="GJU1:GJY1"/>
    <mergeCell ref="GKB1:GKF1"/>
    <mergeCell ref="GKI1:GKM1"/>
    <mergeCell ref="GKP1:GKT1"/>
    <mergeCell ref="GGA1:GGE1"/>
    <mergeCell ref="GGH1:GGL1"/>
    <mergeCell ref="GGO1:GGS1"/>
    <mergeCell ref="GGV1:GGZ1"/>
    <mergeCell ref="GHC1:GHG1"/>
    <mergeCell ref="GHJ1:GHN1"/>
    <mergeCell ref="GHQ1:GHU1"/>
    <mergeCell ref="GHX1:GIB1"/>
    <mergeCell ref="GIE1:GII1"/>
    <mergeCell ref="GDP1:GDT1"/>
    <mergeCell ref="GDW1:GEA1"/>
    <mergeCell ref="GED1:GEH1"/>
    <mergeCell ref="GEK1:GEO1"/>
    <mergeCell ref="GER1:GEV1"/>
    <mergeCell ref="GEY1:GFC1"/>
    <mergeCell ref="GFF1:GFJ1"/>
    <mergeCell ref="GFM1:GFQ1"/>
    <mergeCell ref="GFT1:GFX1"/>
    <mergeCell ref="GBE1:GBI1"/>
    <mergeCell ref="GBL1:GBP1"/>
    <mergeCell ref="GBS1:GBW1"/>
    <mergeCell ref="GBZ1:GCD1"/>
    <mergeCell ref="GCG1:GCK1"/>
    <mergeCell ref="GCN1:GCR1"/>
    <mergeCell ref="GCU1:GCY1"/>
    <mergeCell ref="GDB1:GDF1"/>
    <mergeCell ref="GDI1:GDM1"/>
    <mergeCell ref="FYT1:FYX1"/>
    <mergeCell ref="FZA1:FZE1"/>
    <mergeCell ref="FZH1:FZL1"/>
    <mergeCell ref="FZO1:FZS1"/>
    <mergeCell ref="FZV1:FZZ1"/>
    <mergeCell ref="GAC1:GAG1"/>
    <mergeCell ref="GAJ1:GAN1"/>
    <mergeCell ref="GAQ1:GAU1"/>
    <mergeCell ref="GAX1:GBB1"/>
    <mergeCell ref="FWI1:FWM1"/>
    <mergeCell ref="FWP1:FWT1"/>
    <mergeCell ref="FWW1:FXA1"/>
    <mergeCell ref="FXD1:FXH1"/>
    <mergeCell ref="FXK1:FXO1"/>
    <mergeCell ref="FXR1:FXV1"/>
    <mergeCell ref="FXY1:FYC1"/>
    <mergeCell ref="FYF1:FYJ1"/>
    <mergeCell ref="FYM1:FYQ1"/>
    <mergeCell ref="FTX1:FUB1"/>
    <mergeCell ref="FUE1:FUI1"/>
    <mergeCell ref="FUL1:FUP1"/>
    <mergeCell ref="FUS1:FUW1"/>
    <mergeCell ref="FUZ1:FVD1"/>
    <mergeCell ref="FVG1:FVK1"/>
    <mergeCell ref="FVN1:FVR1"/>
    <mergeCell ref="FVU1:FVY1"/>
    <mergeCell ref="FWB1:FWF1"/>
    <mergeCell ref="FRM1:FRQ1"/>
    <mergeCell ref="FRT1:FRX1"/>
    <mergeCell ref="FSA1:FSE1"/>
    <mergeCell ref="FSH1:FSL1"/>
    <mergeCell ref="FSO1:FSS1"/>
    <mergeCell ref="FSV1:FSZ1"/>
    <mergeCell ref="FTC1:FTG1"/>
    <mergeCell ref="FTJ1:FTN1"/>
    <mergeCell ref="FTQ1:FTU1"/>
    <mergeCell ref="FPB1:FPF1"/>
    <mergeCell ref="FPI1:FPM1"/>
    <mergeCell ref="FPP1:FPT1"/>
    <mergeCell ref="FPW1:FQA1"/>
    <mergeCell ref="FQD1:FQH1"/>
    <mergeCell ref="FQK1:FQO1"/>
    <mergeCell ref="FQR1:FQV1"/>
    <mergeCell ref="FQY1:FRC1"/>
    <mergeCell ref="FRF1:FRJ1"/>
    <mergeCell ref="FMQ1:FMU1"/>
    <mergeCell ref="FMX1:FNB1"/>
    <mergeCell ref="FNE1:FNI1"/>
    <mergeCell ref="FNL1:FNP1"/>
    <mergeCell ref="FNS1:FNW1"/>
    <mergeCell ref="FNZ1:FOD1"/>
    <mergeCell ref="FOG1:FOK1"/>
    <mergeCell ref="FON1:FOR1"/>
    <mergeCell ref="FOU1:FOY1"/>
    <mergeCell ref="FKF1:FKJ1"/>
    <mergeCell ref="FKM1:FKQ1"/>
    <mergeCell ref="FKT1:FKX1"/>
    <mergeCell ref="FLA1:FLE1"/>
    <mergeCell ref="FLH1:FLL1"/>
    <mergeCell ref="FLO1:FLS1"/>
    <mergeCell ref="FLV1:FLZ1"/>
    <mergeCell ref="FMC1:FMG1"/>
    <mergeCell ref="FMJ1:FMN1"/>
    <mergeCell ref="FHU1:FHY1"/>
    <mergeCell ref="FIB1:FIF1"/>
    <mergeCell ref="FII1:FIM1"/>
    <mergeCell ref="FIP1:FIT1"/>
    <mergeCell ref="FIW1:FJA1"/>
    <mergeCell ref="FJD1:FJH1"/>
    <mergeCell ref="FJK1:FJO1"/>
    <mergeCell ref="FJR1:FJV1"/>
    <mergeCell ref="FJY1:FKC1"/>
    <mergeCell ref="FFJ1:FFN1"/>
    <mergeCell ref="FFQ1:FFU1"/>
    <mergeCell ref="FFX1:FGB1"/>
    <mergeCell ref="FGE1:FGI1"/>
    <mergeCell ref="FGL1:FGP1"/>
    <mergeCell ref="FGS1:FGW1"/>
    <mergeCell ref="FGZ1:FHD1"/>
    <mergeCell ref="FHG1:FHK1"/>
    <mergeCell ref="FHN1:FHR1"/>
    <mergeCell ref="FCY1:FDC1"/>
    <mergeCell ref="FDF1:FDJ1"/>
    <mergeCell ref="FDM1:FDQ1"/>
    <mergeCell ref="FDT1:FDX1"/>
    <mergeCell ref="FEA1:FEE1"/>
    <mergeCell ref="FEH1:FEL1"/>
    <mergeCell ref="FEO1:FES1"/>
    <mergeCell ref="FEV1:FEZ1"/>
    <mergeCell ref="FFC1:FFG1"/>
    <mergeCell ref="FAN1:FAR1"/>
    <mergeCell ref="FAU1:FAY1"/>
    <mergeCell ref="FBB1:FBF1"/>
    <mergeCell ref="FBI1:FBM1"/>
    <mergeCell ref="FBP1:FBT1"/>
    <mergeCell ref="FBW1:FCA1"/>
    <mergeCell ref="FCD1:FCH1"/>
    <mergeCell ref="FCK1:FCO1"/>
    <mergeCell ref="FCR1:FCV1"/>
    <mergeCell ref="EYC1:EYG1"/>
    <mergeCell ref="EYJ1:EYN1"/>
    <mergeCell ref="EYQ1:EYU1"/>
    <mergeCell ref="EYX1:EZB1"/>
    <mergeCell ref="EZE1:EZI1"/>
    <mergeCell ref="EZL1:EZP1"/>
    <mergeCell ref="EZS1:EZW1"/>
    <mergeCell ref="EZZ1:FAD1"/>
    <mergeCell ref="FAG1:FAK1"/>
    <mergeCell ref="EVR1:EVV1"/>
    <mergeCell ref="EVY1:EWC1"/>
    <mergeCell ref="EWF1:EWJ1"/>
    <mergeCell ref="EWM1:EWQ1"/>
    <mergeCell ref="EWT1:EWX1"/>
    <mergeCell ref="EXA1:EXE1"/>
    <mergeCell ref="EXH1:EXL1"/>
    <mergeCell ref="EXO1:EXS1"/>
    <mergeCell ref="EXV1:EXZ1"/>
    <mergeCell ref="ETG1:ETK1"/>
    <mergeCell ref="ETN1:ETR1"/>
    <mergeCell ref="ETU1:ETY1"/>
    <mergeCell ref="EUB1:EUF1"/>
    <mergeCell ref="EUI1:EUM1"/>
    <mergeCell ref="EUP1:EUT1"/>
    <mergeCell ref="EUW1:EVA1"/>
    <mergeCell ref="EVD1:EVH1"/>
    <mergeCell ref="EVK1:EVO1"/>
    <mergeCell ref="EQV1:EQZ1"/>
    <mergeCell ref="ERC1:ERG1"/>
    <mergeCell ref="ERJ1:ERN1"/>
    <mergeCell ref="ERQ1:ERU1"/>
    <mergeCell ref="ERX1:ESB1"/>
    <mergeCell ref="ESE1:ESI1"/>
    <mergeCell ref="ESL1:ESP1"/>
    <mergeCell ref="ESS1:ESW1"/>
    <mergeCell ref="ESZ1:ETD1"/>
    <mergeCell ref="EOK1:EOO1"/>
    <mergeCell ref="EOR1:EOV1"/>
    <mergeCell ref="EOY1:EPC1"/>
    <mergeCell ref="EPF1:EPJ1"/>
    <mergeCell ref="EPM1:EPQ1"/>
    <mergeCell ref="EPT1:EPX1"/>
    <mergeCell ref="EQA1:EQE1"/>
    <mergeCell ref="EQH1:EQL1"/>
    <mergeCell ref="EQO1:EQS1"/>
    <mergeCell ref="ELZ1:EMD1"/>
    <mergeCell ref="EMG1:EMK1"/>
    <mergeCell ref="EMN1:EMR1"/>
    <mergeCell ref="EMU1:EMY1"/>
    <mergeCell ref="ENB1:ENF1"/>
    <mergeCell ref="ENI1:ENM1"/>
    <mergeCell ref="ENP1:ENT1"/>
    <mergeCell ref="ENW1:EOA1"/>
    <mergeCell ref="EOD1:EOH1"/>
    <mergeCell ref="EJO1:EJS1"/>
    <mergeCell ref="EJV1:EJZ1"/>
    <mergeCell ref="EKC1:EKG1"/>
    <mergeCell ref="EKJ1:EKN1"/>
    <mergeCell ref="EKQ1:EKU1"/>
    <mergeCell ref="EKX1:ELB1"/>
    <mergeCell ref="ELE1:ELI1"/>
    <mergeCell ref="ELL1:ELP1"/>
    <mergeCell ref="ELS1:ELW1"/>
    <mergeCell ref="EHD1:EHH1"/>
    <mergeCell ref="EHK1:EHO1"/>
    <mergeCell ref="EHR1:EHV1"/>
    <mergeCell ref="EHY1:EIC1"/>
    <mergeCell ref="EIF1:EIJ1"/>
    <mergeCell ref="EIM1:EIQ1"/>
    <mergeCell ref="EIT1:EIX1"/>
    <mergeCell ref="EJA1:EJE1"/>
    <mergeCell ref="EJH1:EJL1"/>
    <mergeCell ref="EES1:EEW1"/>
    <mergeCell ref="EEZ1:EFD1"/>
    <mergeCell ref="EFG1:EFK1"/>
    <mergeCell ref="EFN1:EFR1"/>
    <mergeCell ref="EFU1:EFY1"/>
    <mergeCell ref="EGB1:EGF1"/>
    <mergeCell ref="EGI1:EGM1"/>
    <mergeCell ref="EGP1:EGT1"/>
    <mergeCell ref="EGW1:EHA1"/>
    <mergeCell ref="ECH1:ECL1"/>
    <mergeCell ref="ECO1:ECS1"/>
    <mergeCell ref="ECV1:ECZ1"/>
    <mergeCell ref="EDC1:EDG1"/>
    <mergeCell ref="EDJ1:EDN1"/>
    <mergeCell ref="EDQ1:EDU1"/>
    <mergeCell ref="EDX1:EEB1"/>
    <mergeCell ref="EEE1:EEI1"/>
    <mergeCell ref="EEL1:EEP1"/>
    <mergeCell ref="DZW1:EAA1"/>
    <mergeCell ref="EAD1:EAH1"/>
    <mergeCell ref="EAK1:EAO1"/>
    <mergeCell ref="EAR1:EAV1"/>
    <mergeCell ref="EAY1:EBC1"/>
    <mergeCell ref="EBF1:EBJ1"/>
    <mergeCell ref="EBM1:EBQ1"/>
    <mergeCell ref="EBT1:EBX1"/>
    <mergeCell ref="ECA1:ECE1"/>
    <mergeCell ref="DXL1:DXP1"/>
    <mergeCell ref="DXS1:DXW1"/>
    <mergeCell ref="DXZ1:DYD1"/>
    <mergeCell ref="DYG1:DYK1"/>
    <mergeCell ref="DYN1:DYR1"/>
    <mergeCell ref="DYU1:DYY1"/>
    <mergeCell ref="DZB1:DZF1"/>
    <mergeCell ref="DZI1:DZM1"/>
    <mergeCell ref="DZP1:DZT1"/>
    <mergeCell ref="DVA1:DVE1"/>
    <mergeCell ref="DVH1:DVL1"/>
    <mergeCell ref="DVO1:DVS1"/>
    <mergeCell ref="DVV1:DVZ1"/>
    <mergeCell ref="DWC1:DWG1"/>
    <mergeCell ref="DWJ1:DWN1"/>
    <mergeCell ref="DWQ1:DWU1"/>
    <mergeCell ref="DWX1:DXB1"/>
    <mergeCell ref="DXE1:DXI1"/>
    <mergeCell ref="DSP1:DST1"/>
    <mergeCell ref="DSW1:DTA1"/>
    <mergeCell ref="DTD1:DTH1"/>
    <mergeCell ref="DTK1:DTO1"/>
    <mergeCell ref="DTR1:DTV1"/>
    <mergeCell ref="DTY1:DUC1"/>
    <mergeCell ref="DUF1:DUJ1"/>
    <mergeCell ref="DUM1:DUQ1"/>
    <mergeCell ref="DUT1:DUX1"/>
    <mergeCell ref="DQE1:DQI1"/>
    <mergeCell ref="DQL1:DQP1"/>
    <mergeCell ref="DQS1:DQW1"/>
    <mergeCell ref="DQZ1:DRD1"/>
    <mergeCell ref="DRG1:DRK1"/>
    <mergeCell ref="DRN1:DRR1"/>
    <mergeCell ref="DRU1:DRY1"/>
    <mergeCell ref="DSB1:DSF1"/>
    <mergeCell ref="DSI1:DSM1"/>
    <mergeCell ref="DNT1:DNX1"/>
    <mergeCell ref="DOA1:DOE1"/>
    <mergeCell ref="DOH1:DOL1"/>
    <mergeCell ref="DOO1:DOS1"/>
    <mergeCell ref="DOV1:DOZ1"/>
    <mergeCell ref="DPC1:DPG1"/>
    <mergeCell ref="DPJ1:DPN1"/>
    <mergeCell ref="DPQ1:DPU1"/>
    <mergeCell ref="DPX1:DQB1"/>
    <mergeCell ref="DLI1:DLM1"/>
    <mergeCell ref="DLP1:DLT1"/>
    <mergeCell ref="DLW1:DMA1"/>
    <mergeCell ref="DMD1:DMH1"/>
    <mergeCell ref="DMK1:DMO1"/>
    <mergeCell ref="DMR1:DMV1"/>
    <mergeCell ref="DMY1:DNC1"/>
    <mergeCell ref="DNF1:DNJ1"/>
    <mergeCell ref="DNM1:DNQ1"/>
    <mergeCell ref="DIX1:DJB1"/>
    <mergeCell ref="DJE1:DJI1"/>
    <mergeCell ref="DJL1:DJP1"/>
    <mergeCell ref="DJS1:DJW1"/>
    <mergeCell ref="DJZ1:DKD1"/>
    <mergeCell ref="DKG1:DKK1"/>
    <mergeCell ref="DKN1:DKR1"/>
    <mergeCell ref="DKU1:DKY1"/>
    <mergeCell ref="DLB1:DLF1"/>
    <mergeCell ref="DGM1:DGQ1"/>
    <mergeCell ref="DGT1:DGX1"/>
    <mergeCell ref="DHA1:DHE1"/>
    <mergeCell ref="DHH1:DHL1"/>
    <mergeCell ref="DHO1:DHS1"/>
    <mergeCell ref="DHV1:DHZ1"/>
    <mergeCell ref="DIC1:DIG1"/>
    <mergeCell ref="DIJ1:DIN1"/>
    <mergeCell ref="DIQ1:DIU1"/>
    <mergeCell ref="DEB1:DEF1"/>
    <mergeCell ref="DEI1:DEM1"/>
    <mergeCell ref="DEP1:DET1"/>
    <mergeCell ref="DEW1:DFA1"/>
    <mergeCell ref="DFD1:DFH1"/>
    <mergeCell ref="DFK1:DFO1"/>
    <mergeCell ref="DFR1:DFV1"/>
    <mergeCell ref="DFY1:DGC1"/>
    <mergeCell ref="DGF1:DGJ1"/>
    <mergeCell ref="DBQ1:DBU1"/>
    <mergeCell ref="DBX1:DCB1"/>
    <mergeCell ref="DCE1:DCI1"/>
    <mergeCell ref="DCL1:DCP1"/>
    <mergeCell ref="DCS1:DCW1"/>
    <mergeCell ref="DCZ1:DDD1"/>
    <mergeCell ref="DDG1:DDK1"/>
    <mergeCell ref="DDN1:DDR1"/>
    <mergeCell ref="DDU1:DDY1"/>
    <mergeCell ref="CZF1:CZJ1"/>
    <mergeCell ref="CZM1:CZQ1"/>
    <mergeCell ref="CZT1:CZX1"/>
    <mergeCell ref="DAA1:DAE1"/>
    <mergeCell ref="DAH1:DAL1"/>
    <mergeCell ref="DAO1:DAS1"/>
    <mergeCell ref="DAV1:DAZ1"/>
    <mergeCell ref="DBC1:DBG1"/>
    <mergeCell ref="DBJ1:DBN1"/>
    <mergeCell ref="CWU1:CWY1"/>
    <mergeCell ref="CXB1:CXF1"/>
    <mergeCell ref="CXI1:CXM1"/>
    <mergeCell ref="CXP1:CXT1"/>
    <mergeCell ref="CXW1:CYA1"/>
    <mergeCell ref="CYD1:CYH1"/>
    <mergeCell ref="CYK1:CYO1"/>
    <mergeCell ref="CYR1:CYV1"/>
    <mergeCell ref="CYY1:CZC1"/>
    <mergeCell ref="CUJ1:CUN1"/>
    <mergeCell ref="CUQ1:CUU1"/>
    <mergeCell ref="CUX1:CVB1"/>
    <mergeCell ref="CVE1:CVI1"/>
    <mergeCell ref="CVL1:CVP1"/>
    <mergeCell ref="CVS1:CVW1"/>
    <mergeCell ref="CVZ1:CWD1"/>
    <mergeCell ref="CWG1:CWK1"/>
    <mergeCell ref="CWN1:CWR1"/>
    <mergeCell ref="CRY1:CSC1"/>
    <mergeCell ref="CSF1:CSJ1"/>
    <mergeCell ref="CSM1:CSQ1"/>
    <mergeCell ref="CST1:CSX1"/>
    <mergeCell ref="CTA1:CTE1"/>
    <mergeCell ref="CTH1:CTL1"/>
    <mergeCell ref="CTO1:CTS1"/>
    <mergeCell ref="CTV1:CTZ1"/>
    <mergeCell ref="CUC1:CUG1"/>
    <mergeCell ref="CPN1:CPR1"/>
    <mergeCell ref="CPU1:CPY1"/>
    <mergeCell ref="CQB1:CQF1"/>
    <mergeCell ref="CQI1:CQM1"/>
    <mergeCell ref="CQP1:CQT1"/>
    <mergeCell ref="CQW1:CRA1"/>
    <mergeCell ref="CRD1:CRH1"/>
    <mergeCell ref="CRK1:CRO1"/>
    <mergeCell ref="CRR1:CRV1"/>
    <mergeCell ref="CNC1:CNG1"/>
    <mergeCell ref="CNJ1:CNN1"/>
    <mergeCell ref="CNQ1:CNU1"/>
    <mergeCell ref="CNX1:COB1"/>
    <mergeCell ref="COE1:COI1"/>
    <mergeCell ref="COL1:COP1"/>
    <mergeCell ref="COS1:COW1"/>
    <mergeCell ref="COZ1:CPD1"/>
    <mergeCell ref="CPG1:CPK1"/>
    <mergeCell ref="CKR1:CKV1"/>
    <mergeCell ref="CKY1:CLC1"/>
    <mergeCell ref="CLF1:CLJ1"/>
    <mergeCell ref="CLM1:CLQ1"/>
    <mergeCell ref="CLT1:CLX1"/>
    <mergeCell ref="CMA1:CME1"/>
    <mergeCell ref="CMH1:CML1"/>
    <mergeCell ref="CMO1:CMS1"/>
    <mergeCell ref="CMV1:CMZ1"/>
    <mergeCell ref="CIG1:CIK1"/>
    <mergeCell ref="CIN1:CIR1"/>
    <mergeCell ref="CIU1:CIY1"/>
    <mergeCell ref="CJB1:CJF1"/>
    <mergeCell ref="CJI1:CJM1"/>
    <mergeCell ref="CJP1:CJT1"/>
    <mergeCell ref="CJW1:CKA1"/>
    <mergeCell ref="CKD1:CKH1"/>
    <mergeCell ref="CKK1:CKO1"/>
    <mergeCell ref="CFV1:CFZ1"/>
    <mergeCell ref="CGC1:CGG1"/>
    <mergeCell ref="CGJ1:CGN1"/>
    <mergeCell ref="CGQ1:CGU1"/>
    <mergeCell ref="CGX1:CHB1"/>
    <mergeCell ref="CHE1:CHI1"/>
    <mergeCell ref="CHL1:CHP1"/>
    <mergeCell ref="CHS1:CHW1"/>
    <mergeCell ref="CHZ1:CID1"/>
    <mergeCell ref="CDK1:CDO1"/>
    <mergeCell ref="CDR1:CDV1"/>
    <mergeCell ref="CDY1:CEC1"/>
    <mergeCell ref="CEF1:CEJ1"/>
    <mergeCell ref="CEM1:CEQ1"/>
    <mergeCell ref="CET1:CEX1"/>
    <mergeCell ref="CFA1:CFE1"/>
    <mergeCell ref="CFH1:CFL1"/>
    <mergeCell ref="CFO1:CFS1"/>
    <mergeCell ref="CAZ1:CBD1"/>
    <mergeCell ref="CBG1:CBK1"/>
    <mergeCell ref="CBN1:CBR1"/>
    <mergeCell ref="CBU1:CBY1"/>
    <mergeCell ref="CCB1:CCF1"/>
    <mergeCell ref="CCI1:CCM1"/>
    <mergeCell ref="CCP1:CCT1"/>
    <mergeCell ref="CCW1:CDA1"/>
    <mergeCell ref="CDD1:CDH1"/>
    <mergeCell ref="BYO1:BYS1"/>
    <mergeCell ref="BYV1:BYZ1"/>
    <mergeCell ref="BZC1:BZG1"/>
    <mergeCell ref="BZJ1:BZN1"/>
    <mergeCell ref="BZQ1:BZU1"/>
    <mergeCell ref="BZX1:CAB1"/>
    <mergeCell ref="CAE1:CAI1"/>
    <mergeCell ref="CAL1:CAP1"/>
    <mergeCell ref="CAS1:CAW1"/>
    <mergeCell ref="BWD1:BWH1"/>
    <mergeCell ref="BWK1:BWO1"/>
    <mergeCell ref="BWR1:BWV1"/>
    <mergeCell ref="BWY1:BXC1"/>
    <mergeCell ref="BXF1:BXJ1"/>
    <mergeCell ref="BXM1:BXQ1"/>
    <mergeCell ref="BXT1:BXX1"/>
    <mergeCell ref="BYA1:BYE1"/>
    <mergeCell ref="BYH1:BYL1"/>
    <mergeCell ref="BTS1:BTW1"/>
    <mergeCell ref="BTZ1:BUD1"/>
    <mergeCell ref="BUG1:BUK1"/>
    <mergeCell ref="BUN1:BUR1"/>
    <mergeCell ref="BUU1:BUY1"/>
    <mergeCell ref="BVB1:BVF1"/>
    <mergeCell ref="BVI1:BVM1"/>
    <mergeCell ref="BVP1:BVT1"/>
    <mergeCell ref="BVW1:BWA1"/>
    <mergeCell ref="BRH1:BRL1"/>
    <mergeCell ref="BRO1:BRS1"/>
    <mergeCell ref="BRV1:BRZ1"/>
    <mergeCell ref="BSC1:BSG1"/>
    <mergeCell ref="BSJ1:BSN1"/>
    <mergeCell ref="BSQ1:BSU1"/>
    <mergeCell ref="BSX1:BTB1"/>
    <mergeCell ref="BTE1:BTI1"/>
    <mergeCell ref="BTL1:BTP1"/>
    <mergeCell ref="BOW1:BPA1"/>
    <mergeCell ref="BPD1:BPH1"/>
    <mergeCell ref="BPK1:BPO1"/>
    <mergeCell ref="BPR1:BPV1"/>
    <mergeCell ref="BPY1:BQC1"/>
    <mergeCell ref="BQF1:BQJ1"/>
    <mergeCell ref="BQM1:BQQ1"/>
    <mergeCell ref="BQT1:BQX1"/>
    <mergeCell ref="BRA1:BRE1"/>
    <mergeCell ref="BML1:BMP1"/>
    <mergeCell ref="BMS1:BMW1"/>
    <mergeCell ref="BMZ1:BND1"/>
    <mergeCell ref="BNG1:BNK1"/>
    <mergeCell ref="BNN1:BNR1"/>
    <mergeCell ref="BNU1:BNY1"/>
    <mergeCell ref="BOB1:BOF1"/>
    <mergeCell ref="BOI1:BOM1"/>
    <mergeCell ref="BOP1:BOT1"/>
    <mergeCell ref="BKA1:BKE1"/>
    <mergeCell ref="BKH1:BKL1"/>
    <mergeCell ref="BKO1:BKS1"/>
    <mergeCell ref="BKV1:BKZ1"/>
    <mergeCell ref="BLC1:BLG1"/>
    <mergeCell ref="BLJ1:BLN1"/>
    <mergeCell ref="BLQ1:BLU1"/>
    <mergeCell ref="BLX1:BMB1"/>
    <mergeCell ref="BME1:BMI1"/>
    <mergeCell ref="BHP1:BHT1"/>
    <mergeCell ref="BHW1:BIA1"/>
    <mergeCell ref="BID1:BIH1"/>
    <mergeCell ref="BIK1:BIO1"/>
    <mergeCell ref="BIR1:BIV1"/>
    <mergeCell ref="BIY1:BJC1"/>
    <mergeCell ref="BJF1:BJJ1"/>
    <mergeCell ref="BJM1:BJQ1"/>
    <mergeCell ref="BJT1:BJX1"/>
    <mergeCell ref="BFE1:BFI1"/>
    <mergeCell ref="BFL1:BFP1"/>
    <mergeCell ref="BFS1:BFW1"/>
    <mergeCell ref="BFZ1:BGD1"/>
    <mergeCell ref="BGG1:BGK1"/>
    <mergeCell ref="BGN1:BGR1"/>
    <mergeCell ref="BGU1:BGY1"/>
    <mergeCell ref="BHB1:BHF1"/>
    <mergeCell ref="BHI1:BHM1"/>
    <mergeCell ref="BCT1:BCX1"/>
    <mergeCell ref="BDA1:BDE1"/>
    <mergeCell ref="BDH1:BDL1"/>
    <mergeCell ref="BDO1:BDS1"/>
    <mergeCell ref="BDV1:BDZ1"/>
    <mergeCell ref="BEC1:BEG1"/>
    <mergeCell ref="BEJ1:BEN1"/>
    <mergeCell ref="BEQ1:BEU1"/>
    <mergeCell ref="BEX1:BFB1"/>
    <mergeCell ref="BAI1:BAM1"/>
    <mergeCell ref="BAP1:BAT1"/>
    <mergeCell ref="BAW1:BBA1"/>
    <mergeCell ref="BBD1:BBH1"/>
    <mergeCell ref="BBK1:BBO1"/>
    <mergeCell ref="BBR1:BBV1"/>
    <mergeCell ref="BBY1:BCC1"/>
    <mergeCell ref="BCF1:BCJ1"/>
    <mergeCell ref="BCM1:BCQ1"/>
    <mergeCell ref="AXX1:AYB1"/>
    <mergeCell ref="AYE1:AYI1"/>
    <mergeCell ref="AYL1:AYP1"/>
    <mergeCell ref="AYS1:AYW1"/>
    <mergeCell ref="AYZ1:AZD1"/>
    <mergeCell ref="AZG1:AZK1"/>
    <mergeCell ref="AZN1:AZR1"/>
    <mergeCell ref="AZU1:AZY1"/>
    <mergeCell ref="BAB1:BAF1"/>
    <mergeCell ref="AVM1:AVQ1"/>
    <mergeCell ref="AVT1:AVX1"/>
    <mergeCell ref="AWA1:AWE1"/>
    <mergeCell ref="AWH1:AWL1"/>
    <mergeCell ref="AWO1:AWS1"/>
    <mergeCell ref="AWV1:AWZ1"/>
    <mergeCell ref="AXC1:AXG1"/>
    <mergeCell ref="AXJ1:AXN1"/>
    <mergeCell ref="AXQ1:AXU1"/>
    <mergeCell ref="ATB1:ATF1"/>
    <mergeCell ref="ATI1:ATM1"/>
    <mergeCell ref="ATP1:ATT1"/>
    <mergeCell ref="ATW1:AUA1"/>
    <mergeCell ref="AUD1:AUH1"/>
    <mergeCell ref="AUK1:AUO1"/>
    <mergeCell ref="AUR1:AUV1"/>
    <mergeCell ref="AUY1:AVC1"/>
    <mergeCell ref="AVF1:AVJ1"/>
    <mergeCell ref="AQQ1:AQU1"/>
    <mergeCell ref="AQX1:ARB1"/>
    <mergeCell ref="ARE1:ARI1"/>
    <mergeCell ref="ARL1:ARP1"/>
    <mergeCell ref="ARS1:ARW1"/>
    <mergeCell ref="ARZ1:ASD1"/>
    <mergeCell ref="ASG1:ASK1"/>
    <mergeCell ref="ASN1:ASR1"/>
    <mergeCell ref="ASU1:ASY1"/>
    <mergeCell ref="AOF1:AOJ1"/>
    <mergeCell ref="AOM1:AOQ1"/>
    <mergeCell ref="AOT1:AOX1"/>
    <mergeCell ref="APA1:APE1"/>
    <mergeCell ref="APH1:APL1"/>
    <mergeCell ref="APO1:APS1"/>
    <mergeCell ref="APV1:APZ1"/>
    <mergeCell ref="AQC1:AQG1"/>
    <mergeCell ref="AQJ1:AQN1"/>
    <mergeCell ref="ALU1:ALY1"/>
    <mergeCell ref="AMB1:AMF1"/>
    <mergeCell ref="AMI1:AMM1"/>
    <mergeCell ref="AMP1:AMT1"/>
    <mergeCell ref="AMW1:ANA1"/>
    <mergeCell ref="AND1:ANH1"/>
    <mergeCell ref="ANK1:ANO1"/>
    <mergeCell ref="ANR1:ANV1"/>
    <mergeCell ref="ANY1:AOC1"/>
    <mergeCell ref="AJJ1:AJN1"/>
    <mergeCell ref="AJQ1:AJU1"/>
    <mergeCell ref="AJX1:AKB1"/>
    <mergeCell ref="AKE1:AKI1"/>
    <mergeCell ref="AKL1:AKP1"/>
    <mergeCell ref="AKS1:AKW1"/>
    <mergeCell ref="AKZ1:ALD1"/>
    <mergeCell ref="ALG1:ALK1"/>
    <mergeCell ref="ALN1:ALR1"/>
    <mergeCell ref="AGY1:AHC1"/>
    <mergeCell ref="AHF1:AHJ1"/>
    <mergeCell ref="AHM1:AHQ1"/>
    <mergeCell ref="AHT1:AHX1"/>
    <mergeCell ref="AIA1:AIE1"/>
    <mergeCell ref="AIH1:AIL1"/>
    <mergeCell ref="AIO1:AIS1"/>
    <mergeCell ref="AIV1:AIZ1"/>
    <mergeCell ref="AJC1:AJG1"/>
    <mergeCell ref="AEN1:AER1"/>
    <mergeCell ref="AEU1:AEY1"/>
    <mergeCell ref="AFB1:AFF1"/>
    <mergeCell ref="AFI1:AFM1"/>
    <mergeCell ref="AFP1:AFT1"/>
    <mergeCell ref="AFW1:AGA1"/>
    <mergeCell ref="AGD1:AGH1"/>
    <mergeCell ref="AGK1:AGO1"/>
    <mergeCell ref="AGR1:AGV1"/>
    <mergeCell ref="ACC1:ACG1"/>
    <mergeCell ref="ACJ1:ACN1"/>
    <mergeCell ref="ACQ1:ACU1"/>
    <mergeCell ref="ACX1:ADB1"/>
    <mergeCell ref="ADE1:ADI1"/>
    <mergeCell ref="ADL1:ADP1"/>
    <mergeCell ref="ADS1:ADW1"/>
    <mergeCell ref="ADZ1:AED1"/>
    <mergeCell ref="AEG1:AEK1"/>
    <mergeCell ref="ZR1:ZV1"/>
    <mergeCell ref="ZY1:AAC1"/>
    <mergeCell ref="AAF1:AAJ1"/>
    <mergeCell ref="AAM1:AAQ1"/>
    <mergeCell ref="AAT1:AAX1"/>
    <mergeCell ref="ABA1:ABE1"/>
    <mergeCell ref="ABH1:ABL1"/>
    <mergeCell ref="ABO1:ABS1"/>
    <mergeCell ref="ABV1:ABZ1"/>
    <mergeCell ref="XG1:XK1"/>
    <mergeCell ref="XN1:XR1"/>
    <mergeCell ref="XU1:XY1"/>
    <mergeCell ref="YB1:YF1"/>
    <mergeCell ref="YI1:YM1"/>
    <mergeCell ref="YP1:YT1"/>
    <mergeCell ref="YW1:ZA1"/>
    <mergeCell ref="ZD1:ZH1"/>
    <mergeCell ref="ZK1:ZO1"/>
    <mergeCell ref="UV1:UZ1"/>
    <mergeCell ref="VC1:VG1"/>
    <mergeCell ref="VJ1:VN1"/>
    <mergeCell ref="VQ1:VU1"/>
    <mergeCell ref="VX1:WB1"/>
    <mergeCell ref="WE1:WI1"/>
    <mergeCell ref="WL1:WP1"/>
    <mergeCell ref="WS1:WW1"/>
    <mergeCell ref="WZ1:XD1"/>
    <mergeCell ref="SK1:SO1"/>
    <mergeCell ref="SR1:SV1"/>
    <mergeCell ref="SY1:TC1"/>
    <mergeCell ref="TF1:TJ1"/>
    <mergeCell ref="TM1:TQ1"/>
    <mergeCell ref="TT1:TX1"/>
    <mergeCell ref="UA1:UE1"/>
    <mergeCell ref="UH1:UL1"/>
    <mergeCell ref="UO1:US1"/>
    <mergeCell ref="PZ1:QD1"/>
    <mergeCell ref="QG1:QK1"/>
    <mergeCell ref="QN1:QR1"/>
    <mergeCell ref="QU1:QY1"/>
    <mergeCell ref="RB1:RF1"/>
    <mergeCell ref="RI1:RM1"/>
    <mergeCell ref="RP1:RT1"/>
    <mergeCell ref="RW1:SA1"/>
    <mergeCell ref="SD1:SH1"/>
    <mergeCell ref="NO1:NS1"/>
    <mergeCell ref="NV1:NZ1"/>
    <mergeCell ref="OC1:OG1"/>
    <mergeCell ref="OJ1:ON1"/>
    <mergeCell ref="OQ1:OU1"/>
    <mergeCell ref="OX1:PB1"/>
    <mergeCell ref="PE1:PI1"/>
    <mergeCell ref="PL1:PP1"/>
    <mergeCell ref="PS1:PW1"/>
    <mergeCell ref="LD1:LH1"/>
    <mergeCell ref="LK1:LO1"/>
    <mergeCell ref="LR1:LV1"/>
    <mergeCell ref="LY1:MC1"/>
    <mergeCell ref="MF1:MJ1"/>
    <mergeCell ref="MM1:MQ1"/>
    <mergeCell ref="MT1:MX1"/>
    <mergeCell ref="NA1:NE1"/>
    <mergeCell ref="NH1:NL1"/>
    <mergeCell ref="IS1:IW1"/>
    <mergeCell ref="IZ1:JD1"/>
    <mergeCell ref="JG1:JK1"/>
    <mergeCell ref="JN1:JR1"/>
    <mergeCell ref="JU1:JY1"/>
    <mergeCell ref="KB1:KF1"/>
    <mergeCell ref="KI1:KM1"/>
    <mergeCell ref="KP1:KT1"/>
    <mergeCell ref="KW1:LA1"/>
    <mergeCell ref="GH1:GL1"/>
    <mergeCell ref="GO1:GS1"/>
    <mergeCell ref="GV1:GZ1"/>
    <mergeCell ref="HC1:HG1"/>
    <mergeCell ref="HJ1:HN1"/>
    <mergeCell ref="HQ1:HU1"/>
    <mergeCell ref="HX1:IB1"/>
    <mergeCell ref="IE1:II1"/>
    <mergeCell ref="IL1:IP1"/>
    <mergeCell ref="ED1:EH1"/>
    <mergeCell ref="EK1:EO1"/>
    <mergeCell ref="ER1:EV1"/>
    <mergeCell ref="EY1:FC1"/>
    <mergeCell ref="FF1:FJ1"/>
    <mergeCell ref="FM1:FQ1"/>
    <mergeCell ref="FT1:FX1"/>
    <mergeCell ref="GA1:GE1"/>
    <mergeCell ref="CG1:CK1"/>
    <mergeCell ref="CN1:CR1"/>
    <mergeCell ref="J39:K39"/>
    <mergeCell ref="J40:K40"/>
    <mergeCell ref="A29:K29"/>
    <mergeCell ref="E30:I30"/>
    <mergeCell ref="J31:K31"/>
    <mergeCell ref="J30:K30"/>
    <mergeCell ref="J35:K35"/>
    <mergeCell ref="J46:K46"/>
    <mergeCell ref="A32:C32"/>
    <mergeCell ref="A34:C34"/>
    <mergeCell ref="A35:C35"/>
    <mergeCell ref="A36:C36"/>
    <mergeCell ref="A37:C37"/>
    <mergeCell ref="C19:K19"/>
    <mergeCell ref="J43:K43"/>
    <mergeCell ref="J44:K44"/>
    <mergeCell ref="I2:K2"/>
    <mergeCell ref="I3:K3"/>
    <mergeCell ref="A12:E12"/>
    <mergeCell ref="B17:I17"/>
    <mergeCell ref="A13:I13"/>
    <mergeCell ref="J38:K38"/>
    <mergeCell ref="J45:K45"/>
    <mergeCell ref="A21:E21"/>
    <mergeCell ref="J32:K32"/>
    <mergeCell ref="J33:K33"/>
    <mergeCell ref="J34:K34"/>
    <mergeCell ref="J41:K41"/>
    <mergeCell ref="H26:K26"/>
    <mergeCell ref="A8:K8"/>
    <mergeCell ref="A23:H23"/>
    <mergeCell ref="A24:H24"/>
    <mergeCell ref="A22:H22"/>
    <mergeCell ref="J88:K88"/>
    <mergeCell ref="A88:I88"/>
    <mergeCell ref="A31:C31"/>
    <mergeCell ref="A33:C33"/>
    <mergeCell ref="A40:C40"/>
    <mergeCell ref="A41:C41"/>
    <mergeCell ref="A42:C42"/>
    <mergeCell ref="A43:C43"/>
    <mergeCell ref="A44:C44"/>
    <mergeCell ref="A45:C45"/>
    <mergeCell ref="A46:C46"/>
    <mergeCell ref="J36:K36"/>
    <mergeCell ref="J37:K37"/>
    <mergeCell ref="A51:C51"/>
    <mergeCell ref="J51:K51"/>
    <mergeCell ref="A38:C38"/>
    <mergeCell ref="A39:C39"/>
    <mergeCell ref="A52:C52"/>
    <mergeCell ref="A53:C53"/>
    <mergeCell ref="J68:K68"/>
    <mergeCell ref="A69:C69"/>
    <mergeCell ref="J69:K69"/>
    <mergeCell ref="A70:C70"/>
    <mergeCell ref="A75:C75"/>
    <mergeCell ref="A76:C76"/>
    <mergeCell ref="A57:C57"/>
    <mergeCell ref="J57:K57"/>
    <mergeCell ref="J76:K76"/>
    <mergeCell ref="A77:C77"/>
    <mergeCell ref="A78:C78"/>
    <mergeCell ref="J78:K78"/>
    <mergeCell ref="A79:C79"/>
    <mergeCell ref="J77:K77"/>
    <mergeCell ref="J79:K79"/>
    <mergeCell ref="A80:C80"/>
    <mergeCell ref="J80:K80"/>
    <mergeCell ref="J75:K75"/>
    <mergeCell ref="AJ1:AN1"/>
    <mergeCell ref="AQ1:AU1"/>
    <mergeCell ref="J42:K42"/>
    <mergeCell ref="DW1:EA1"/>
    <mergeCell ref="J47:K47"/>
    <mergeCell ref="J48:K48"/>
    <mergeCell ref="J49:K49"/>
    <mergeCell ref="A28:E28"/>
    <mergeCell ref="A50:C50"/>
    <mergeCell ref="J50:K50"/>
    <mergeCell ref="CU1:CY1"/>
    <mergeCell ref="DB1:DF1"/>
    <mergeCell ref="DI1:DM1"/>
    <mergeCell ref="DP1:DT1"/>
    <mergeCell ref="O1:S1"/>
    <mergeCell ref="V1:Z1"/>
    <mergeCell ref="AC1:AG1"/>
    <mergeCell ref="BL1:BP1"/>
    <mergeCell ref="BS1:BW1"/>
    <mergeCell ref="BZ1:CD1"/>
    <mergeCell ref="AX1:BB1"/>
    <mergeCell ref="BE1:BI1"/>
    <mergeCell ref="A74:C74"/>
    <mergeCell ref="J74:K74"/>
    <mergeCell ref="A66:C66"/>
    <mergeCell ref="J66:K66"/>
    <mergeCell ref="A67:C67"/>
    <mergeCell ref="J67:K67"/>
    <mergeCell ref="A68:C68"/>
    <mergeCell ref="A54:E54"/>
    <mergeCell ref="A55:K55"/>
    <mergeCell ref="A47:C47"/>
    <mergeCell ref="A48:C48"/>
    <mergeCell ref="A49:C49"/>
    <mergeCell ref="A61:C61"/>
    <mergeCell ref="J61:K61"/>
    <mergeCell ref="A62:C62"/>
    <mergeCell ref="J70:K70"/>
    <mergeCell ref="A73:C73"/>
    <mergeCell ref="J73:K73"/>
    <mergeCell ref="J65:K65"/>
    <mergeCell ref="E56:I56"/>
    <mergeCell ref="J56:K56"/>
    <mergeCell ref="A58:C58"/>
    <mergeCell ref="J58:K58"/>
    <mergeCell ref="A59:C59"/>
    <mergeCell ref="J59:K59"/>
    <mergeCell ref="A60:C60"/>
    <mergeCell ref="J60:K60"/>
    <mergeCell ref="A71:C71"/>
    <mergeCell ref="J71:K71"/>
    <mergeCell ref="A72:C72"/>
    <mergeCell ref="J72:K72"/>
    <mergeCell ref="J52:K52"/>
    <mergeCell ref="A81:C81"/>
    <mergeCell ref="J81:K81"/>
    <mergeCell ref="A85:C85"/>
    <mergeCell ref="A86:C86"/>
    <mergeCell ref="J86:K86"/>
    <mergeCell ref="D111:E111"/>
    <mergeCell ref="D112:E112"/>
    <mergeCell ref="D113:E113"/>
    <mergeCell ref="D114:E114"/>
    <mergeCell ref="D115:E115"/>
    <mergeCell ref="D116:E116"/>
    <mergeCell ref="D117:E117"/>
    <mergeCell ref="D118:E118"/>
    <mergeCell ref="F117:G117"/>
    <mergeCell ref="H117:I117"/>
    <mergeCell ref="F118:G118"/>
    <mergeCell ref="H118:I118"/>
    <mergeCell ref="J90:K90"/>
    <mergeCell ref="A90:I90"/>
    <mergeCell ref="F111:G111"/>
    <mergeCell ref="H111:I111"/>
    <mergeCell ref="F112:G112"/>
    <mergeCell ref="H112:I112"/>
    <mergeCell ref="F113:G113"/>
    <mergeCell ref="H113:I113"/>
    <mergeCell ref="D110:E110"/>
    <mergeCell ref="D119:E119"/>
    <mergeCell ref="D120:E120"/>
    <mergeCell ref="D121:E121"/>
    <mergeCell ref="J111:K111"/>
    <mergeCell ref="A111:C111"/>
    <mergeCell ref="A112:C112"/>
    <mergeCell ref="J112:K112"/>
    <mergeCell ref="A113:C113"/>
    <mergeCell ref="J113:K113"/>
    <mergeCell ref="A92:E92"/>
    <mergeCell ref="A93:H93"/>
    <mergeCell ref="A94:H94"/>
    <mergeCell ref="A95:H95"/>
    <mergeCell ref="H97:K97"/>
    <mergeCell ref="A99:E99"/>
    <mergeCell ref="A100:K100"/>
    <mergeCell ref="J106:K106"/>
    <mergeCell ref="A107:C107"/>
    <mergeCell ref="J107:K107"/>
    <mergeCell ref="A108:C108"/>
    <mergeCell ref="J108:K108"/>
    <mergeCell ref="A109:C109"/>
    <mergeCell ref="J109:K109"/>
    <mergeCell ref="A110:C110"/>
    <mergeCell ref="J110:K110"/>
    <mergeCell ref="A105:K105"/>
    <mergeCell ref="F106:I106"/>
    <mergeCell ref="H107:I107"/>
    <mergeCell ref="F107:G107"/>
    <mergeCell ref="D107:E107"/>
    <mergeCell ref="D108:E108"/>
    <mergeCell ref="D109:E109"/>
    <mergeCell ref="F108:G108"/>
    <mergeCell ref="H108:I108"/>
    <mergeCell ref="F109:G109"/>
    <mergeCell ref="H109:I109"/>
    <mergeCell ref="F110:G110"/>
    <mergeCell ref="H110:I110"/>
    <mergeCell ref="A114:C114"/>
    <mergeCell ref="J114:K114"/>
    <mergeCell ref="A115:C115"/>
    <mergeCell ref="J115:K115"/>
    <mergeCell ref="A116:C116"/>
    <mergeCell ref="J116:K116"/>
    <mergeCell ref="A117:C117"/>
    <mergeCell ref="J117:K117"/>
    <mergeCell ref="A118:C118"/>
    <mergeCell ref="J118:K118"/>
    <mergeCell ref="A119:C119"/>
    <mergeCell ref="J119:K119"/>
    <mergeCell ref="A120:C120"/>
    <mergeCell ref="J120:K120"/>
    <mergeCell ref="A121:C121"/>
    <mergeCell ref="J121:K121"/>
    <mergeCell ref="F115:G115"/>
    <mergeCell ref="H115:I115"/>
    <mergeCell ref="F116:G116"/>
    <mergeCell ref="H116:I116"/>
    <mergeCell ref="F119:G119"/>
    <mergeCell ref="H119:I119"/>
    <mergeCell ref="D145:E145"/>
    <mergeCell ref="F145:G145"/>
    <mergeCell ref="H145:I145"/>
    <mergeCell ref="A138:C138"/>
    <mergeCell ref="J138:K138"/>
    <mergeCell ref="A139:C139"/>
    <mergeCell ref="J139:K139"/>
    <mergeCell ref="H146:I146"/>
    <mergeCell ref="A122:C122"/>
    <mergeCell ref="J122:K122"/>
    <mergeCell ref="A123:C123"/>
    <mergeCell ref="J123:K123"/>
    <mergeCell ref="D122:E122"/>
    <mergeCell ref="D123:E123"/>
    <mergeCell ref="F126:G126"/>
    <mergeCell ref="H126:I126"/>
    <mergeCell ref="J126:K126"/>
    <mergeCell ref="F124:G124"/>
    <mergeCell ref="H124:I124"/>
    <mergeCell ref="D139:E139"/>
    <mergeCell ref="F139:G139"/>
    <mergeCell ref="H139:I139"/>
    <mergeCell ref="D140:E140"/>
    <mergeCell ref="F140:G140"/>
    <mergeCell ref="H140:I140"/>
    <mergeCell ref="D141:E141"/>
    <mergeCell ref="F141:G141"/>
    <mergeCell ref="H141:I141"/>
    <mergeCell ref="D142:E142"/>
    <mergeCell ref="F142:G142"/>
    <mergeCell ref="H142:I142"/>
    <mergeCell ref="D143:E143"/>
    <mergeCell ref="F143:G143"/>
    <mergeCell ref="H143:I143"/>
    <mergeCell ref="D144:E144"/>
    <mergeCell ref="F144:G144"/>
    <mergeCell ref="H144:I144"/>
    <mergeCell ref="A156:C156"/>
    <mergeCell ref="J156:K156"/>
    <mergeCell ref="A157:C157"/>
    <mergeCell ref="J157:K157"/>
    <mergeCell ref="A164:C164"/>
    <mergeCell ref="A165:C165"/>
    <mergeCell ref="J165:K165"/>
    <mergeCell ref="A167:I167"/>
    <mergeCell ref="J167:K167"/>
    <mergeCell ref="A169:I169"/>
    <mergeCell ref="J169:K169"/>
    <mergeCell ref="A147:C147"/>
    <mergeCell ref="J147:K147"/>
    <mergeCell ref="A148:C148"/>
    <mergeCell ref="J148:K148"/>
    <mergeCell ref="A149:C149"/>
    <mergeCell ref="J149:K149"/>
    <mergeCell ref="A150:C150"/>
    <mergeCell ref="J150:K150"/>
    <mergeCell ref="A151:C151"/>
    <mergeCell ref="J151:K151"/>
    <mergeCell ref="A152:C152"/>
    <mergeCell ref="J152:K152"/>
    <mergeCell ref="A153:C153"/>
    <mergeCell ref="J153:K153"/>
    <mergeCell ref="A154:C154"/>
    <mergeCell ref="J154:K154"/>
    <mergeCell ref="A155:C155"/>
    <mergeCell ref="J155:K155"/>
    <mergeCell ref="D149:E149"/>
    <mergeCell ref="F149:G149"/>
    <mergeCell ref="H149:I149"/>
    <mergeCell ref="D148:E148"/>
    <mergeCell ref="F148:G148"/>
    <mergeCell ref="H148:I148"/>
    <mergeCell ref="F123:G123"/>
    <mergeCell ref="H123:I123"/>
    <mergeCell ref="D133:E133"/>
    <mergeCell ref="F133:G133"/>
    <mergeCell ref="H133:I133"/>
    <mergeCell ref="D134:E134"/>
    <mergeCell ref="F134:G134"/>
    <mergeCell ref="H134:I134"/>
    <mergeCell ref="D135:E135"/>
    <mergeCell ref="F135:G135"/>
    <mergeCell ref="H135:I135"/>
    <mergeCell ref="D136:E136"/>
    <mergeCell ref="F136:G136"/>
    <mergeCell ref="H136:I136"/>
    <mergeCell ref="D137:E137"/>
    <mergeCell ref="F137:G137"/>
    <mergeCell ref="H137:I137"/>
    <mergeCell ref="A130:E130"/>
    <mergeCell ref="A131:K131"/>
    <mergeCell ref="J132:K132"/>
    <mergeCell ref="A133:C133"/>
    <mergeCell ref="A145:C145"/>
    <mergeCell ref="J145:K145"/>
    <mergeCell ref="J134:K134"/>
    <mergeCell ref="A135:C135"/>
    <mergeCell ref="J135:K135"/>
    <mergeCell ref="A136:C136"/>
    <mergeCell ref="A146:C146"/>
    <mergeCell ref="J146:K146"/>
    <mergeCell ref="A162:C162"/>
    <mergeCell ref="J162:K162"/>
    <mergeCell ref="J163:K163"/>
    <mergeCell ref="A163:C163"/>
    <mergeCell ref="A82:C82"/>
    <mergeCell ref="J82:K82"/>
    <mergeCell ref="A83:C83"/>
    <mergeCell ref="J83:K83"/>
    <mergeCell ref="A84:C84"/>
    <mergeCell ref="J84:K84"/>
    <mergeCell ref="A158:C158"/>
    <mergeCell ref="J158:K158"/>
    <mergeCell ref="A159:C159"/>
    <mergeCell ref="J159:K159"/>
    <mergeCell ref="A160:C160"/>
    <mergeCell ref="J160:K160"/>
    <mergeCell ref="A161:C161"/>
    <mergeCell ref="J161:K161"/>
    <mergeCell ref="J127:K127"/>
    <mergeCell ref="A127:C127"/>
    <mergeCell ref="A124:C124"/>
    <mergeCell ref="D124:E124"/>
    <mergeCell ref="F120:G120"/>
    <mergeCell ref="H120:I120"/>
    <mergeCell ref="F121:G121"/>
    <mergeCell ref="H121:I121"/>
    <mergeCell ref="F114:G114"/>
    <mergeCell ref="H114:I114"/>
    <mergeCell ref="F122:G122"/>
    <mergeCell ref="H122:I122"/>
    <mergeCell ref="D146:E146"/>
    <mergeCell ref="F146:G146"/>
    <mergeCell ref="D147:E147"/>
    <mergeCell ref="J124:K124"/>
    <mergeCell ref="A125:C125"/>
    <mergeCell ref="D125:E125"/>
    <mergeCell ref="F125:G125"/>
    <mergeCell ref="H125:I125"/>
    <mergeCell ref="J125:K125"/>
    <mergeCell ref="A126:C126"/>
    <mergeCell ref="D126:E126"/>
    <mergeCell ref="A140:C140"/>
    <mergeCell ref="J140:K140"/>
    <mergeCell ref="A141:C141"/>
    <mergeCell ref="J141:K141"/>
    <mergeCell ref="A142:C142"/>
    <mergeCell ref="J142:K142"/>
    <mergeCell ref="A143:C143"/>
    <mergeCell ref="J143:K143"/>
    <mergeCell ref="A144:C144"/>
    <mergeCell ref="J144:K144"/>
    <mergeCell ref="A128:C128"/>
    <mergeCell ref="J128:K128"/>
    <mergeCell ref="A129:C129"/>
    <mergeCell ref="J136:K136"/>
    <mergeCell ref="A137:C137"/>
    <mergeCell ref="J137:K137"/>
    <mergeCell ref="J133:K133"/>
    <mergeCell ref="A134:C134"/>
    <mergeCell ref="F147:G147"/>
    <mergeCell ref="H147:I147"/>
    <mergeCell ref="D138:E138"/>
    <mergeCell ref="F138:G138"/>
    <mergeCell ref="H138:I138"/>
  </mergeCells>
  <conditionalFormatting sqref="J15:K17">
    <cfRule type="cellIs" dxfId="0" priority="1" operator="equal">
      <formula>"NA"</formula>
    </cfRule>
  </conditionalFormatting>
  <dataValidations count="4">
    <dataValidation type="decimal" allowBlank="1" showInputMessage="1" showErrorMessage="1" sqref="H134:H149 F134:F149 F108:F126 H108:H126">
      <formula1>0</formula1>
      <formula2>1</formula2>
    </dataValidation>
    <dataValidation type="list" allowBlank="1" showInputMessage="1" showErrorMessage="1" sqref="I94:I95 I10 I7 E101:E104">
      <formula1>$M$6:$M$7</formula1>
    </dataValidation>
    <dataValidation type="whole" allowBlank="1" showInputMessage="1" showErrorMessage="1" sqref="E32:I50">
      <formula1>0</formula1>
      <formula2>1</formula2>
    </dataValidation>
    <dataValidation type="list" allowBlank="1" showDropDown="1" showInputMessage="1" showErrorMessage="1" error="Please enter &quot;X&quot; to indicate Materials Value option" sqref="I23:I24">
      <formula1>$I$22</formula1>
    </dataValidation>
  </dataValidations>
  <printOptions horizontalCentered="1"/>
  <pageMargins left="1" right="1" top="0.46" bottom="0.55000000000000004" header="0.45" footer="0.5"/>
  <pageSetup scale="99" orientation="portrait" horizontalDpi="300" verticalDpi="300" r:id="rId1"/>
  <headerFooter alignWithMargins="0">
    <oddFooter>&amp;C&amp;"Arial,Bold"AB: &amp;"Arial,Regular"CC2014XXX
Published April 2014 - Version 1.0</oddFooter>
  </headerFooter>
  <rowBreaks count="3" manualBreakCount="3">
    <brk id="20" max="10" man="1"/>
    <brk id="53" max="10" man="1"/>
    <brk id="129" max="10" man="1"/>
  </rowBreaks>
  <drawing r:id="rId2"/>
</worksheet>
</file>

<file path=xl/worksheets/sheet12.xml><?xml version="1.0" encoding="utf-8"?>
<worksheet xmlns="http://schemas.openxmlformats.org/spreadsheetml/2006/main" xmlns:r="http://schemas.openxmlformats.org/officeDocument/2006/relationships">
  <sheetPr>
    <tabColor rgb="FF3C661C"/>
  </sheetPr>
  <dimension ref="A1:XFD9"/>
  <sheetViews>
    <sheetView showGridLines="0" view="pageBreakPreview" zoomScale="85" zoomScaleNormal="130" zoomScaleSheetLayoutView="85" workbookViewId="0">
      <selection activeCell="C2" sqref="C2"/>
    </sheetView>
  </sheetViews>
  <sheetFormatPr defaultColWidth="9.140625" defaultRowHeight="13.5"/>
  <cols>
    <col min="1" max="1" width="3.140625" style="56" customWidth="1"/>
    <col min="2" max="2" width="12.28515625" style="57" customWidth="1"/>
    <col min="3" max="3" width="2.7109375" style="57" customWidth="1"/>
    <col min="4" max="4" width="9.140625" style="57" customWidth="1"/>
    <col min="5" max="6" width="9.140625" style="52" customWidth="1"/>
    <col min="7" max="8" width="12.7109375" style="52" customWidth="1"/>
    <col min="9" max="10" width="6.7109375" style="52" customWidth="1"/>
    <col min="11" max="11" width="9.140625" style="52"/>
    <col min="12" max="12" width="0" style="52" hidden="1" customWidth="1"/>
    <col min="13" max="16384" width="9.140625" style="52"/>
  </cols>
  <sheetData>
    <row r="1" spans="1:16384" s="53" customFormat="1" ht="45" customHeight="1">
      <c r="A1" s="463" t="s">
        <v>250</v>
      </c>
      <c r="C1" s="103"/>
      <c r="D1" s="103"/>
      <c r="E1" s="103"/>
      <c r="F1" s="103"/>
      <c r="G1" s="103"/>
      <c r="H1" s="628"/>
      <c r="I1" s="628"/>
      <c r="J1" s="628"/>
      <c r="K1" s="628"/>
      <c r="L1" s="628"/>
      <c r="M1" s="52"/>
      <c r="N1" s="55"/>
      <c r="O1" s="628"/>
      <c r="P1" s="628"/>
      <c r="Q1" s="628"/>
      <c r="R1" s="628"/>
      <c r="S1" s="628"/>
      <c r="T1" s="52"/>
      <c r="U1" s="55"/>
      <c r="V1" s="628"/>
      <c r="W1" s="628"/>
      <c r="X1" s="628"/>
      <c r="Y1" s="628"/>
      <c r="Z1" s="628"/>
      <c r="AA1" s="52"/>
      <c r="AB1" s="55"/>
      <c r="AC1" s="628"/>
      <c r="AD1" s="628"/>
      <c r="AE1" s="628"/>
      <c r="AF1" s="628"/>
      <c r="AG1" s="628"/>
      <c r="AH1" s="52"/>
      <c r="AI1" s="55"/>
      <c r="AJ1" s="628"/>
      <c r="AK1" s="628"/>
      <c r="AL1" s="628"/>
      <c r="AM1" s="628"/>
      <c r="AN1" s="628"/>
      <c r="AO1" s="52"/>
      <c r="AP1" s="55"/>
      <c r="AQ1" s="628"/>
      <c r="AR1" s="628"/>
      <c r="AS1" s="628"/>
      <c r="AT1" s="628"/>
      <c r="AU1" s="628"/>
      <c r="AV1" s="52"/>
      <c r="AW1" s="55"/>
      <c r="AX1" s="628"/>
      <c r="AY1" s="628"/>
      <c r="AZ1" s="628"/>
      <c r="BA1" s="628"/>
      <c r="BB1" s="628"/>
      <c r="BC1" s="52"/>
      <c r="BD1" s="55"/>
      <c r="BE1" s="628"/>
      <c r="BF1" s="628"/>
      <c r="BG1" s="628"/>
      <c r="BH1" s="628"/>
      <c r="BI1" s="628"/>
      <c r="BJ1" s="52"/>
      <c r="BK1" s="55"/>
      <c r="BL1" s="628"/>
      <c r="BM1" s="628"/>
      <c r="BN1" s="628"/>
      <c r="BO1" s="628"/>
      <c r="BP1" s="628"/>
      <c r="BQ1" s="52"/>
      <c r="BR1" s="55"/>
      <c r="BS1" s="628"/>
      <c r="BT1" s="628"/>
      <c r="BU1" s="628"/>
      <c r="BV1" s="628"/>
      <c r="BW1" s="628"/>
      <c r="BX1" s="52"/>
      <c r="BY1" s="55"/>
      <c r="BZ1" s="628"/>
      <c r="CA1" s="628"/>
      <c r="CB1" s="628"/>
      <c r="CC1" s="628"/>
      <c r="CD1" s="628"/>
      <c r="CE1" s="52"/>
      <c r="CF1" s="55"/>
      <c r="CG1" s="628"/>
      <c r="CH1" s="628"/>
      <c r="CI1" s="628"/>
      <c r="CJ1" s="628"/>
      <c r="CK1" s="628"/>
      <c r="CL1" s="52"/>
      <c r="CM1" s="55"/>
      <c r="CN1" s="628"/>
      <c r="CO1" s="628"/>
      <c r="CP1" s="628"/>
      <c r="CQ1" s="628"/>
      <c r="CR1" s="628"/>
      <c r="CS1" s="52"/>
      <c r="CT1" s="55"/>
      <c r="CU1" s="628"/>
      <c r="CV1" s="628"/>
      <c r="CW1" s="628"/>
      <c r="CX1" s="628"/>
      <c r="CY1" s="628"/>
      <c r="CZ1" s="52"/>
      <c r="DA1" s="55"/>
      <c r="DB1" s="628"/>
      <c r="DC1" s="628"/>
      <c r="DD1" s="628"/>
      <c r="DE1" s="628"/>
      <c r="DF1" s="628"/>
      <c r="DG1" s="52"/>
      <c r="DH1" s="55"/>
      <c r="DI1" s="628"/>
      <c r="DJ1" s="628"/>
      <c r="DK1" s="628"/>
      <c r="DL1" s="628"/>
      <c r="DM1" s="628"/>
      <c r="DN1" s="52"/>
      <c r="DO1" s="55"/>
      <c r="DP1" s="628"/>
      <c r="DQ1" s="628"/>
      <c r="DR1" s="628"/>
      <c r="DS1" s="628"/>
      <c r="DT1" s="628"/>
      <c r="DU1" s="52"/>
      <c r="DV1" s="55"/>
      <c r="DW1" s="628"/>
      <c r="DX1" s="628"/>
      <c r="DY1" s="628"/>
      <c r="DZ1" s="628"/>
      <c r="EA1" s="628"/>
      <c r="EB1" s="52"/>
      <c r="EC1" s="55"/>
      <c r="ED1" s="628"/>
      <c r="EE1" s="628"/>
      <c r="EF1" s="628"/>
      <c r="EG1" s="628"/>
      <c r="EH1" s="628"/>
      <c r="EI1" s="52"/>
      <c r="EJ1" s="55"/>
      <c r="EK1" s="628"/>
      <c r="EL1" s="628"/>
      <c r="EM1" s="628"/>
      <c r="EN1" s="628"/>
      <c r="EO1" s="628"/>
      <c r="EP1" s="52"/>
      <c r="EQ1" s="55"/>
      <c r="ER1" s="628"/>
      <c r="ES1" s="628"/>
      <c r="ET1" s="628"/>
      <c r="EU1" s="628"/>
      <c r="EV1" s="628"/>
      <c r="EW1" s="52"/>
      <c r="EX1" s="55"/>
      <c r="EY1" s="628"/>
      <c r="EZ1" s="628"/>
      <c r="FA1" s="628"/>
      <c r="FB1" s="628"/>
      <c r="FC1" s="628"/>
      <c r="FD1" s="52"/>
      <c r="FE1" s="55"/>
      <c r="FF1" s="628"/>
      <c r="FG1" s="628"/>
      <c r="FH1" s="628"/>
      <c r="FI1" s="628"/>
      <c r="FJ1" s="628"/>
      <c r="FK1" s="52"/>
      <c r="FL1" s="55"/>
      <c r="FM1" s="628"/>
      <c r="FN1" s="628"/>
      <c r="FO1" s="628"/>
      <c r="FP1" s="628"/>
      <c r="FQ1" s="628"/>
      <c r="FR1" s="52"/>
      <c r="FS1" s="55"/>
      <c r="FT1" s="628"/>
      <c r="FU1" s="628"/>
      <c r="FV1" s="628"/>
      <c r="FW1" s="628"/>
      <c r="FX1" s="628"/>
      <c r="FY1" s="52"/>
      <c r="FZ1" s="55"/>
      <c r="GA1" s="628"/>
      <c r="GB1" s="628"/>
      <c r="GC1" s="628"/>
      <c r="GD1" s="628"/>
      <c r="GE1" s="628"/>
      <c r="GF1" s="52"/>
      <c r="GG1" s="55"/>
      <c r="GH1" s="628"/>
      <c r="GI1" s="628"/>
      <c r="GJ1" s="628"/>
      <c r="GK1" s="628"/>
      <c r="GL1" s="628"/>
      <c r="GM1" s="52"/>
      <c r="GN1" s="55"/>
      <c r="GO1" s="628"/>
      <c r="GP1" s="628"/>
      <c r="GQ1" s="628"/>
      <c r="GR1" s="628"/>
      <c r="GS1" s="628"/>
      <c r="GT1" s="52"/>
      <c r="GU1" s="55"/>
      <c r="GV1" s="628"/>
      <c r="GW1" s="628"/>
      <c r="GX1" s="628"/>
      <c r="GY1" s="628"/>
      <c r="GZ1" s="628"/>
      <c r="HA1" s="52"/>
      <c r="HB1" s="55"/>
      <c r="HC1" s="628"/>
      <c r="HD1" s="628"/>
      <c r="HE1" s="628"/>
      <c r="HF1" s="628"/>
      <c r="HG1" s="628"/>
      <c r="HH1" s="52"/>
      <c r="HI1" s="55"/>
      <c r="HJ1" s="628"/>
      <c r="HK1" s="628"/>
      <c r="HL1" s="628"/>
      <c r="HM1" s="628"/>
      <c r="HN1" s="628"/>
      <c r="HO1" s="52"/>
      <c r="HP1" s="55"/>
      <c r="HQ1" s="628"/>
      <c r="HR1" s="628"/>
      <c r="HS1" s="628"/>
      <c r="HT1" s="628"/>
      <c r="HU1" s="628"/>
      <c r="HV1" s="52"/>
      <c r="HW1" s="55"/>
      <c r="HX1" s="628"/>
      <c r="HY1" s="628"/>
      <c r="HZ1" s="628"/>
      <c r="IA1" s="628"/>
      <c r="IB1" s="628"/>
      <c r="IC1" s="52"/>
      <c r="ID1" s="55"/>
      <c r="IE1" s="628"/>
      <c r="IF1" s="628"/>
      <c r="IG1" s="628"/>
      <c r="IH1" s="628"/>
      <c r="II1" s="628"/>
      <c r="IJ1" s="52"/>
      <c r="IK1" s="55"/>
      <c r="IL1" s="628"/>
      <c r="IM1" s="628"/>
      <c r="IN1" s="628"/>
      <c r="IO1" s="628"/>
      <c r="IP1" s="628"/>
      <c r="IQ1" s="52"/>
      <c r="IR1" s="55"/>
      <c r="IS1" s="628"/>
      <c r="IT1" s="628"/>
      <c r="IU1" s="628"/>
      <c r="IV1" s="628"/>
      <c r="IW1" s="628"/>
      <c r="IX1" s="52"/>
      <c r="IY1" s="55"/>
      <c r="IZ1" s="628"/>
      <c r="JA1" s="628"/>
      <c r="JB1" s="628"/>
      <c r="JC1" s="628"/>
      <c r="JD1" s="628"/>
      <c r="JE1" s="52"/>
      <c r="JF1" s="55"/>
      <c r="JG1" s="628"/>
      <c r="JH1" s="628"/>
      <c r="JI1" s="628"/>
      <c r="JJ1" s="628"/>
      <c r="JK1" s="628"/>
      <c r="JL1" s="52"/>
      <c r="JM1" s="55"/>
      <c r="JN1" s="628"/>
      <c r="JO1" s="628"/>
      <c r="JP1" s="628"/>
      <c r="JQ1" s="628"/>
      <c r="JR1" s="628"/>
      <c r="JS1" s="52"/>
      <c r="JT1" s="55"/>
      <c r="JU1" s="628"/>
      <c r="JV1" s="628"/>
      <c r="JW1" s="628"/>
      <c r="JX1" s="628"/>
      <c r="JY1" s="628"/>
      <c r="JZ1" s="52"/>
      <c r="KA1" s="55"/>
      <c r="KB1" s="628"/>
      <c r="KC1" s="628"/>
      <c r="KD1" s="628"/>
      <c r="KE1" s="628"/>
      <c r="KF1" s="628"/>
      <c r="KG1" s="52"/>
      <c r="KH1" s="55"/>
      <c r="KI1" s="628"/>
      <c r="KJ1" s="628"/>
      <c r="KK1" s="628"/>
      <c r="KL1" s="628"/>
      <c r="KM1" s="628"/>
      <c r="KN1" s="52"/>
      <c r="KO1" s="55"/>
      <c r="KP1" s="628"/>
      <c r="KQ1" s="628"/>
      <c r="KR1" s="628"/>
      <c r="KS1" s="628"/>
      <c r="KT1" s="628"/>
      <c r="KU1" s="52"/>
      <c r="KV1" s="55"/>
      <c r="KW1" s="628"/>
      <c r="KX1" s="628"/>
      <c r="KY1" s="628"/>
      <c r="KZ1" s="628"/>
      <c r="LA1" s="628"/>
      <c r="LB1" s="52"/>
      <c r="LC1" s="55"/>
      <c r="LD1" s="628"/>
      <c r="LE1" s="628"/>
      <c r="LF1" s="628"/>
      <c r="LG1" s="628"/>
      <c r="LH1" s="628"/>
      <c r="LI1" s="52"/>
      <c r="LJ1" s="55"/>
      <c r="LK1" s="628"/>
      <c r="LL1" s="628"/>
      <c r="LM1" s="628"/>
      <c r="LN1" s="628"/>
      <c r="LO1" s="628"/>
      <c r="LP1" s="52"/>
      <c r="LQ1" s="55"/>
      <c r="LR1" s="628"/>
      <c r="LS1" s="628"/>
      <c r="LT1" s="628"/>
      <c r="LU1" s="628"/>
      <c r="LV1" s="628"/>
      <c r="LW1" s="52"/>
      <c r="LX1" s="55"/>
      <c r="LY1" s="628"/>
      <c r="LZ1" s="628"/>
      <c r="MA1" s="628"/>
      <c r="MB1" s="628"/>
      <c r="MC1" s="628"/>
      <c r="MD1" s="52"/>
      <c r="ME1" s="55"/>
      <c r="MF1" s="628"/>
      <c r="MG1" s="628"/>
      <c r="MH1" s="628"/>
      <c r="MI1" s="628"/>
      <c r="MJ1" s="628"/>
      <c r="MK1" s="52"/>
      <c r="ML1" s="55"/>
      <c r="MM1" s="628"/>
      <c r="MN1" s="628"/>
      <c r="MO1" s="628"/>
      <c r="MP1" s="628"/>
      <c r="MQ1" s="628"/>
      <c r="MR1" s="52"/>
      <c r="MS1" s="55"/>
      <c r="MT1" s="628"/>
      <c r="MU1" s="628"/>
      <c r="MV1" s="628"/>
      <c r="MW1" s="628"/>
      <c r="MX1" s="628"/>
      <c r="MY1" s="52"/>
      <c r="MZ1" s="55"/>
      <c r="NA1" s="628"/>
      <c r="NB1" s="628"/>
      <c r="NC1" s="628"/>
      <c r="ND1" s="628"/>
      <c r="NE1" s="628"/>
      <c r="NF1" s="52"/>
      <c r="NG1" s="55"/>
      <c r="NH1" s="628"/>
      <c r="NI1" s="628"/>
      <c r="NJ1" s="628"/>
      <c r="NK1" s="628"/>
      <c r="NL1" s="628"/>
      <c r="NM1" s="52"/>
      <c r="NN1" s="55"/>
      <c r="NO1" s="628"/>
      <c r="NP1" s="628"/>
      <c r="NQ1" s="628"/>
      <c r="NR1" s="628"/>
      <c r="NS1" s="628"/>
      <c r="NT1" s="52"/>
      <c r="NU1" s="55"/>
      <c r="NV1" s="628"/>
      <c r="NW1" s="628"/>
      <c r="NX1" s="628"/>
      <c r="NY1" s="628"/>
      <c r="NZ1" s="628"/>
      <c r="OA1" s="52"/>
      <c r="OB1" s="55"/>
      <c r="OC1" s="628"/>
      <c r="OD1" s="628"/>
      <c r="OE1" s="628"/>
      <c r="OF1" s="628"/>
      <c r="OG1" s="628"/>
      <c r="OH1" s="52"/>
      <c r="OI1" s="55"/>
      <c r="OJ1" s="628"/>
      <c r="OK1" s="628"/>
      <c r="OL1" s="628"/>
      <c r="OM1" s="628"/>
      <c r="ON1" s="628"/>
      <c r="OO1" s="52"/>
      <c r="OP1" s="55"/>
      <c r="OQ1" s="628"/>
      <c r="OR1" s="628"/>
      <c r="OS1" s="628"/>
      <c r="OT1" s="628"/>
      <c r="OU1" s="628"/>
      <c r="OV1" s="52"/>
      <c r="OW1" s="55"/>
      <c r="OX1" s="628"/>
      <c r="OY1" s="628"/>
      <c r="OZ1" s="628"/>
      <c r="PA1" s="628"/>
      <c r="PB1" s="628"/>
      <c r="PC1" s="52"/>
      <c r="PD1" s="55"/>
      <c r="PE1" s="628"/>
      <c r="PF1" s="628"/>
      <c r="PG1" s="628"/>
      <c r="PH1" s="628"/>
      <c r="PI1" s="628"/>
      <c r="PJ1" s="52"/>
      <c r="PK1" s="55"/>
      <c r="PL1" s="628"/>
      <c r="PM1" s="628"/>
      <c r="PN1" s="628"/>
      <c r="PO1" s="628"/>
      <c r="PP1" s="628"/>
      <c r="PQ1" s="52"/>
      <c r="PR1" s="55"/>
      <c r="PS1" s="628"/>
      <c r="PT1" s="628"/>
      <c r="PU1" s="628"/>
      <c r="PV1" s="628"/>
      <c r="PW1" s="628"/>
      <c r="PX1" s="52"/>
      <c r="PY1" s="55"/>
      <c r="PZ1" s="628"/>
      <c r="QA1" s="628"/>
      <c r="QB1" s="628"/>
      <c r="QC1" s="628"/>
      <c r="QD1" s="628"/>
      <c r="QE1" s="52"/>
      <c r="QF1" s="55"/>
      <c r="QG1" s="628"/>
      <c r="QH1" s="628"/>
      <c r="QI1" s="628"/>
      <c r="QJ1" s="628"/>
      <c r="QK1" s="628"/>
      <c r="QL1" s="52"/>
      <c r="QM1" s="55"/>
      <c r="QN1" s="628"/>
      <c r="QO1" s="628"/>
      <c r="QP1" s="628"/>
      <c r="QQ1" s="628"/>
      <c r="QR1" s="628"/>
      <c r="QS1" s="52"/>
      <c r="QT1" s="55"/>
      <c r="QU1" s="628"/>
      <c r="QV1" s="628"/>
      <c r="QW1" s="628"/>
      <c r="QX1" s="628"/>
      <c r="QY1" s="628"/>
      <c r="QZ1" s="52"/>
      <c r="RA1" s="55"/>
      <c r="RB1" s="628"/>
      <c r="RC1" s="628"/>
      <c r="RD1" s="628"/>
      <c r="RE1" s="628"/>
      <c r="RF1" s="628"/>
      <c r="RG1" s="52"/>
      <c r="RH1" s="55"/>
      <c r="RI1" s="628"/>
      <c r="RJ1" s="628"/>
      <c r="RK1" s="628"/>
      <c r="RL1" s="628"/>
      <c r="RM1" s="628"/>
      <c r="RN1" s="52"/>
      <c r="RO1" s="55"/>
      <c r="RP1" s="628"/>
      <c r="RQ1" s="628"/>
      <c r="RR1" s="628"/>
      <c r="RS1" s="628"/>
      <c r="RT1" s="628"/>
      <c r="RU1" s="52"/>
      <c r="RV1" s="55"/>
      <c r="RW1" s="628"/>
      <c r="RX1" s="628"/>
      <c r="RY1" s="628"/>
      <c r="RZ1" s="628"/>
      <c r="SA1" s="628"/>
      <c r="SB1" s="52"/>
      <c r="SC1" s="55"/>
      <c r="SD1" s="628"/>
      <c r="SE1" s="628"/>
      <c r="SF1" s="628"/>
      <c r="SG1" s="628"/>
      <c r="SH1" s="628"/>
      <c r="SI1" s="52"/>
      <c r="SJ1" s="55"/>
      <c r="SK1" s="628"/>
      <c r="SL1" s="628"/>
      <c r="SM1" s="628"/>
      <c r="SN1" s="628"/>
      <c r="SO1" s="628"/>
      <c r="SP1" s="52"/>
      <c r="SQ1" s="55"/>
      <c r="SR1" s="628"/>
      <c r="SS1" s="628"/>
      <c r="ST1" s="628"/>
      <c r="SU1" s="628"/>
      <c r="SV1" s="628"/>
      <c r="SW1" s="52"/>
      <c r="SX1" s="55"/>
      <c r="SY1" s="628"/>
      <c r="SZ1" s="628"/>
      <c r="TA1" s="628"/>
      <c r="TB1" s="628"/>
      <c r="TC1" s="628"/>
      <c r="TD1" s="52"/>
      <c r="TE1" s="55"/>
      <c r="TF1" s="628"/>
      <c r="TG1" s="628"/>
      <c r="TH1" s="628"/>
      <c r="TI1" s="628"/>
      <c r="TJ1" s="628"/>
      <c r="TK1" s="52"/>
      <c r="TL1" s="55"/>
      <c r="TM1" s="628"/>
      <c r="TN1" s="628"/>
      <c r="TO1" s="628"/>
      <c r="TP1" s="628"/>
      <c r="TQ1" s="628"/>
      <c r="TR1" s="52"/>
      <c r="TS1" s="55"/>
      <c r="TT1" s="628"/>
      <c r="TU1" s="628"/>
      <c r="TV1" s="628"/>
      <c r="TW1" s="628"/>
      <c r="TX1" s="628"/>
      <c r="TY1" s="52"/>
      <c r="TZ1" s="55"/>
      <c r="UA1" s="628"/>
      <c r="UB1" s="628"/>
      <c r="UC1" s="628"/>
      <c r="UD1" s="628"/>
      <c r="UE1" s="628"/>
      <c r="UF1" s="52"/>
      <c r="UG1" s="55"/>
      <c r="UH1" s="628"/>
      <c r="UI1" s="628"/>
      <c r="UJ1" s="628"/>
      <c r="UK1" s="628"/>
      <c r="UL1" s="628"/>
      <c r="UM1" s="52"/>
      <c r="UN1" s="55"/>
      <c r="UO1" s="628"/>
      <c r="UP1" s="628"/>
      <c r="UQ1" s="628"/>
      <c r="UR1" s="628"/>
      <c r="US1" s="628"/>
      <c r="UT1" s="52"/>
      <c r="UU1" s="55"/>
      <c r="UV1" s="628"/>
      <c r="UW1" s="628"/>
      <c r="UX1" s="628"/>
      <c r="UY1" s="628"/>
      <c r="UZ1" s="628"/>
      <c r="VA1" s="52"/>
      <c r="VB1" s="55"/>
      <c r="VC1" s="628"/>
      <c r="VD1" s="628"/>
      <c r="VE1" s="628"/>
      <c r="VF1" s="628"/>
      <c r="VG1" s="628"/>
      <c r="VH1" s="52"/>
      <c r="VI1" s="55"/>
      <c r="VJ1" s="628"/>
      <c r="VK1" s="628"/>
      <c r="VL1" s="628"/>
      <c r="VM1" s="628"/>
      <c r="VN1" s="628"/>
      <c r="VO1" s="52"/>
      <c r="VP1" s="55"/>
      <c r="VQ1" s="628"/>
      <c r="VR1" s="628"/>
      <c r="VS1" s="628"/>
      <c r="VT1" s="628"/>
      <c r="VU1" s="628"/>
      <c r="VV1" s="52"/>
      <c r="VW1" s="55"/>
      <c r="VX1" s="628"/>
      <c r="VY1" s="628"/>
      <c r="VZ1" s="628"/>
      <c r="WA1" s="628"/>
      <c r="WB1" s="628"/>
      <c r="WC1" s="52"/>
      <c r="WD1" s="55"/>
      <c r="WE1" s="628"/>
      <c r="WF1" s="628"/>
      <c r="WG1" s="628"/>
      <c r="WH1" s="628"/>
      <c r="WI1" s="628"/>
      <c r="WJ1" s="52"/>
      <c r="WK1" s="55"/>
      <c r="WL1" s="628"/>
      <c r="WM1" s="628"/>
      <c r="WN1" s="628"/>
      <c r="WO1" s="628"/>
      <c r="WP1" s="628"/>
      <c r="WQ1" s="52"/>
      <c r="WR1" s="55"/>
      <c r="WS1" s="628"/>
      <c r="WT1" s="628"/>
      <c r="WU1" s="628"/>
      <c r="WV1" s="628"/>
      <c r="WW1" s="628"/>
      <c r="WX1" s="52"/>
      <c r="WY1" s="55"/>
      <c r="WZ1" s="628"/>
      <c r="XA1" s="628"/>
      <c r="XB1" s="628"/>
      <c r="XC1" s="628"/>
      <c r="XD1" s="628"/>
      <c r="XE1" s="52"/>
      <c r="XF1" s="55"/>
      <c r="XG1" s="628"/>
      <c r="XH1" s="628"/>
      <c r="XI1" s="628"/>
      <c r="XJ1" s="628"/>
      <c r="XK1" s="628"/>
      <c r="XL1" s="52"/>
      <c r="XM1" s="55"/>
      <c r="XN1" s="628"/>
      <c r="XO1" s="628"/>
      <c r="XP1" s="628"/>
      <c r="XQ1" s="628"/>
      <c r="XR1" s="628"/>
      <c r="XS1" s="52"/>
      <c r="XT1" s="55"/>
      <c r="XU1" s="628"/>
      <c r="XV1" s="628"/>
      <c r="XW1" s="628"/>
      <c r="XX1" s="628"/>
      <c r="XY1" s="628"/>
      <c r="XZ1" s="52"/>
      <c r="YA1" s="55"/>
      <c r="YB1" s="628"/>
      <c r="YC1" s="628"/>
      <c r="YD1" s="628"/>
      <c r="YE1" s="628"/>
      <c r="YF1" s="628"/>
      <c r="YG1" s="52"/>
      <c r="YH1" s="55"/>
      <c r="YI1" s="628"/>
      <c r="YJ1" s="628"/>
      <c r="YK1" s="628"/>
      <c r="YL1" s="628"/>
      <c r="YM1" s="628"/>
      <c r="YN1" s="52"/>
      <c r="YO1" s="55"/>
      <c r="YP1" s="628"/>
      <c r="YQ1" s="628"/>
      <c r="YR1" s="628"/>
      <c r="YS1" s="628"/>
      <c r="YT1" s="628"/>
      <c r="YU1" s="52"/>
      <c r="YV1" s="55"/>
      <c r="YW1" s="628"/>
      <c r="YX1" s="628"/>
      <c r="YY1" s="628"/>
      <c r="YZ1" s="628"/>
      <c r="ZA1" s="628"/>
      <c r="ZB1" s="52"/>
      <c r="ZC1" s="55"/>
      <c r="ZD1" s="628"/>
      <c r="ZE1" s="628"/>
      <c r="ZF1" s="628"/>
      <c r="ZG1" s="628"/>
      <c r="ZH1" s="628"/>
      <c r="ZI1" s="52"/>
      <c r="ZJ1" s="55"/>
      <c r="ZK1" s="628"/>
      <c r="ZL1" s="628"/>
      <c r="ZM1" s="628"/>
      <c r="ZN1" s="628"/>
      <c r="ZO1" s="628"/>
      <c r="ZP1" s="52"/>
      <c r="ZQ1" s="55"/>
      <c r="ZR1" s="628"/>
      <c r="ZS1" s="628"/>
      <c r="ZT1" s="628"/>
      <c r="ZU1" s="628"/>
      <c r="ZV1" s="628"/>
      <c r="ZW1" s="52"/>
      <c r="ZX1" s="55"/>
      <c r="ZY1" s="628"/>
      <c r="ZZ1" s="628"/>
      <c r="AAA1" s="628"/>
      <c r="AAB1" s="628"/>
      <c r="AAC1" s="628"/>
      <c r="AAD1" s="52"/>
      <c r="AAE1" s="55"/>
      <c r="AAF1" s="628"/>
      <c r="AAG1" s="628"/>
      <c r="AAH1" s="628"/>
      <c r="AAI1" s="628"/>
      <c r="AAJ1" s="628"/>
      <c r="AAK1" s="52"/>
      <c r="AAL1" s="55"/>
      <c r="AAM1" s="628"/>
      <c r="AAN1" s="628"/>
      <c r="AAO1" s="628"/>
      <c r="AAP1" s="628"/>
      <c r="AAQ1" s="628"/>
      <c r="AAR1" s="52"/>
      <c r="AAS1" s="55"/>
      <c r="AAT1" s="628"/>
      <c r="AAU1" s="628"/>
      <c r="AAV1" s="628"/>
      <c r="AAW1" s="628"/>
      <c r="AAX1" s="628"/>
      <c r="AAY1" s="52"/>
      <c r="AAZ1" s="55"/>
      <c r="ABA1" s="628"/>
      <c r="ABB1" s="628"/>
      <c r="ABC1" s="628"/>
      <c r="ABD1" s="628"/>
      <c r="ABE1" s="628"/>
      <c r="ABF1" s="52"/>
      <c r="ABG1" s="55"/>
      <c r="ABH1" s="628"/>
      <c r="ABI1" s="628"/>
      <c r="ABJ1" s="628"/>
      <c r="ABK1" s="628"/>
      <c r="ABL1" s="628"/>
      <c r="ABM1" s="52"/>
      <c r="ABN1" s="55"/>
      <c r="ABO1" s="628"/>
      <c r="ABP1" s="628"/>
      <c r="ABQ1" s="628"/>
      <c r="ABR1" s="628"/>
      <c r="ABS1" s="628"/>
      <c r="ABT1" s="52"/>
      <c r="ABU1" s="55"/>
      <c r="ABV1" s="628"/>
      <c r="ABW1" s="628"/>
      <c r="ABX1" s="628"/>
      <c r="ABY1" s="628"/>
      <c r="ABZ1" s="628"/>
      <c r="ACA1" s="52"/>
      <c r="ACB1" s="55"/>
      <c r="ACC1" s="628"/>
      <c r="ACD1" s="628"/>
      <c r="ACE1" s="628"/>
      <c r="ACF1" s="628"/>
      <c r="ACG1" s="628"/>
      <c r="ACH1" s="52"/>
      <c r="ACI1" s="55"/>
      <c r="ACJ1" s="628"/>
      <c r="ACK1" s="628"/>
      <c r="ACL1" s="628"/>
      <c r="ACM1" s="628"/>
      <c r="ACN1" s="628"/>
      <c r="ACO1" s="52"/>
      <c r="ACP1" s="55"/>
      <c r="ACQ1" s="628"/>
      <c r="ACR1" s="628"/>
      <c r="ACS1" s="628"/>
      <c r="ACT1" s="628"/>
      <c r="ACU1" s="628"/>
      <c r="ACV1" s="52"/>
      <c r="ACW1" s="55"/>
      <c r="ACX1" s="628"/>
      <c r="ACY1" s="628"/>
      <c r="ACZ1" s="628"/>
      <c r="ADA1" s="628"/>
      <c r="ADB1" s="628"/>
      <c r="ADC1" s="52"/>
      <c r="ADD1" s="55"/>
      <c r="ADE1" s="628"/>
      <c r="ADF1" s="628"/>
      <c r="ADG1" s="628"/>
      <c r="ADH1" s="628"/>
      <c r="ADI1" s="628"/>
      <c r="ADJ1" s="52"/>
      <c r="ADK1" s="55"/>
      <c r="ADL1" s="628"/>
      <c r="ADM1" s="628"/>
      <c r="ADN1" s="628"/>
      <c r="ADO1" s="628"/>
      <c r="ADP1" s="628"/>
      <c r="ADQ1" s="52"/>
      <c r="ADR1" s="55"/>
      <c r="ADS1" s="628"/>
      <c r="ADT1" s="628"/>
      <c r="ADU1" s="628"/>
      <c r="ADV1" s="628"/>
      <c r="ADW1" s="628"/>
      <c r="ADX1" s="52"/>
      <c r="ADY1" s="55"/>
      <c r="ADZ1" s="628"/>
      <c r="AEA1" s="628"/>
      <c r="AEB1" s="628"/>
      <c r="AEC1" s="628"/>
      <c r="AED1" s="628"/>
      <c r="AEE1" s="52"/>
      <c r="AEF1" s="55"/>
      <c r="AEG1" s="628"/>
      <c r="AEH1" s="628"/>
      <c r="AEI1" s="628"/>
      <c r="AEJ1" s="628"/>
      <c r="AEK1" s="628"/>
      <c r="AEL1" s="52"/>
      <c r="AEM1" s="55"/>
      <c r="AEN1" s="628"/>
      <c r="AEO1" s="628"/>
      <c r="AEP1" s="628"/>
      <c r="AEQ1" s="628"/>
      <c r="AER1" s="628"/>
      <c r="AES1" s="52"/>
      <c r="AET1" s="55"/>
      <c r="AEU1" s="628"/>
      <c r="AEV1" s="628"/>
      <c r="AEW1" s="628"/>
      <c r="AEX1" s="628"/>
      <c r="AEY1" s="628"/>
      <c r="AEZ1" s="52"/>
      <c r="AFA1" s="55"/>
      <c r="AFB1" s="628"/>
      <c r="AFC1" s="628"/>
      <c r="AFD1" s="628"/>
      <c r="AFE1" s="628"/>
      <c r="AFF1" s="628"/>
      <c r="AFG1" s="52"/>
      <c r="AFH1" s="55"/>
      <c r="AFI1" s="628"/>
      <c r="AFJ1" s="628"/>
      <c r="AFK1" s="628"/>
      <c r="AFL1" s="628"/>
      <c r="AFM1" s="628"/>
      <c r="AFN1" s="52"/>
      <c r="AFO1" s="55"/>
      <c r="AFP1" s="628"/>
      <c r="AFQ1" s="628"/>
      <c r="AFR1" s="628"/>
      <c r="AFS1" s="628"/>
      <c r="AFT1" s="628"/>
      <c r="AFU1" s="52"/>
      <c r="AFV1" s="55"/>
      <c r="AFW1" s="628"/>
      <c r="AFX1" s="628"/>
      <c r="AFY1" s="628"/>
      <c r="AFZ1" s="628"/>
      <c r="AGA1" s="628"/>
      <c r="AGB1" s="52"/>
      <c r="AGC1" s="55"/>
      <c r="AGD1" s="628"/>
      <c r="AGE1" s="628"/>
      <c r="AGF1" s="628"/>
      <c r="AGG1" s="628"/>
      <c r="AGH1" s="628"/>
      <c r="AGI1" s="52"/>
      <c r="AGJ1" s="55"/>
      <c r="AGK1" s="628"/>
      <c r="AGL1" s="628"/>
      <c r="AGM1" s="628"/>
      <c r="AGN1" s="628"/>
      <c r="AGO1" s="628"/>
      <c r="AGP1" s="52"/>
      <c r="AGQ1" s="55"/>
      <c r="AGR1" s="628"/>
      <c r="AGS1" s="628"/>
      <c r="AGT1" s="628"/>
      <c r="AGU1" s="628"/>
      <c r="AGV1" s="628"/>
      <c r="AGW1" s="52"/>
      <c r="AGX1" s="55"/>
      <c r="AGY1" s="628"/>
      <c r="AGZ1" s="628"/>
      <c r="AHA1" s="628"/>
      <c r="AHB1" s="628"/>
      <c r="AHC1" s="628"/>
      <c r="AHD1" s="52"/>
      <c r="AHE1" s="55"/>
      <c r="AHF1" s="628"/>
      <c r="AHG1" s="628"/>
      <c r="AHH1" s="628"/>
      <c r="AHI1" s="628"/>
      <c r="AHJ1" s="628"/>
      <c r="AHK1" s="52"/>
      <c r="AHL1" s="55"/>
      <c r="AHM1" s="628"/>
      <c r="AHN1" s="628"/>
      <c r="AHO1" s="628"/>
      <c r="AHP1" s="628"/>
      <c r="AHQ1" s="628"/>
      <c r="AHR1" s="52"/>
      <c r="AHS1" s="55"/>
      <c r="AHT1" s="628"/>
      <c r="AHU1" s="628"/>
      <c r="AHV1" s="628"/>
      <c r="AHW1" s="628"/>
      <c r="AHX1" s="628"/>
      <c r="AHY1" s="52"/>
      <c r="AHZ1" s="55"/>
      <c r="AIA1" s="628"/>
      <c r="AIB1" s="628"/>
      <c r="AIC1" s="628"/>
      <c r="AID1" s="628"/>
      <c r="AIE1" s="628"/>
      <c r="AIF1" s="52"/>
      <c r="AIG1" s="55"/>
      <c r="AIH1" s="628"/>
      <c r="AII1" s="628"/>
      <c r="AIJ1" s="628"/>
      <c r="AIK1" s="628"/>
      <c r="AIL1" s="628"/>
      <c r="AIM1" s="52"/>
      <c r="AIN1" s="55"/>
      <c r="AIO1" s="628"/>
      <c r="AIP1" s="628"/>
      <c r="AIQ1" s="628"/>
      <c r="AIR1" s="628"/>
      <c r="AIS1" s="628"/>
      <c r="AIT1" s="52"/>
      <c r="AIU1" s="55"/>
      <c r="AIV1" s="628"/>
      <c r="AIW1" s="628"/>
      <c r="AIX1" s="628"/>
      <c r="AIY1" s="628"/>
      <c r="AIZ1" s="628"/>
      <c r="AJA1" s="52"/>
      <c r="AJB1" s="55"/>
      <c r="AJC1" s="628"/>
      <c r="AJD1" s="628"/>
      <c r="AJE1" s="628"/>
      <c r="AJF1" s="628"/>
      <c r="AJG1" s="628"/>
      <c r="AJH1" s="52"/>
      <c r="AJI1" s="55"/>
      <c r="AJJ1" s="628"/>
      <c r="AJK1" s="628"/>
      <c r="AJL1" s="628"/>
      <c r="AJM1" s="628"/>
      <c r="AJN1" s="628"/>
      <c r="AJO1" s="52"/>
      <c r="AJP1" s="55"/>
      <c r="AJQ1" s="628"/>
      <c r="AJR1" s="628"/>
      <c r="AJS1" s="628"/>
      <c r="AJT1" s="628"/>
      <c r="AJU1" s="628"/>
      <c r="AJV1" s="52"/>
      <c r="AJW1" s="55"/>
      <c r="AJX1" s="628"/>
      <c r="AJY1" s="628"/>
      <c r="AJZ1" s="628"/>
      <c r="AKA1" s="628"/>
      <c r="AKB1" s="628"/>
      <c r="AKC1" s="52"/>
      <c r="AKD1" s="55"/>
      <c r="AKE1" s="628"/>
      <c r="AKF1" s="628"/>
      <c r="AKG1" s="628"/>
      <c r="AKH1" s="628"/>
      <c r="AKI1" s="628"/>
      <c r="AKJ1" s="52"/>
      <c r="AKK1" s="55"/>
      <c r="AKL1" s="628"/>
      <c r="AKM1" s="628"/>
      <c r="AKN1" s="628"/>
      <c r="AKO1" s="628"/>
      <c r="AKP1" s="628"/>
      <c r="AKQ1" s="52"/>
      <c r="AKR1" s="55"/>
      <c r="AKS1" s="628"/>
      <c r="AKT1" s="628"/>
      <c r="AKU1" s="628"/>
      <c r="AKV1" s="628"/>
      <c r="AKW1" s="628"/>
      <c r="AKX1" s="52"/>
      <c r="AKY1" s="55"/>
      <c r="AKZ1" s="628"/>
      <c r="ALA1" s="628"/>
      <c r="ALB1" s="628"/>
      <c r="ALC1" s="628"/>
      <c r="ALD1" s="628"/>
      <c r="ALE1" s="52"/>
      <c r="ALF1" s="55"/>
      <c r="ALG1" s="628"/>
      <c r="ALH1" s="628"/>
      <c r="ALI1" s="628"/>
      <c r="ALJ1" s="628"/>
      <c r="ALK1" s="628"/>
      <c r="ALL1" s="52"/>
      <c r="ALM1" s="55"/>
      <c r="ALN1" s="628"/>
      <c r="ALO1" s="628"/>
      <c r="ALP1" s="628"/>
      <c r="ALQ1" s="628"/>
      <c r="ALR1" s="628"/>
      <c r="ALS1" s="52"/>
      <c r="ALT1" s="55"/>
      <c r="ALU1" s="628"/>
      <c r="ALV1" s="628"/>
      <c r="ALW1" s="628"/>
      <c r="ALX1" s="628"/>
      <c r="ALY1" s="628"/>
      <c r="ALZ1" s="52"/>
      <c r="AMA1" s="55"/>
      <c r="AMB1" s="628"/>
      <c r="AMC1" s="628"/>
      <c r="AMD1" s="628"/>
      <c r="AME1" s="628"/>
      <c r="AMF1" s="628"/>
      <c r="AMG1" s="52"/>
      <c r="AMH1" s="55"/>
      <c r="AMI1" s="628"/>
      <c r="AMJ1" s="628"/>
      <c r="AMK1" s="628"/>
      <c r="AML1" s="628"/>
      <c r="AMM1" s="628"/>
      <c r="AMN1" s="52"/>
      <c r="AMO1" s="55"/>
      <c r="AMP1" s="628"/>
      <c r="AMQ1" s="628"/>
      <c r="AMR1" s="628"/>
      <c r="AMS1" s="628"/>
      <c r="AMT1" s="628"/>
      <c r="AMU1" s="52"/>
      <c r="AMV1" s="55"/>
      <c r="AMW1" s="628"/>
      <c r="AMX1" s="628"/>
      <c r="AMY1" s="628"/>
      <c r="AMZ1" s="628"/>
      <c r="ANA1" s="628"/>
      <c r="ANB1" s="52"/>
      <c r="ANC1" s="55"/>
      <c r="AND1" s="628"/>
      <c r="ANE1" s="628"/>
      <c r="ANF1" s="628"/>
      <c r="ANG1" s="628"/>
      <c r="ANH1" s="628"/>
      <c r="ANI1" s="52"/>
      <c r="ANJ1" s="55"/>
      <c r="ANK1" s="628"/>
      <c r="ANL1" s="628"/>
      <c r="ANM1" s="628"/>
      <c r="ANN1" s="628"/>
      <c r="ANO1" s="628"/>
      <c r="ANP1" s="52"/>
      <c r="ANQ1" s="55"/>
      <c r="ANR1" s="628"/>
      <c r="ANS1" s="628"/>
      <c r="ANT1" s="628"/>
      <c r="ANU1" s="628"/>
      <c r="ANV1" s="628"/>
      <c r="ANW1" s="52"/>
      <c r="ANX1" s="55"/>
      <c r="ANY1" s="628"/>
      <c r="ANZ1" s="628"/>
      <c r="AOA1" s="628"/>
      <c r="AOB1" s="628"/>
      <c r="AOC1" s="628"/>
      <c r="AOD1" s="52"/>
      <c r="AOE1" s="55"/>
      <c r="AOF1" s="628"/>
      <c r="AOG1" s="628"/>
      <c r="AOH1" s="628"/>
      <c r="AOI1" s="628"/>
      <c r="AOJ1" s="628"/>
      <c r="AOK1" s="52"/>
      <c r="AOL1" s="55"/>
      <c r="AOM1" s="628"/>
      <c r="AON1" s="628"/>
      <c r="AOO1" s="628"/>
      <c r="AOP1" s="628"/>
      <c r="AOQ1" s="628"/>
      <c r="AOR1" s="52"/>
      <c r="AOS1" s="55"/>
      <c r="AOT1" s="628"/>
      <c r="AOU1" s="628"/>
      <c r="AOV1" s="628"/>
      <c r="AOW1" s="628"/>
      <c r="AOX1" s="628"/>
      <c r="AOY1" s="52"/>
      <c r="AOZ1" s="55"/>
      <c r="APA1" s="628"/>
      <c r="APB1" s="628"/>
      <c r="APC1" s="628"/>
      <c r="APD1" s="628"/>
      <c r="APE1" s="628"/>
      <c r="APF1" s="52"/>
      <c r="APG1" s="55"/>
      <c r="APH1" s="628"/>
      <c r="API1" s="628"/>
      <c r="APJ1" s="628"/>
      <c r="APK1" s="628"/>
      <c r="APL1" s="628"/>
      <c r="APM1" s="52"/>
      <c r="APN1" s="55"/>
      <c r="APO1" s="628"/>
      <c r="APP1" s="628"/>
      <c r="APQ1" s="628"/>
      <c r="APR1" s="628"/>
      <c r="APS1" s="628"/>
      <c r="APT1" s="52"/>
      <c r="APU1" s="55"/>
      <c r="APV1" s="628"/>
      <c r="APW1" s="628"/>
      <c r="APX1" s="628"/>
      <c r="APY1" s="628"/>
      <c r="APZ1" s="628"/>
      <c r="AQA1" s="52"/>
      <c r="AQB1" s="55"/>
      <c r="AQC1" s="628"/>
      <c r="AQD1" s="628"/>
      <c r="AQE1" s="628"/>
      <c r="AQF1" s="628"/>
      <c r="AQG1" s="628"/>
      <c r="AQH1" s="52"/>
      <c r="AQI1" s="55"/>
      <c r="AQJ1" s="628"/>
      <c r="AQK1" s="628"/>
      <c r="AQL1" s="628"/>
      <c r="AQM1" s="628"/>
      <c r="AQN1" s="628"/>
      <c r="AQO1" s="52"/>
      <c r="AQP1" s="55"/>
      <c r="AQQ1" s="628"/>
      <c r="AQR1" s="628"/>
      <c r="AQS1" s="628"/>
      <c r="AQT1" s="628"/>
      <c r="AQU1" s="628"/>
      <c r="AQV1" s="52"/>
      <c r="AQW1" s="55"/>
      <c r="AQX1" s="628"/>
      <c r="AQY1" s="628"/>
      <c r="AQZ1" s="628"/>
      <c r="ARA1" s="628"/>
      <c r="ARB1" s="628"/>
      <c r="ARC1" s="52"/>
      <c r="ARD1" s="55"/>
      <c r="ARE1" s="628"/>
      <c r="ARF1" s="628"/>
      <c r="ARG1" s="628"/>
      <c r="ARH1" s="628"/>
      <c r="ARI1" s="628"/>
      <c r="ARJ1" s="52"/>
      <c r="ARK1" s="55"/>
      <c r="ARL1" s="628"/>
      <c r="ARM1" s="628"/>
      <c r="ARN1" s="628"/>
      <c r="ARO1" s="628"/>
      <c r="ARP1" s="628"/>
      <c r="ARQ1" s="52"/>
      <c r="ARR1" s="55"/>
      <c r="ARS1" s="628"/>
      <c r="ART1" s="628"/>
      <c r="ARU1" s="628"/>
      <c r="ARV1" s="628"/>
      <c r="ARW1" s="628"/>
      <c r="ARX1" s="52"/>
      <c r="ARY1" s="55"/>
      <c r="ARZ1" s="628"/>
      <c r="ASA1" s="628"/>
      <c r="ASB1" s="628"/>
      <c r="ASC1" s="628"/>
      <c r="ASD1" s="628"/>
      <c r="ASE1" s="52"/>
      <c r="ASF1" s="55"/>
      <c r="ASG1" s="628"/>
      <c r="ASH1" s="628"/>
      <c r="ASI1" s="628"/>
      <c r="ASJ1" s="628"/>
      <c r="ASK1" s="628"/>
      <c r="ASL1" s="52"/>
      <c r="ASM1" s="55"/>
      <c r="ASN1" s="628"/>
      <c r="ASO1" s="628"/>
      <c r="ASP1" s="628"/>
      <c r="ASQ1" s="628"/>
      <c r="ASR1" s="628"/>
      <c r="ASS1" s="52"/>
      <c r="AST1" s="55"/>
      <c r="ASU1" s="628"/>
      <c r="ASV1" s="628"/>
      <c r="ASW1" s="628"/>
      <c r="ASX1" s="628"/>
      <c r="ASY1" s="628"/>
      <c r="ASZ1" s="52"/>
      <c r="ATA1" s="55"/>
      <c r="ATB1" s="628"/>
      <c r="ATC1" s="628"/>
      <c r="ATD1" s="628"/>
      <c r="ATE1" s="628"/>
      <c r="ATF1" s="628"/>
      <c r="ATG1" s="52"/>
      <c r="ATH1" s="55"/>
      <c r="ATI1" s="628"/>
      <c r="ATJ1" s="628"/>
      <c r="ATK1" s="628"/>
      <c r="ATL1" s="628"/>
      <c r="ATM1" s="628"/>
      <c r="ATN1" s="52"/>
      <c r="ATO1" s="55"/>
      <c r="ATP1" s="628"/>
      <c r="ATQ1" s="628"/>
      <c r="ATR1" s="628"/>
      <c r="ATS1" s="628"/>
      <c r="ATT1" s="628"/>
      <c r="ATU1" s="52"/>
      <c r="ATV1" s="55"/>
      <c r="ATW1" s="628"/>
      <c r="ATX1" s="628"/>
      <c r="ATY1" s="628"/>
      <c r="ATZ1" s="628"/>
      <c r="AUA1" s="628"/>
      <c r="AUB1" s="52"/>
      <c r="AUC1" s="55"/>
      <c r="AUD1" s="628"/>
      <c r="AUE1" s="628"/>
      <c r="AUF1" s="628"/>
      <c r="AUG1" s="628"/>
      <c r="AUH1" s="628"/>
      <c r="AUI1" s="52"/>
      <c r="AUJ1" s="55"/>
      <c r="AUK1" s="628"/>
      <c r="AUL1" s="628"/>
      <c r="AUM1" s="628"/>
      <c r="AUN1" s="628"/>
      <c r="AUO1" s="628"/>
      <c r="AUP1" s="52"/>
      <c r="AUQ1" s="55"/>
      <c r="AUR1" s="628"/>
      <c r="AUS1" s="628"/>
      <c r="AUT1" s="628"/>
      <c r="AUU1" s="628"/>
      <c r="AUV1" s="628"/>
      <c r="AUW1" s="52"/>
      <c r="AUX1" s="55"/>
      <c r="AUY1" s="628"/>
      <c r="AUZ1" s="628"/>
      <c r="AVA1" s="628"/>
      <c r="AVB1" s="628"/>
      <c r="AVC1" s="628"/>
      <c r="AVD1" s="52"/>
      <c r="AVE1" s="55"/>
      <c r="AVF1" s="628"/>
      <c r="AVG1" s="628"/>
      <c r="AVH1" s="628"/>
      <c r="AVI1" s="628"/>
      <c r="AVJ1" s="628"/>
      <c r="AVK1" s="52"/>
      <c r="AVL1" s="55"/>
      <c r="AVM1" s="628"/>
      <c r="AVN1" s="628"/>
      <c r="AVO1" s="628"/>
      <c r="AVP1" s="628"/>
      <c r="AVQ1" s="628"/>
      <c r="AVR1" s="52"/>
      <c r="AVS1" s="55"/>
      <c r="AVT1" s="628"/>
      <c r="AVU1" s="628"/>
      <c r="AVV1" s="628"/>
      <c r="AVW1" s="628"/>
      <c r="AVX1" s="628"/>
      <c r="AVY1" s="52"/>
      <c r="AVZ1" s="55"/>
      <c r="AWA1" s="628"/>
      <c r="AWB1" s="628"/>
      <c r="AWC1" s="628"/>
      <c r="AWD1" s="628"/>
      <c r="AWE1" s="628"/>
      <c r="AWF1" s="52"/>
      <c r="AWG1" s="55"/>
      <c r="AWH1" s="628"/>
      <c r="AWI1" s="628"/>
      <c r="AWJ1" s="628"/>
      <c r="AWK1" s="628"/>
      <c r="AWL1" s="628"/>
      <c r="AWM1" s="52"/>
      <c r="AWN1" s="55"/>
      <c r="AWO1" s="628"/>
      <c r="AWP1" s="628"/>
      <c r="AWQ1" s="628"/>
      <c r="AWR1" s="628"/>
      <c r="AWS1" s="628"/>
      <c r="AWT1" s="52"/>
      <c r="AWU1" s="55"/>
      <c r="AWV1" s="628"/>
      <c r="AWW1" s="628"/>
      <c r="AWX1" s="628"/>
      <c r="AWY1" s="628"/>
      <c r="AWZ1" s="628"/>
      <c r="AXA1" s="52"/>
      <c r="AXB1" s="55"/>
      <c r="AXC1" s="628"/>
      <c r="AXD1" s="628"/>
      <c r="AXE1" s="628"/>
      <c r="AXF1" s="628"/>
      <c r="AXG1" s="628"/>
      <c r="AXH1" s="52"/>
      <c r="AXI1" s="55"/>
      <c r="AXJ1" s="628"/>
      <c r="AXK1" s="628"/>
      <c r="AXL1" s="628"/>
      <c r="AXM1" s="628"/>
      <c r="AXN1" s="628"/>
      <c r="AXO1" s="52"/>
      <c r="AXP1" s="55"/>
      <c r="AXQ1" s="628"/>
      <c r="AXR1" s="628"/>
      <c r="AXS1" s="628"/>
      <c r="AXT1" s="628"/>
      <c r="AXU1" s="628"/>
      <c r="AXV1" s="52"/>
      <c r="AXW1" s="55"/>
      <c r="AXX1" s="628"/>
      <c r="AXY1" s="628"/>
      <c r="AXZ1" s="628"/>
      <c r="AYA1" s="628"/>
      <c r="AYB1" s="628"/>
      <c r="AYC1" s="52"/>
      <c r="AYD1" s="55"/>
      <c r="AYE1" s="628"/>
      <c r="AYF1" s="628"/>
      <c r="AYG1" s="628"/>
      <c r="AYH1" s="628"/>
      <c r="AYI1" s="628"/>
      <c r="AYJ1" s="52"/>
      <c r="AYK1" s="55"/>
      <c r="AYL1" s="628"/>
      <c r="AYM1" s="628"/>
      <c r="AYN1" s="628"/>
      <c r="AYO1" s="628"/>
      <c r="AYP1" s="628"/>
      <c r="AYQ1" s="52"/>
      <c r="AYR1" s="55"/>
      <c r="AYS1" s="628"/>
      <c r="AYT1" s="628"/>
      <c r="AYU1" s="628"/>
      <c r="AYV1" s="628"/>
      <c r="AYW1" s="628"/>
      <c r="AYX1" s="52"/>
      <c r="AYY1" s="55"/>
      <c r="AYZ1" s="628"/>
      <c r="AZA1" s="628"/>
      <c r="AZB1" s="628"/>
      <c r="AZC1" s="628"/>
      <c r="AZD1" s="628"/>
      <c r="AZE1" s="52"/>
      <c r="AZF1" s="55"/>
      <c r="AZG1" s="628"/>
      <c r="AZH1" s="628"/>
      <c r="AZI1" s="628"/>
      <c r="AZJ1" s="628"/>
      <c r="AZK1" s="628"/>
      <c r="AZL1" s="52"/>
      <c r="AZM1" s="55"/>
      <c r="AZN1" s="628"/>
      <c r="AZO1" s="628"/>
      <c r="AZP1" s="628"/>
      <c r="AZQ1" s="628"/>
      <c r="AZR1" s="628"/>
      <c r="AZS1" s="52"/>
      <c r="AZT1" s="55"/>
      <c r="AZU1" s="628"/>
      <c r="AZV1" s="628"/>
      <c r="AZW1" s="628"/>
      <c r="AZX1" s="628"/>
      <c r="AZY1" s="628"/>
      <c r="AZZ1" s="52"/>
      <c r="BAA1" s="55"/>
      <c r="BAB1" s="628"/>
      <c r="BAC1" s="628"/>
      <c r="BAD1" s="628"/>
      <c r="BAE1" s="628"/>
      <c r="BAF1" s="628"/>
      <c r="BAG1" s="52"/>
      <c r="BAH1" s="55"/>
      <c r="BAI1" s="628"/>
      <c r="BAJ1" s="628"/>
      <c r="BAK1" s="628"/>
      <c r="BAL1" s="628"/>
      <c r="BAM1" s="628"/>
      <c r="BAN1" s="52"/>
      <c r="BAO1" s="55"/>
      <c r="BAP1" s="628"/>
      <c r="BAQ1" s="628"/>
      <c r="BAR1" s="628"/>
      <c r="BAS1" s="628"/>
      <c r="BAT1" s="628"/>
      <c r="BAU1" s="52"/>
      <c r="BAV1" s="55"/>
      <c r="BAW1" s="628"/>
      <c r="BAX1" s="628"/>
      <c r="BAY1" s="628"/>
      <c r="BAZ1" s="628"/>
      <c r="BBA1" s="628"/>
      <c r="BBB1" s="52"/>
      <c r="BBC1" s="55"/>
      <c r="BBD1" s="628"/>
      <c r="BBE1" s="628"/>
      <c r="BBF1" s="628"/>
      <c r="BBG1" s="628"/>
      <c r="BBH1" s="628"/>
      <c r="BBI1" s="52"/>
      <c r="BBJ1" s="55"/>
      <c r="BBK1" s="628"/>
      <c r="BBL1" s="628"/>
      <c r="BBM1" s="628"/>
      <c r="BBN1" s="628"/>
      <c r="BBO1" s="628"/>
      <c r="BBP1" s="52"/>
      <c r="BBQ1" s="55"/>
      <c r="BBR1" s="628"/>
      <c r="BBS1" s="628"/>
      <c r="BBT1" s="628"/>
      <c r="BBU1" s="628"/>
      <c r="BBV1" s="628"/>
      <c r="BBW1" s="52"/>
      <c r="BBX1" s="55"/>
      <c r="BBY1" s="628"/>
      <c r="BBZ1" s="628"/>
      <c r="BCA1" s="628"/>
      <c r="BCB1" s="628"/>
      <c r="BCC1" s="628"/>
      <c r="BCD1" s="52"/>
      <c r="BCE1" s="55"/>
      <c r="BCF1" s="628"/>
      <c r="BCG1" s="628"/>
      <c r="BCH1" s="628"/>
      <c r="BCI1" s="628"/>
      <c r="BCJ1" s="628"/>
      <c r="BCK1" s="52"/>
      <c r="BCL1" s="55"/>
      <c r="BCM1" s="628"/>
      <c r="BCN1" s="628"/>
      <c r="BCO1" s="628"/>
      <c r="BCP1" s="628"/>
      <c r="BCQ1" s="628"/>
      <c r="BCR1" s="52"/>
      <c r="BCS1" s="55"/>
      <c r="BCT1" s="628"/>
      <c r="BCU1" s="628"/>
      <c r="BCV1" s="628"/>
      <c r="BCW1" s="628"/>
      <c r="BCX1" s="628"/>
      <c r="BCY1" s="52"/>
      <c r="BCZ1" s="55"/>
      <c r="BDA1" s="628"/>
      <c r="BDB1" s="628"/>
      <c r="BDC1" s="628"/>
      <c r="BDD1" s="628"/>
      <c r="BDE1" s="628"/>
      <c r="BDF1" s="52"/>
      <c r="BDG1" s="55"/>
      <c r="BDH1" s="628"/>
      <c r="BDI1" s="628"/>
      <c r="BDJ1" s="628"/>
      <c r="BDK1" s="628"/>
      <c r="BDL1" s="628"/>
      <c r="BDM1" s="52"/>
      <c r="BDN1" s="55"/>
      <c r="BDO1" s="628"/>
      <c r="BDP1" s="628"/>
      <c r="BDQ1" s="628"/>
      <c r="BDR1" s="628"/>
      <c r="BDS1" s="628"/>
      <c r="BDT1" s="52"/>
      <c r="BDU1" s="55"/>
      <c r="BDV1" s="628"/>
      <c r="BDW1" s="628"/>
      <c r="BDX1" s="628"/>
      <c r="BDY1" s="628"/>
      <c r="BDZ1" s="628"/>
      <c r="BEA1" s="52"/>
      <c r="BEB1" s="55"/>
      <c r="BEC1" s="628"/>
      <c r="BED1" s="628"/>
      <c r="BEE1" s="628"/>
      <c r="BEF1" s="628"/>
      <c r="BEG1" s="628"/>
      <c r="BEH1" s="52"/>
      <c r="BEI1" s="55"/>
      <c r="BEJ1" s="628"/>
      <c r="BEK1" s="628"/>
      <c r="BEL1" s="628"/>
      <c r="BEM1" s="628"/>
      <c r="BEN1" s="628"/>
      <c r="BEO1" s="52"/>
      <c r="BEP1" s="55"/>
      <c r="BEQ1" s="628"/>
      <c r="BER1" s="628"/>
      <c r="BES1" s="628"/>
      <c r="BET1" s="628"/>
      <c r="BEU1" s="628"/>
      <c r="BEV1" s="52"/>
      <c r="BEW1" s="55"/>
      <c r="BEX1" s="628"/>
      <c r="BEY1" s="628"/>
      <c r="BEZ1" s="628"/>
      <c r="BFA1" s="628"/>
      <c r="BFB1" s="628"/>
      <c r="BFC1" s="52"/>
      <c r="BFD1" s="55"/>
      <c r="BFE1" s="628"/>
      <c r="BFF1" s="628"/>
      <c r="BFG1" s="628"/>
      <c r="BFH1" s="628"/>
      <c r="BFI1" s="628"/>
      <c r="BFJ1" s="52"/>
      <c r="BFK1" s="55"/>
      <c r="BFL1" s="628"/>
      <c r="BFM1" s="628"/>
      <c r="BFN1" s="628"/>
      <c r="BFO1" s="628"/>
      <c r="BFP1" s="628"/>
      <c r="BFQ1" s="52"/>
      <c r="BFR1" s="55"/>
      <c r="BFS1" s="628"/>
      <c r="BFT1" s="628"/>
      <c r="BFU1" s="628"/>
      <c r="BFV1" s="628"/>
      <c r="BFW1" s="628"/>
      <c r="BFX1" s="52"/>
      <c r="BFY1" s="55"/>
      <c r="BFZ1" s="628"/>
      <c r="BGA1" s="628"/>
      <c r="BGB1" s="628"/>
      <c r="BGC1" s="628"/>
      <c r="BGD1" s="628"/>
      <c r="BGE1" s="52"/>
      <c r="BGF1" s="55"/>
      <c r="BGG1" s="628"/>
      <c r="BGH1" s="628"/>
      <c r="BGI1" s="628"/>
      <c r="BGJ1" s="628"/>
      <c r="BGK1" s="628"/>
      <c r="BGL1" s="52"/>
      <c r="BGM1" s="55"/>
      <c r="BGN1" s="628"/>
      <c r="BGO1" s="628"/>
      <c r="BGP1" s="628"/>
      <c r="BGQ1" s="628"/>
      <c r="BGR1" s="628"/>
      <c r="BGS1" s="52"/>
      <c r="BGT1" s="55"/>
      <c r="BGU1" s="628"/>
      <c r="BGV1" s="628"/>
      <c r="BGW1" s="628"/>
      <c r="BGX1" s="628"/>
      <c r="BGY1" s="628"/>
      <c r="BGZ1" s="52"/>
      <c r="BHA1" s="55"/>
      <c r="BHB1" s="628"/>
      <c r="BHC1" s="628"/>
      <c r="BHD1" s="628"/>
      <c r="BHE1" s="628"/>
      <c r="BHF1" s="628"/>
      <c r="BHG1" s="52"/>
      <c r="BHH1" s="55"/>
      <c r="BHI1" s="628"/>
      <c r="BHJ1" s="628"/>
      <c r="BHK1" s="628"/>
      <c r="BHL1" s="628"/>
      <c r="BHM1" s="628"/>
      <c r="BHN1" s="52"/>
      <c r="BHO1" s="55"/>
      <c r="BHP1" s="628"/>
      <c r="BHQ1" s="628"/>
      <c r="BHR1" s="628"/>
      <c r="BHS1" s="628"/>
      <c r="BHT1" s="628"/>
      <c r="BHU1" s="52"/>
      <c r="BHV1" s="55"/>
      <c r="BHW1" s="628"/>
      <c r="BHX1" s="628"/>
      <c r="BHY1" s="628"/>
      <c r="BHZ1" s="628"/>
      <c r="BIA1" s="628"/>
      <c r="BIB1" s="52"/>
      <c r="BIC1" s="55"/>
      <c r="BID1" s="628"/>
      <c r="BIE1" s="628"/>
      <c r="BIF1" s="628"/>
      <c r="BIG1" s="628"/>
      <c r="BIH1" s="628"/>
      <c r="BII1" s="52"/>
      <c r="BIJ1" s="55"/>
      <c r="BIK1" s="628"/>
      <c r="BIL1" s="628"/>
      <c r="BIM1" s="628"/>
      <c r="BIN1" s="628"/>
      <c r="BIO1" s="628"/>
      <c r="BIP1" s="52"/>
      <c r="BIQ1" s="55"/>
      <c r="BIR1" s="628"/>
      <c r="BIS1" s="628"/>
      <c r="BIT1" s="628"/>
      <c r="BIU1" s="628"/>
      <c r="BIV1" s="628"/>
      <c r="BIW1" s="52"/>
      <c r="BIX1" s="55"/>
      <c r="BIY1" s="628"/>
      <c r="BIZ1" s="628"/>
      <c r="BJA1" s="628"/>
      <c r="BJB1" s="628"/>
      <c r="BJC1" s="628"/>
      <c r="BJD1" s="52"/>
      <c r="BJE1" s="55"/>
      <c r="BJF1" s="628"/>
      <c r="BJG1" s="628"/>
      <c r="BJH1" s="628"/>
      <c r="BJI1" s="628"/>
      <c r="BJJ1" s="628"/>
      <c r="BJK1" s="52"/>
      <c r="BJL1" s="55"/>
      <c r="BJM1" s="628"/>
      <c r="BJN1" s="628"/>
      <c r="BJO1" s="628"/>
      <c r="BJP1" s="628"/>
      <c r="BJQ1" s="628"/>
      <c r="BJR1" s="52"/>
      <c r="BJS1" s="55"/>
      <c r="BJT1" s="628"/>
      <c r="BJU1" s="628"/>
      <c r="BJV1" s="628"/>
      <c r="BJW1" s="628"/>
      <c r="BJX1" s="628"/>
      <c r="BJY1" s="52"/>
      <c r="BJZ1" s="55"/>
      <c r="BKA1" s="628"/>
      <c r="BKB1" s="628"/>
      <c r="BKC1" s="628"/>
      <c r="BKD1" s="628"/>
      <c r="BKE1" s="628"/>
      <c r="BKF1" s="52"/>
      <c r="BKG1" s="55"/>
      <c r="BKH1" s="628"/>
      <c r="BKI1" s="628"/>
      <c r="BKJ1" s="628"/>
      <c r="BKK1" s="628"/>
      <c r="BKL1" s="628"/>
      <c r="BKM1" s="52"/>
      <c r="BKN1" s="55"/>
      <c r="BKO1" s="628"/>
      <c r="BKP1" s="628"/>
      <c r="BKQ1" s="628"/>
      <c r="BKR1" s="628"/>
      <c r="BKS1" s="628"/>
      <c r="BKT1" s="52"/>
      <c r="BKU1" s="55"/>
      <c r="BKV1" s="628"/>
      <c r="BKW1" s="628"/>
      <c r="BKX1" s="628"/>
      <c r="BKY1" s="628"/>
      <c r="BKZ1" s="628"/>
      <c r="BLA1" s="52"/>
      <c r="BLB1" s="55"/>
      <c r="BLC1" s="628"/>
      <c r="BLD1" s="628"/>
      <c r="BLE1" s="628"/>
      <c r="BLF1" s="628"/>
      <c r="BLG1" s="628"/>
      <c r="BLH1" s="52"/>
      <c r="BLI1" s="55"/>
      <c r="BLJ1" s="628"/>
      <c r="BLK1" s="628"/>
      <c r="BLL1" s="628"/>
      <c r="BLM1" s="628"/>
      <c r="BLN1" s="628"/>
      <c r="BLO1" s="52"/>
      <c r="BLP1" s="55"/>
      <c r="BLQ1" s="628"/>
      <c r="BLR1" s="628"/>
      <c r="BLS1" s="628"/>
      <c r="BLT1" s="628"/>
      <c r="BLU1" s="628"/>
      <c r="BLV1" s="52"/>
      <c r="BLW1" s="55"/>
      <c r="BLX1" s="628"/>
      <c r="BLY1" s="628"/>
      <c r="BLZ1" s="628"/>
      <c r="BMA1" s="628"/>
      <c r="BMB1" s="628"/>
      <c r="BMC1" s="52"/>
      <c r="BMD1" s="55"/>
      <c r="BME1" s="628"/>
      <c r="BMF1" s="628"/>
      <c r="BMG1" s="628"/>
      <c r="BMH1" s="628"/>
      <c r="BMI1" s="628"/>
      <c r="BMJ1" s="52"/>
      <c r="BMK1" s="55"/>
      <c r="BML1" s="628"/>
      <c r="BMM1" s="628"/>
      <c r="BMN1" s="628"/>
      <c r="BMO1" s="628"/>
      <c r="BMP1" s="628"/>
      <c r="BMQ1" s="52"/>
      <c r="BMR1" s="55"/>
      <c r="BMS1" s="628"/>
      <c r="BMT1" s="628"/>
      <c r="BMU1" s="628"/>
      <c r="BMV1" s="628"/>
      <c r="BMW1" s="628"/>
      <c r="BMX1" s="52"/>
      <c r="BMY1" s="55"/>
      <c r="BMZ1" s="628"/>
      <c r="BNA1" s="628"/>
      <c r="BNB1" s="628"/>
      <c r="BNC1" s="628"/>
      <c r="BND1" s="628"/>
      <c r="BNE1" s="52"/>
      <c r="BNF1" s="55"/>
      <c r="BNG1" s="628"/>
      <c r="BNH1" s="628"/>
      <c r="BNI1" s="628"/>
      <c r="BNJ1" s="628"/>
      <c r="BNK1" s="628"/>
      <c r="BNL1" s="52"/>
      <c r="BNM1" s="55"/>
      <c r="BNN1" s="628"/>
      <c r="BNO1" s="628"/>
      <c r="BNP1" s="628"/>
      <c r="BNQ1" s="628"/>
      <c r="BNR1" s="628"/>
      <c r="BNS1" s="52"/>
      <c r="BNT1" s="55"/>
      <c r="BNU1" s="628"/>
      <c r="BNV1" s="628"/>
      <c r="BNW1" s="628"/>
      <c r="BNX1" s="628"/>
      <c r="BNY1" s="628"/>
      <c r="BNZ1" s="52"/>
      <c r="BOA1" s="55"/>
      <c r="BOB1" s="628"/>
      <c r="BOC1" s="628"/>
      <c r="BOD1" s="628"/>
      <c r="BOE1" s="628"/>
      <c r="BOF1" s="628"/>
      <c r="BOG1" s="52"/>
      <c r="BOH1" s="55"/>
      <c r="BOI1" s="628"/>
      <c r="BOJ1" s="628"/>
      <c r="BOK1" s="628"/>
      <c r="BOL1" s="628"/>
      <c r="BOM1" s="628"/>
      <c r="BON1" s="52"/>
      <c r="BOO1" s="55"/>
      <c r="BOP1" s="628"/>
      <c r="BOQ1" s="628"/>
      <c r="BOR1" s="628"/>
      <c r="BOS1" s="628"/>
      <c r="BOT1" s="628"/>
      <c r="BOU1" s="52"/>
      <c r="BOV1" s="55"/>
      <c r="BOW1" s="628"/>
      <c r="BOX1" s="628"/>
      <c r="BOY1" s="628"/>
      <c r="BOZ1" s="628"/>
      <c r="BPA1" s="628"/>
      <c r="BPB1" s="52"/>
      <c r="BPC1" s="55"/>
      <c r="BPD1" s="628"/>
      <c r="BPE1" s="628"/>
      <c r="BPF1" s="628"/>
      <c r="BPG1" s="628"/>
      <c r="BPH1" s="628"/>
      <c r="BPI1" s="52"/>
      <c r="BPJ1" s="55"/>
      <c r="BPK1" s="628"/>
      <c r="BPL1" s="628"/>
      <c r="BPM1" s="628"/>
      <c r="BPN1" s="628"/>
      <c r="BPO1" s="628"/>
      <c r="BPP1" s="52"/>
      <c r="BPQ1" s="55"/>
      <c r="BPR1" s="628"/>
      <c r="BPS1" s="628"/>
      <c r="BPT1" s="628"/>
      <c r="BPU1" s="628"/>
      <c r="BPV1" s="628"/>
      <c r="BPW1" s="52"/>
      <c r="BPX1" s="55"/>
      <c r="BPY1" s="628"/>
      <c r="BPZ1" s="628"/>
      <c r="BQA1" s="628"/>
      <c r="BQB1" s="628"/>
      <c r="BQC1" s="628"/>
      <c r="BQD1" s="52"/>
      <c r="BQE1" s="55"/>
      <c r="BQF1" s="628"/>
      <c r="BQG1" s="628"/>
      <c r="BQH1" s="628"/>
      <c r="BQI1" s="628"/>
      <c r="BQJ1" s="628"/>
      <c r="BQK1" s="52"/>
      <c r="BQL1" s="55"/>
      <c r="BQM1" s="628"/>
      <c r="BQN1" s="628"/>
      <c r="BQO1" s="628"/>
      <c r="BQP1" s="628"/>
      <c r="BQQ1" s="628"/>
      <c r="BQR1" s="52"/>
      <c r="BQS1" s="55"/>
      <c r="BQT1" s="628"/>
      <c r="BQU1" s="628"/>
      <c r="BQV1" s="628"/>
      <c r="BQW1" s="628"/>
      <c r="BQX1" s="628"/>
      <c r="BQY1" s="52"/>
      <c r="BQZ1" s="55"/>
      <c r="BRA1" s="628"/>
      <c r="BRB1" s="628"/>
      <c r="BRC1" s="628"/>
      <c r="BRD1" s="628"/>
      <c r="BRE1" s="628"/>
      <c r="BRF1" s="52"/>
      <c r="BRG1" s="55"/>
      <c r="BRH1" s="628"/>
      <c r="BRI1" s="628"/>
      <c r="BRJ1" s="628"/>
      <c r="BRK1" s="628"/>
      <c r="BRL1" s="628"/>
      <c r="BRM1" s="52"/>
      <c r="BRN1" s="55"/>
      <c r="BRO1" s="628"/>
      <c r="BRP1" s="628"/>
      <c r="BRQ1" s="628"/>
      <c r="BRR1" s="628"/>
      <c r="BRS1" s="628"/>
      <c r="BRT1" s="52"/>
      <c r="BRU1" s="55"/>
      <c r="BRV1" s="628"/>
      <c r="BRW1" s="628"/>
      <c r="BRX1" s="628"/>
      <c r="BRY1" s="628"/>
      <c r="BRZ1" s="628"/>
      <c r="BSA1" s="52"/>
      <c r="BSB1" s="55"/>
      <c r="BSC1" s="628"/>
      <c r="BSD1" s="628"/>
      <c r="BSE1" s="628"/>
      <c r="BSF1" s="628"/>
      <c r="BSG1" s="628"/>
      <c r="BSH1" s="52"/>
      <c r="BSI1" s="55"/>
      <c r="BSJ1" s="628"/>
      <c r="BSK1" s="628"/>
      <c r="BSL1" s="628"/>
      <c r="BSM1" s="628"/>
      <c r="BSN1" s="628"/>
      <c r="BSO1" s="52"/>
      <c r="BSP1" s="55"/>
      <c r="BSQ1" s="628"/>
      <c r="BSR1" s="628"/>
      <c r="BSS1" s="628"/>
      <c r="BST1" s="628"/>
      <c r="BSU1" s="628"/>
      <c r="BSV1" s="52"/>
      <c r="BSW1" s="55"/>
      <c r="BSX1" s="628"/>
      <c r="BSY1" s="628"/>
      <c r="BSZ1" s="628"/>
      <c r="BTA1" s="628"/>
      <c r="BTB1" s="628"/>
      <c r="BTC1" s="52"/>
      <c r="BTD1" s="55"/>
      <c r="BTE1" s="628"/>
      <c r="BTF1" s="628"/>
      <c r="BTG1" s="628"/>
      <c r="BTH1" s="628"/>
      <c r="BTI1" s="628"/>
      <c r="BTJ1" s="52"/>
      <c r="BTK1" s="55"/>
      <c r="BTL1" s="628"/>
      <c r="BTM1" s="628"/>
      <c r="BTN1" s="628"/>
      <c r="BTO1" s="628"/>
      <c r="BTP1" s="628"/>
      <c r="BTQ1" s="52"/>
      <c r="BTR1" s="55"/>
      <c r="BTS1" s="628"/>
      <c r="BTT1" s="628"/>
      <c r="BTU1" s="628"/>
      <c r="BTV1" s="628"/>
      <c r="BTW1" s="628"/>
      <c r="BTX1" s="52"/>
      <c r="BTY1" s="55"/>
      <c r="BTZ1" s="628"/>
      <c r="BUA1" s="628"/>
      <c r="BUB1" s="628"/>
      <c r="BUC1" s="628"/>
      <c r="BUD1" s="628"/>
      <c r="BUE1" s="52"/>
      <c r="BUF1" s="55"/>
      <c r="BUG1" s="628"/>
      <c r="BUH1" s="628"/>
      <c r="BUI1" s="628"/>
      <c r="BUJ1" s="628"/>
      <c r="BUK1" s="628"/>
      <c r="BUL1" s="52"/>
      <c r="BUM1" s="55"/>
      <c r="BUN1" s="628"/>
      <c r="BUO1" s="628"/>
      <c r="BUP1" s="628"/>
      <c r="BUQ1" s="628"/>
      <c r="BUR1" s="628"/>
      <c r="BUS1" s="52"/>
      <c r="BUT1" s="55"/>
      <c r="BUU1" s="628"/>
      <c r="BUV1" s="628"/>
      <c r="BUW1" s="628"/>
      <c r="BUX1" s="628"/>
      <c r="BUY1" s="628"/>
      <c r="BUZ1" s="52"/>
      <c r="BVA1" s="55"/>
      <c r="BVB1" s="628"/>
      <c r="BVC1" s="628"/>
      <c r="BVD1" s="628"/>
      <c r="BVE1" s="628"/>
      <c r="BVF1" s="628"/>
      <c r="BVG1" s="52"/>
      <c r="BVH1" s="55"/>
      <c r="BVI1" s="628"/>
      <c r="BVJ1" s="628"/>
      <c r="BVK1" s="628"/>
      <c r="BVL1" s="628"/>
      <c r="BVM1" s="628"/>
      <c r="BVN1" s="52"/>
      <c r="BVO1" s="55"/>
      <c r="BVP1" s="628"/>
      <c r="BVQ1" s="628"/>
      <c r="BVR1" s="628"/>
      <c r="BVS1" s="628"/>
      <c r="BVT1" s="628"/>
      <c r="BVU1" s="52"/>
      <c r="BVV1" s="55"/>
      <c r="BVW1" s="628"/>
      <c r="BVX1" s="628"/>
      <c r="BVY1" s="628"/>
      <c r="BVZ1" s="628"/>
      <c r="BWA1" s="628"/>
      <c r="BWB1" s="52"/>
      <c r="BWC1" s="55"/>
      <c r="BWD1" s="628"/>
      <c r="BWE1" s="628"/>
      <c r="BWF1" s="628"/>
      <c r="BWG1" s="628"/>
      <c r="BWH1" s="628"/>
      <c r="BWI1" s="52"/>
      <c r="BWJ1" s="55"/>
      <c r="BWK1" s="628"/>
      <c r="BWL1" s="628"/>
      <c r="BWM1" s="628"/>
      <c r="BWN1" s="628"/>
      <c r="BWO1" s="628"/>
      <c r="BWP1" s="52"/>
      <c r="BWQ1" s="55"/>
      <c r="BWR1" s="628"/>
      <c r="BWS1" s="628"/>
      <c r="BWT1" s="628"/>
      <c r="BWU1" s="628"/>
      <c r="BWV1" s="628"/>
      <c r="BWW1" s="52"/>
      <c r="BWX1" s="55"/>
      <c r="BWY1" s="628"/>
      <c r="BWZ1" s="628"/>
      <c r="BXA1" s="628"/>
      <c r="BXB1" s="628"/>
      <c r="BXC1" s="628"/>
      <c r="BXD1" s="52"/>
      <c r="BXE1" s="55"/>
      <c r="BXF1" s="628"/>
      <c r="BXG1" s="628"/>
      <c r="BXH1" s="628"/>
      <c r="BXI1" s="628"/>
      <c r="BXJ1" s="628"/>
      <c r="BXK1" s="52"/>
      <c r="BXL1" s="55"/>
      <c r="BXM1" s="628"/>
      <c r="BXN1" s="628"/>
      <c r="BXO1" s="628"/>
      <c r="BXP1" s="628"/>
      <c r="BXQ1" s="628"/>
      <c r="BXR1" s="52"/>
      <c r="BXS1" s="55"/>
      <c r="BXT1" s="628"/>
      <c r="BXU1" s="628"/>
      <c r="BXV1" s="628"/>
      <c r="BXW1" s="628"/>
      <c r="BXX1" s="628"/>
      <c r="BXY1" s="52"/>
      <c r="BXZ1" s="55"/>
      <c r="BYA1" s="628"/>
      <c r="BYB1" s="628"/>
      <c r="BYC1" s="628"/>
      <c r="BYD1" s="628"/>
      <c r="BYE1" s="628"/>
      <c r="BYF1" s="52"/>
      <c r="BYG1" s="55"/>
      <c r="BYH1" s="628"/>
      <c r="BYI1" s="628"/>
      <c r="BYJ1" s="628"/>
      <c r="BYK1" s="628"/>
      <c r="BYL1" s="628"/>
      <c r="BYM1" s="52"/>
      <c r="BYN1" s="55"/>
      <c r="BYO1" s="628"/>
      <c r="BYP1" s="628"/>
      <c r="BYQ1" s="628"/>
      <c r="BYR1" s="628"/>
      <c r="BYS1" s="628"/>
      <c r="BYT1" s="52"/>
      <c r="BYU1" s="55"/>
      <c r="BYV1" s="628"/>
      <c r="BYW1" s="628"/>
      <c r="BYX1" s="628"/>
      <c r="BYY1" s="628"/>
      <c r="BYZ1" s="628"/>
      <c r="BZA1" s="52"/>
      <c r="BZB1" s="55"/>
      <c r="BZC1" s="628"/>
      <c r="BZD1" s="628"/>
      <c r="BZE1" s="628"/>
      <c r="BZF1" s="628"/>
      <c r="BZG1" s="628"/>
      <c r="BZH1" s="52"/>
      <c r="BZI1" s="55"/>
      <c r="BZJ1" s="628"/>
      <c r="BZK1" s="628"/>
      <c r="BZL1" s="628"/>
      <c r="BZM1" s="628"/>
      <c r="BZN1" s="628"/>
      <c r="BZO1" s="52"/>
      <c r="BZP1" s="55"/>
      <c r="BZQ1" s="628"/>
      <c r="BZR1" s="628"/>
      <c r="BZS1" s="628"/>
      <c r="BZT1" s="628"/>
      <c r="BZU1" s="628"/>
      <c r="BZV1" s="52"/>
      <c r="BZW1" s="55"/>
      <c r="BZX1" s="628"/>
      <c r="BZY1" s="628"/>
      <c r="BZZ1" s="628"/>
      <c r="CAA1" s="628"/>
      <c r="CAB1" s="628"/>
      <c r="CAC1" s="52"/>
      <c r="CAD1" s="55"/>
      <c r="CAE1" s="628"/>
      <c r="CAF1" s="628"/>
      <c r="CAG1" s="628"/>
      <c r="CAH1" s="628"/>
      <c r="CAI1" s="628"/>
      <c r="CAJ1" s="52"/>
      <c r="CAK1" s="55"/>
      <c r="CAL1" s="628"/>
      <c r="CAM1" s="628"/>
      <c r="CAN1" s="628"/>
      <c r="CAO1" s="628"/>
      <c r="CAP1" s="628"/>
      <c r="CAQ1" s="52"/>
      <c r="CAR1" s="55"/>
      <c r="CAS1" s="628"/>
      <c r="CAT1" s="628"/>
      <c r="CAU1" s="628"/>
      <c r="CAV1" s="628"/>
      <c r="CAW1" s="628"/>
      <c r="CAX1" s="52"/>
      <c r="CAY1" s="55"/>
      <c r="CAZ1" s="628"/>
      <c r="CBA1" s="628"/>
      <c r="CBB1" s="628"/>
      <c r="CBC1" s="628"/>
      <c r="CBD1" s="628"/>
      <c r="CBE1" s="52"/>
      <c r="CBF1" s="55"/>
      <c r="CBG1" s="628"/>
      <c r="CBH1" s="628"/>
      <c r="CBI1" s="628"/>
      <c r="CBJ1" s="628"/>
      <c r="CBK1" s="628"/>
      <c r="CBL1" s="52"/>
      <c r="CBM1" s="55"/>
      <c r="CBN1" s="628"/>
      <c r="CBO1" s="628"/>
      <c r="CBP1" s="628"/>
      <c r="CBQ1" s="628"/>
      <c r="CBR1" s="628"/>
      <c r="CBS1" s="52"/>
      <c r="CBT1" s="55"/>
      <c r="CBU1" s="628"/>
      <c r="CBV1" s="628"/>
      <c r="CBW1" s="628"/>
      <c r="CBX1" s="628"/>
      <c r="CBY1" s="628"/>
      <c r="CBZ1" s="52"/>
      <c r="CCA1" s="55"/>
      <c r="CCB1" s="628"/>
      <c r="CCC1" s="628"/>
      <c r="CCD1" s="628"/>
      <c r="CCE1" s="628"/>
      <c r="CCF1" s="628"/>
      <c r="CCG1" s="52"/>
      <c r="CCH1" s="55"/>
      <c r="CCI1" s="628"/>
      <c r="CCJ1" s="628"/>
      <c r="CCK1" s="628"/>
      <c r="CCL1" s="628"/>
      <c r="CCM1" s="628"/>
      <c r="CCN1" s="52"/>
      <c r="CCO1" s="55"/>
      <c r="CCP1" s="628"/>
      <c r="CCQ1" s="628"/>
      <c r="CCR1" s="628"/>
      <c r="CCS1" s="628"/>
      <c r="CCT1" s="628"/>
      <c r="CCU1" s="52"/>
      <c r="CCV1" s="55"/>
      <c r="CCW1" s="628"/>
      <c r="CCX1" s="628"/>
      <c r="CCY1" s="628"/>
      <c r="CCZ1" s="628"/>
      <c r="CDA1" s="628"/>
      <c r="CDB1" s="52"/>
      <c r="CDC1" s="55"/>
      <c r="CDD1" s="628"/>
      <c r="CDE1" s="628"/>
      <c r="CDF1" s="628"/>
      <c r="CDG1" s="628"/>
      <c r="CDH1" s="628"/>
      <c r="CDI1" s="52"/>
      <c r="CDJ1" s="55"/>
      <c r="CDK1" s="628"/>
      <c r="CDL1" s="628"/>
      <c r="CDM1" s="628"/>
      <c r="CDN1" s="628"/>
      <c r="CDO1" s="628"/>
      <c r="CDP1" s="52"/>
      <c r="CDQ1" s="55"/>
      <c r="CDR1" s="628"/>
      <c r="CDS1" s="628"/>
      <c r="CDT1" s="628"/>
      <c r="CDU1" s="628"/>
      <c r="CDV1" s="628"/>
      <c r="CDW1" s="52"/>
      <c r="CDX1" s="55"/>
      <c r="CDY1" s="628"/>
      <c r="CDZ1" s="628"/>
      <c r="CEA1" s="628"/>
      <c r="CEB1" s="628"/>
      <c r="CEC1" s="628"/>
      <c r="CED1" s="52"/>
      <c r="CEE1" s="55"/>
      <c r="CEF1" s="628"/>
      <c r="CEG1" s="628"/>
      <c r="CEH1" s="628"/>
      <c r="CEI1" s="628"/>
      <c r="CEJ1" s="628"/>
      <c r="CEK1" s="52"/>
      <c r="CEL1" s="55"/>
      <c r="CEM1" s="628"/>
      <c r="CEN1" s="628"/>
      <c r="CEO1" s="628"/>
      <c r="CEP1" s="628"/>
      <c r="CEQ1" s="628"/>
      <c r="CER1" s="52"/>
      <c r="CES1" s="55"/>
      <c r="CET1" s="628"/>
      <c r="CEU1" s="628"/>
      <c r="CEV1" s="628"/>
      <c r="CEW1" s="628"/>
      <c r="CEX1" s="628"/>
      <c r="CEY1" s="52"/>
      <c r="CEZ1" s="55"/>
      <c r="CFA1" s="628"/>
      <c r="CFB1" s="628"/>
      <c r="CFC1" s="628"/>
      <c r="CFD1" s="628"/>
      <c r="CFE1" s="628"/>
      <c r="CFF1" s="52"/>
      <c r="CFG1" s="55"/>
      <c r="CFH1" s="628"/>
      <c r="CFI1" s="628"/>
      <c r="CFJ1" s="628"/>
      <c r="CFK1" s="628"/>
      <c r="CFL1" s="628"/>
      <c r="CFM1" s="52"/>
      <c r="CFN1" s="55"/>
      <c r="CFO1" s="628"/>
      <c r="CFP1" s="628"/>
      <c r="CFQ1" s="628"/>
      <c r="CFR1" s="628"/>
      <c r="CFS1" s="628"/>
      <c r="CFT1" s="52"/>
      <c r="CFU1" s="55"/>
      <c r="CFV1" s="628"/>
      <c r="CFW1" s="628"/>
      <c r="CFX1" s="628"/>
      <c r="CFY1" s="628"/>
      <c r="CFZ1" s="628"/>
      <c r="CGA1" s="52"/>
      <c r="CGB1" s="55"/>
      <c r="CGC1" s="628"/>
      <c r="CGD1" s="628"/>
      <c r="CGE1" s="628"/>
      <c r="CGF1" s="628"/>
      <c r="CGG1" s="628"/>
      <c r="CGH1" s="52"/>
      <c r="CGI1" s="55"/>
      <c r="CGJ1" s="628"/>
      <c r="CGK1" s="628"/>
      <c r="CGL1" s="628"/>
      <c r="CGM1" s="628"/>
      <c r="CGN1" s="628"/>
      <c r="CGO1" s="52"/>
      <c r="CGP1" s="55"/>
      <c r="CGQ1" s="628"/>
      <c r="CGR1" s="628"/>
      <c r="CGS1" s="628"/>
      <c r="CGT1" s="628"/>
      <c r="CGU1" s="628"/>
      <c r="CGV1" s="52"/>
      <c r="CGW1" s="55"/>
      <c r="CGX1" s="628"/>
      <c r="CGY1" s="628"/>
      <c r="CGZ1" s="628"/>
      <c r="CHA1" s="628"/>
      <c r="CHB1" s="628"/>
      <c r="CHC1" s="52"/>
      <c r="CHD1" s="55"/>
      <c r="CHE1" s="628"/>
      <c r="CHF1" s="628"/>
      <c r="CHG1" s="628"/>
      <c r="CHH1" s="628"/>
      <c r="CHI1" s="628"/>
      <c r="CHJ1" s="52"/>
      <c r="CHK1" s="55"/>
      <c r="CHL1" s="628"/>
      <c r="CHM1" s="628"/>
      <c r="CHN1" s="628"/>
      <c r="CHO1" s="628"/>
      <c r="CHP1" s="628"/>
      <c r="CHQ1" s="52"/>
      <c r="CHR1" s="55"/>
      <c r="CHS1" s="628"/>
      <c r="CHT1" s="628"/>
      <c r="CHU1" s="628"/>
      <c r="CHV1" s="628"/>
      <c r="CHW1" s="628"/>
      <c r="CHX1" s="52"/>
      <c r="CHY1" s="55"/>
      <c r="CHZ1" s="628"/>
      <c r="CIA1" s="628"/>
      <c r="CIB1" s="628"/>
      <c r="CIC1" s="628"/>
      <c r="CID1" s="628"/>
      <c r="CIE1" s="52"/>
      <c r="CIF1" s="55"/>
      <c r="CIG1" s="628"/>
      <c r="CIH1" s="628"/>
      <c r="CII1" s="628"/>
      <c r="CIJ1" s="628"/>
      <c r="CIK1" s="628"/>
      <c r="CIL1" s="52"/>
      <c r="CIM1" s="55"/>
      <c r="CIN1" s="628"/>
      <c r="CIO1" s="628"/>
      <c r="CIP1" s="628"/>
      <c r="CIQ1" s="628"/>
      <c r="CIR1" s="628"/>
      <c r="CIS1" s="52"/>
      <c r="CIT1" s="55"/>
      <c r="CIU1" s="628"/>
      <c r="CIV1" s="628"/>
      <c r="CIW1" s="628"/>
      <c r="CIX1" s="628"/>
      <c r="CIY1" s="628"/>
      <c r="CIZ1" s="52"/>
      <c r="CJA1" s="55"/>
      <c r="CJB1" s="628"/>
      <c r="CJC1" s="628"/>
      <c r="CJD1" s="628"/>
      <c r="CJE1" s="628"/>
      <c r="CJF1" s="628"/>
      <c r="CJG1" s="52"/>
      <c r="CJH1" s="55"/>
      <c r="CJI1" s="628"/>
      <c r="CJJ1" s="628"/>
      <c r="CJK1" s="628"/>
      <c r="CJL1" s="628"/>
      <c r="CJM1" s="628"/>
      <c r="CJN1" s="52"/>
      <c r="CJO1" s="55"/>
      <c r="CJP1" s="628"/>
      <c r="CJQ1" s="628"/>
      <c r="CJR1" s="628"/>
      <c r="CJS1" s="628"/>
      <c r="CJT1" s="628"/>
      <c r="CJU1" s="52"/>
      <c r="CJV1" s="55"/>
      <c r="CJW1" s="628"/>
      <c r="CJX1" s="628"/>
      <c r="CJY1" s="628"/>
      <c r="CJZ1" s="628"/>
      <c r="CKA1" s="628"/>
      <c r="CKB1" s="52"/>
      <c r="CKC1" s="55"/>
      <c r="CKD1" s="628"/>
      <c r="CKE1" s="628"/>
      <c r="CKF1" s="628"/>
      <c r="CKG1" s="628"/>
      <c r="CKH1" s="628"/>
      <c r="CKI1" s="52"/>
      <c r="CKJ1" s="55"/>
      <c r="CKK1" s="628"/>
      <c r="CKL1" s="628"/>
      <c r="CKM1" s="628"/>
      <c r="CKN1" s="628"/>
      <c r="CKO1" s="628"/>
      <c r="CKP1" s="52"/>
      <c r="CKQ1" s="55"/>
      <c r="CKR1" s="628"/>
      <c r="CKS1" s="628"/>
      <c r="CKT1" s="628"/>
      <c r="CKU1" s="628"/>
      <c r="CKV1" s="628"/>
      <c r="CKW1" s="52"/>
      <c r="CKX1" s="55"/>
      <c r="CKY1" s="628"/>
      <c r="CKZ1" s="628"/>
      <c r="CLA1" s="628"/>
      <c r="CLB1" s="628"/>
      <c r="CLC1" s="628"/>
      <c r="CLD1" s="52"/>
      <c r="CLE1" s="55"/>
      <c r="CLF1" s="628"/>
      <c r="CLG1" s="628"/>
      <c r="CLH1" s="628"/>
      <c r="CLI1" s="628"/>
      <c r="CLJ1" s="628"/>
      <c r="CLK1" s="52"/>
      <c r="CLL1" s="55"/>
      <c r="CLM1" s="628"/>
      <c r="CLN1" s="628"/>
      <c r="CLO1" s="628"/>
      <c r="CLP1" s="628"/>
      <c r="CLQ1" s="628"/>
      <c r="CLR1" s="52"/>
      <c r="CLS1" s="55"/>
      <c r="CLT1" s="628"/>
      <c r="CLU1" s="628"/>
      <c r="CLV1" s="628"/>
      <c r="CLW1" s="628"/>
      <c r="CLX1" s="628"/>
      <c r="CLY1" s="52"/>
      <c r="CLZ1" s="55"/>
      <c r="CMA1" s="628"/>
      <c r="CMB1" s="628"/>
      <c r="CMC1" s="628"/>
      <c r="CMD1" s="628"/>
      <c r="CME1" s="628"/>
      <c r="CMF1" s="52"/>
      <c r="CMG1" s="55"/>
      <c r="CMH1" s="628"/>
      <c r="CMI1" s="628"/>
      <c r="CMJ1" s="628"/>
      <c r="CMK1" s="628"/>
      <c r="CML1" s="628"/>
      <c r="CMM1" s="52"/>
      <c r="CMN1" s="55"/>
      <c r="CMO1" s="628"/>
      <c r="CMP1" s="628"/>
      <c r="CMQ1" s="628"/>
      <c r="CMR1" s="628"/>
      <c r="CMS1" s="628"/>
      <c r="CMT1" s="52"/>
      <c r="CMU1" s="55"/>
      <c r="CMV1" s="628"/>
      <c r="CMW1" s="628"/>
      <c r="CMX1" s="628"/>
      <c r="CMY1" s="628"/>
      <c r="CMZ1" s="628"/>
      <c r="CNA1" s="52"/>
      <c r="CNB1" s="55"/>
      <c r="CNC1" s="628"/>
      <c r="CND1" s="628"/>
      <c r="CNE1" s="628"/>
      <c r="CNF1" s="628"/>
      <c r="CNG1" s="628"/>
      <c r="CNH1" s="52"/>
      <c r="CNI1" s="55"/>
      <c r="CNJ1" s="628"/>
      <c r="CNK1" s="628"/>
      <c r="CNL1" s="628"/>
      <c r="CNM1" s="628"/>
      <c r="CNN1" s="628"/>
      <c r="CNO1" s="52"/>
      <c r="CNP1" s="55"/>
      <c r="CNQ1" s="628"/>
      <c r="CNR1" s="628"/>
      <c r="CNS1" s="628"/>
      <c r="CNT1" s="628"/>
      <c r="CNU1" s="628"/>
      <c r="CNV1" s="52"/>
      <c r="CNW1" s="55"/>
      <c r="CNX1" s="628"/>
      <c r="CNY1" s="628"/>
      <c r="CNZ1" s="628"/>
      <c r="COA1" s="628"/>
      <c r="COB1" s="628"/>
      <c r="COC1" s="52"/>
      <c r="COD1" s="55"/>
      <c r="COE1" s="628"/>
      <c r="COF1" s="628"/>
      <c r="COG1" s="628"/>
      <c r="COH1" s="628"/>
      <c r="COI1" s="628"/>
      <c r="COJ1" s="52"/>
      <c r="COK1" s="55"/>
      <c r="COL1" s="628"/>
      <c r="COM1" s="628"/>
      <c r="CON1" s="628"/>
      <c r="COO1" s="628"/>
      <c r="COP1" s="628"/>
      <c r="COQ1" s="52"/>
      <c r="COR1" s="55"/>
      <c r="COS1" s="628"/>
      <c r="COT1" s="628"/>
      <c r="COU1" s="628"/>
      <c r="COV1" s="628"/>
      <c r="COW1" s="628"/>
      <c r="COX1" s="52"/>
      <c r="COY1" s="55"/>
      <c r="COZ1" s="628"/>
      <c r="CPA1" s="628"/>
      <c r="CPB1" s="628"/>
      <c r="CPC1" s="628"/>
      <c r="CPD1" s="628"/>
      <c r="CPE1" s="52"/>
      <c r="CPF1" s="55"/>
      <c r="CPG1" s="628"/>
      <c r="CPH1" s="628"/>
      <c r="CPI1" s="628"/>
      <c r="CPJ1" s="628"/>
      <c r="CPK1" s="628"/>
      <c r="CPL1" s="52"/>
      <c r="CPM1" s="55"/>
      <c r="CPN1" s="628"/>
      <c r="CPO1" s="628"/>
      <c r="CPP1" s="628"/>
      <c r="CPQ1" s="628"/>
      <c r="CPR1" s="628"/>
      <c r="CPS1" s="52"/>
      <c r="CPT1" s="55"/>
      <c r="CPU1" s="628"/>
      <c r="CPV1" s="628"/>
      <c r="CPW1" s="628"/>
      <c r="CPX1" s="628"/>
      <c r="CPY1" s="628"/>
      <c r="CPZ1" s="52"/>
      <c r="CQA1" s="55"/>
      <c r="CQB1" s="628"/>
      <c r="CQC1" s="628"/>
      <c r="CQD1" s="628"/>
      <c r="CQE1" s="628"/>
      <c r="CQF1" s="628"/>
      <c r="CQG1" s="52"/>
      <c r="CQH1" s="55"/>
      <c r="CQI1" s="628"/>
      <c r="CQJ1" s="628"/>
      <c r="CQK1" s="628"/>
      <c r="CQL1" s="628"/>
      <c r="CQM1" s="628"/>
      <c r="CQN1" s="52"/>
      <c r="CQO1" s="55"/>
      <c r="CQP1" s="628"/>
      <c r="CQQ1" s="628"/>
      <c r="CQR1" s="628"/>
      <c r="CQS1" s="628"/>
      <c r="CQT1" s="628"/>
      <c r="CQU1" s="52"/>
      <c r="CQV1" s="55"/>
      <c r="CQW1" s="628"/>
      <c r="CQX1" s="628"/>
      <c r="CQY1" s="628"/>
      <c r="CQZ1" s="628"/>
      <c r="CRA1" s="628"/>
      <c r="CRB1" s="52"/>
      <c r="CRC1" s="55"/>
      <c r="CRD1" s="628"/>
      <c r="CRE1" s="628"/>
      <c r="CRF1" s="628"/>
      <c r="CRG1" s="628"/>
      <c r="CRH1" s="628"/>
      <c r="CRI1" s="52"/>
      <c r="CRJ1" s="55"/>
      <c r="CRK1" s="628"/>
      <c r="CRL1" s="628"/>
      <c r="CRM1" s="628"/>
      <c r="CRN1" s="628"/>
      <c r="CRO1" s="628"/>
      <c r="CRP1" s="52"/>
      <c r="CRQ1" s="55"/>
      <c r="CRR1" s="628"/>
      <c r="CRS1" s="628"/>
      <c r="CRT1" s="628"/>
      <c r="CRU1" s="628"/>
      <c r="CRV1" s="628"/>
      <c r="CRW1" s="52"/>
      <c r="CRX1" s="55"/>
      <c r="CRY1" s="628"/>
      <c r="CRZ1" s="628"/>
      <c r="CSA1" s="628"/>
      <c r="CSB1" s="628"/>
      <c r="CSC1" s="628"/>
      <c r="CSD1" s="52"/>
      <c r="CSE1" s="55"/>
      <c r="CSF1" s="628"/>
      <c r="CSG1" s="628"/>
      <c r="CSH1" s="628"/>
      <c r="CSI1" s="628"/>
      <c r="CSJ1" s="628"/>
      <c r="CSK1" s="52"/>
      <c r="CSL1" s="55"/>
      <c r="CSM1" s="628"/>
      <c r="CSN1" s="628"/>
      <c r="CSO1" s="628"/>
      <c r="CSP1" s="628"/>
      <c r="CSQ1" s="628"/>
      <c r="CSR1" s="52"/>
      <c r="CSS1" s="55"/>
      <c r="CST1" s="628"/>
      <c r="CSU1" s="628"/>
      <c r="CSV1" s="628"/>
      <c r="CSW1" s="628"/>
      <c r="CSX1" s="628"/>
      <c r="CSY1" s="52"/>
      <c r="CSZ1" s="55"/>
      <c r="CTA1" s="628"/>
      <c r="CTB1" s="628"/>
      <c r="CTC1" s="628"/>
      <c r="CTD1" s="628"/>
      <c r="CTE1" s="628"/>
      <c r="CTF1" s="52"/>
      <c r="CTG1" s="55"/>
      <c r="CTH1" s="628"/>
      <c r="CTI1" s="628"/>
      <c r="CTJ1" s="628"/>
      <c r="CTK1" s="628"/>
      <c r="CTL1" s="628"/>
      <c r="CTM1" s="52"/>
      <c r="CTN1" s="55"/>
      <c r="CTO1" s="628"/>
      <c r="CTP1" s="628"/>
      <c r="CTQ1" s="628"/>
      <c r="CTR1" s="628"/>
      <c r="CTS1" s="628"/>
      <c r="CTT1" s="52"/>
      <c r="CTU1" s="55"/>
      <c r="CTV1" s="628"/>
      <c r="CTW1" s="628"/>
      <c r="CTX1" s="628"/>
      <c r="CTY1" s="628"/>
      <c r="CTZ1" s="628"/>
      <c r="CUA1" s="52"/>
      <c r="CUB1" s="55"/>
      <c r="CUC1" s="628"/>
      <c r="CUD1" s="628"/>
      <c r="CUE1" s="628"/>
      <c r="CUF1" s="628"/>
      <c r="CUG1" s="628"/>
      <c r="CUH1" s="52"/>
      <c r="CUI1" s="55"/>
      <c r="CUJ1" s="628"/>
      <c r="CUK1" s="628"/>
      <c r="CUL1" s="628"/>
      <c r="CUM1" s="628"/>
      <c r="CUN1" s="628"/>
      <c r="CUO1" s="52"/>
      <c r="CUP1" s="55"/>
      <c r="CUQ1" s="628"/>
      <c r="CUR1" s="628"/>
      <c r="CUS1" s="628"/>
      <c r="CUT1" s="628"/>
      <c r="CUU1" s="628"/>
      <c r="CUV1" s="52"/>
      <c r="CUW1" s="55"/>
      <c r="CUX1" s="628"/>
      <c r="CUY1" s="628"/>
      <c r="CUZ1" s="628"/>
      <c r="CVA1" s="628"/>
      <c r="CVB1" s="628"/>
      <c r="CVC1" s="52"/>
      <c r="CVD1" s="55"/>
      <c r="CVE1" s="628"/>
      <c r="CVF1" s="628"/>
      <c r="CVG1" s="628"/>
      <c r="CVH1" s="628"/>
      <c r="CVI1" s="628"/>
      <c r="CVJ1" s="52"/>
      <c r="CVK1" s="55"/>
      <c r="CVL1" s="628"/>
      <c r="CVM1" s="628"/>
      <c r="CVN1" s="628"/>
      <c r="CVO1" s="628"/>
      <c r="CVP1" s="628"/>
      <c r="CVQ1" s="52"/>
      <c r="CVR1" s="55"/>
      <c r="CVS1" s="628"/>
      <c r="CVT1" s="628"/>
      <c r="CVU1" s="628"/>
      <c r="CVV1" s="628"/>
      <c r="CVW1" s="628"/>
      <c r="CVX1" s="52"/>
      <c r="CVY1" s="55"/>
      <c r="CVZ1" s="628"/>
      <c r="CWA1" s="628"/>
      <c r="CWB1" s="628"/>
      <c r="CWC1" s="628"/>
      <c r="CWD1" s="628"/>
      <c r="CWE1" s="52"/>
      <c r="CWF1" s="55"/>
      <c r="CWG1" s="628"/>
      <c r="CWH1" s="628"/>
      <c r="CWI1" s="628"/>
      <c r="CWJ1" s="628"/>
      <c r="CWK1" s="628"/>
      <c r="CWL1" s="52"/>
      <c r="CWM1" s="55"/>
      <c r="CWN1" s="628"/>
      <c r="CWO1" s="628"/>
      <c r="CWP1" s="628"/>
      <c r="CWQ1" s="628"/>
      <c r="CWR1" s="628"/>
      <c r="CWS1" s="52"/>
      <c r="CWT1" s="55"/>
      <c r="CWU1" s="628"/>
      <c r="CWV1" s="628"/>
      <c r="CWW1" s="628"/>
      <c r="CWX1" s="628"/>
      <c r="CWY1" s="628"/>
      <c r="CWZ1" s="52"/>
      <c r="CXA1" s="55"/>
      <c r="CXB1" s="628"/>
      <c r="CXC1" s="628"/>
      <c r="CXD1" s="628"/>
      <c r="CXE1" s="628"/>
      <c r="CXF1" s="628"/>
      <c r="CXG1" s="52"/>
      <c r="CXH1" s="55"/>
      <c r="CXI1" s="628"/>
      <c r="CXJ1" s="628"/>
      <c r="CXK1" s="628"/>
      <c r="CXL1" s="628"/>
      <c r="CXM1" s="628"/>
      <c r="CXN1" s="52"/>
      <c r="CXO1" s="55"/>
      <c r="CXP1" s="628"/>
      <c r="CXQ1" s="628"/>
      <c r="CXR1" s="628"/>
      <c r="CXS1" s="628"/>
      <c r="CXT1" s="628"/>
      <c r="CXU1" s="52"/>
      <c r="CXV1" s="55"/>
      <c r="CXW1" s="628"/>
      <c r="CXX1" s="628"/>
      <c r="CXY1" s="628"/>
      <c r="CXZ1" s="628"/>
      <c r="CYA1" s="628"/>
      <c r="CYB1" s="52"/>
      <c r="CYC1" s="55"/>
      <c r="CYD1" s="628"/>
      <c r="CYE1" s="628"/>
      <c r="CYF1" s="628"/>
      <c r="CYG1" s="628"/>
      <c r="CYH1" s="628"/>
      <c r="CYI1" s="52"/>
      <c r="CYJ1" s="55"/>
      <c r="CYK1" s="628"/>
      <c r="CYL1" s="628"/>
      <c r="CYM1" s="628"/>
      <c r="CYN1" s="628"/>
      <c r="CYO1" s="628"/>
      <c r="CYP1" s="52"/>
      <c r="CYQ1" s="55"/>
      <c r="CYR1" s="628"/>
      <c r="CYS1" s="628"/>
      <c r="CYT1" s="628"/>
      <c r="CYU1" s="628"/>
      <c r="CYV1" s="628"/>
      <c r="CYW1" s="52"/>
      <c r="CYX1" s="55"/>
      <c r="CYY1" s="628"/>
      <c r="CYZ1" s="628"/>
      <c r="CZA1" s="628"/>
      <c r="CZB1" s="628"/>
      <c r="CZC1" s="628"/>
      <c r="CZD1" s="52"/>
      <c r="CZE1" s="55"/>
      <c r="CZF1" s="628"/>
      <c r="CZG1" s="628"/>
      <c r="CZH1" s="628"/>
      <c r="CZI1" s="628"/>
      <c r="CZJ1" s="628"/>
      <c r="CZK1" s="52"/>
      <c r="CZL1" s="55"/>
      <c r="CZM1" s="628"/>
      <c r="CZN1" s="628"/>
      <c r="CZO1" s="628"/>
      <c r="CZP1" s="628"/>
      <c r="CZQ1" s="628"/>
      <c r="CZR1" s="52"/>
      <c r="CZS1" s="55"/>
      <c r="CZT1" s="628"/>
      <c r="CZU1" s="628"/>
      <c r="CZV1" s="628"/>
      <c r="CZW1" s="628"/>
      <c r="CZX1" s="628"/>
      <c r="CZY1" s="52"/>
      <c r="CZZ1" s="55"/>
      <c r="DAA1" s="628"/>
      <c r="DAB1" s="628"/>
      <c r="DAC1" s="628"/>
      <c r="DAD1" s="628"/>
      <c r="DAE1" s="628"/>
      <c r="DAF1" s="52"/>
      <c r="DAG1" s="55"/>
      <c r="DAH1" s="628"/>
      <c r="DAI1" s="628"/>
      <c r="DAJ1" s="628"/>
      <c r="DAK1" s="628"/>
      <c r="DAL1" s="628"/>
      <c r="DAM1" s="52"/>
      <c r="DAN1" s="55"/>
      <c r="DAO1" s="628"/>
      <c r="DAP1" s="628"/>
      <c r="DAQ1" s="628"/>
      <c r="DAR1" s="628"/>
      <c r="DAS1" s="628"/>
      <c r="DAT1" s="52"/>
      <c r="DAU1" s="55"/>
      <c r="DAV1" s="628"/>
      <c r="DAW1" s="628"/>
      <c r="DAX1" s="628"/>
      <c r="DAY1" s="628"/>
      <c r="DAZ1" s="628"/>
      <c r="DBA1" s="52"/>
      <c r="DBB1" s="55"/>
      <c r="DBC1" s="628"/>
      <c r="DBD1" s="628"/>
      <c r="DBE1" s="628"/>
      <c r="DBF1" s="628"/>
      <c r="DBG1" s="628"/>
      <c r="DBH1" s="52"/>
      <c r="DBI1" s="55"/>
      <c r="DBJ1" s="628"/>
      <c r="DBK1" s="628"/>
      <c r="DBL1" s="628"/>
      <c r="DBM1" s="628"/>
      <c r="DBN1" s="628"/>
      <c r="DBO1" s="52"/>
      <c r="DBP1" s="55"/>
      <c r="DBQ1" s="628"/>
      <c r="DBR1" s="628"/>
      <c r="DBS1" s="628"/>
      <c r="DBT1" s="628"/>
      <c r="DBU1" s="628"/>
      <c r="DBV1" s="52"/>
      <c r="DBW1" s="55"/>
      <c r="DBX1" s="628"/>
      <c r="DBY1" s="628"/>
      <c r="DBZ1" s="628"/>
      <c r="DCA1" s="628"/>
      <c r="DCB1" s="628"/>
      <c r="DCC1" s="52"/>
      <c r="DCD1" s="55"/>
      <c r="DCE1" s="628"/>
      <c r="DCF1" s="628"/>
      <c r="DCG1" s="628"/>
      <c r="DCH1" s="628"/>
      <c r="DCI1" s="628"/>
      <c r="DCJ1" s="52"/>
      <c r="DCK1" s="55"/>
      <c r="DCL1" s="628"/>
      <c r="DCM1" s="628"/>
      <c r="DCN1" s="628"/>
      <c r="DCO1" s="628"/>
      <c r="DCP1" s="628"/>
      <c r="DCQ1" s="52"/>
      <c r="DCR1" s="55"/>
      <c r="DCS1" s="628"/>
      <c r="DCT1" s="628"/>
      <c r="DCU1" s="628"/>
      <c r="DCV1" s="628"/>
      <c r="DCW1" s="628"/>
      <c r="DCX1" s="52"/>
      <c r="DCY1" s="55"/>
      <c r="DCZ1" s="628"/>
      <c r="DDA1" s="628"/>
      <c r="DDB1" s="628"/>
      <c r="DDC1" s="628"/>
      <c r="DDD1" s="628"/>
      <c r="DDE1" s="52"/>
      <c r="DDF1" s="55"/>
      <c r="DDG1" s="628"/>
      <c r="DDH1" s="628"/>
      <c r="DDI1" s="628"/>
      <c r="DDJ1" s="628"/>
      <c r="DDK1" s="628"/>
      <c r="DDL1" s="52"/>
      <c r="DDM1" s="55"/>
      <c r="DDN1" s="628"/>
      <c r="DDO1" s="628"/>
      <c r="DDP1" s="628"/>
      <c r="DDQ1" s="628"/>
      <c r="DDR1" s="628"/>
      <c r="DDS1" s="52"/>
      <c r="DDT1" s="55"/>
      <c r="DDU1" s="628"/>
      <c r="DDV1" s="628"/>
      <c r="DDW1" s="628"/>
      <c r="DDX1" s="628"/>
      <c r="DDY1" s="628"/>
      <c r="DDZ1" s="52"/>
      <c r="DEA1" s="55"/>
      <c r="DEB1" s="628"/>
      <c r="DEC1" s="628"/>
      <c r="DED1" s="628"/>
      <c r="DEE1" s="628"/>
      <c r="DEF1" s="628"/>
      <c r="DEG1" s="52"/>
      <c r="DEH1" s="55"/>
      <c r="DEI1" s="628"/>
      <c r="DEJ1" s="628"/>
      <c r="DEK1" s="628"/>
      <c r="DEL1" s="628"/>
      <c r="DEM1" s="628"/>
      <c r="DEN1" s="52"/>
      <c r="DEO1" s="55"/>
      <c r="DEP1" s="628"/>
      <c r="DEQ1" s="628"/>
      <c r="DER1" s="628"/>
      <c r="DES1" s="628"/>
      <c r="DET1" s="628"/>
      <c r="DEU1" s="52"/>
      <c r="DEV1" s="55"/>
      <c r="DEW1" s="628"/>
      <c r="DEX1" s="628"/>
      <c r="DEY1" s="628"/>
      <c r="DEZ1" s="628"/>
      <c r="DFA1" s="628"/>
      <c r="DFB1" s="52"/>
      <c r="DFC1" s="55"/>
      <c r="DFD1" s="628"/>
      <c r="DFE1" s="628"/>
      <c r="DFF1" s="628"/>
      <c r="DFG1" s="628"/>
      <c r="DFH1" s="628"/>
      <c r="DFI1" s="52"/>
      <c r="DFJ1" s="55"/>
      <c r="DFK1" s="628"/>
      <c r="DFL1" s="628"/>
      <c r="DFM1" s="628"/>
      <c r="DFN1" s="628"/>
      <c r="DFO1" s="628"/>
      <c r="DFP1" s="52"/>
      <c r="DFQ1" s="55"/>
      <c r="DFR1" s="628"/>
      <c r="DFS1" s="628"/>
      <c r="DFT1" s="628"/>
      <c r="DFU1" s="628"/>
      <c r="DFV1" s="628"/>
      <c r="DFW1" s="52"/>
      <c r="DFX1" s="55"/>
      <c r="DFY1" s="628"/>
      <c r="DFZ1" s="628"/>
      <c r="DGA1" s="628"/>
      <c r="DGB1" s="628"/>
      <c r="DGC1" s="628"/>
      <c r="DGD1" s="52"/>
      <c r="DGE1" s="55"/>
      <c r="DGF1" s="628"/>
      <c r="DGG1" s="628"/>
      <c r="DGH1" s="628"/>
      <c r="DGI1" s="628"/>
      <c r="DGJ1" s="628"/>
      <c r="DGK1" s="52"/>
      <c r="DGL1" s="55"/>
      <c r="DGM1" s="628"/>
      <c r="DGN1" s="628"/>
      <c r="DGO1" s="628"/>
      <c r="DGP1" s="628"/>
      <c r="DGQ1" s="628"/>
      <c r="DGR1" s="52"/>
      <c r="DGS1" s="55"/>
      <c r="DGT1" s="628"/>
      <c r="DGU1" s="628"/>
      <c r="DGV1" s="628"/>
      <c r="DGW1" s="628"/>
      <c r="DGX1" s="628"/>
      <c r="DGY1" s="52"/>
      <c r="DGZ1" s="55"/>
      <c r="DHA1" s="628"/>
      <c r="DHB1" s="628"/>
      <c r="DHC1" s="628"/>
      <c r="DHD1" s="628"/>
      <c r="DHE1" s="628"/>
      <c r="DHF1" s="52"/>
      <c r="DHG1" s="55"/>
      <c r="DHH1" s="628"/>
      <c r="DHI1" s="628"/>
      <c r="DHJ1" s="628"/>
      <c r="DHK1" s="628"/>
      <c r="DHL1" s="628"/>
      <c r="DHM1" s="52"/>
      <c r="DHN1" s="55"/>
      <c r="DHO1" s="628"/>
      <c r="DHP1" s="628"/>
      <c r="DHQ1" s="628"/>
      <c r="DHR1" s="628"/>
      <c r="DHS1" s="628"/>
      <c r="DHT1" s="52"/>
      <c r="DHU1" s="55"/>
      <c r="DHV1" s="628"/>
      <c r="DHW1" s="628"/>
      <c r="DHX1" s="628"/>
      <c r="DHY1" s="628"/>
      <c r="DHZ1" s="628"/>
      <c r="DIA1" s="52"/>
      <c r="DIB1" s="55"/>
      <c r="DIC1" s="628"/>
      <c r="DID1" s="628"/>
      <c r="DIE1" s="628"/>
      <c r="DIF1" s="628"/>
      <c r="DIG1" s="628"/>
      <c r="DIH1" s="52"/>
      <c r="DII1" s="55"/>
      <c r="DIJ1" s="628"/>
      <c r="DIK1" s="628"/>
      <c r="DIL1" s="628"/>
      <c r="DIM1" s="628"/>
      <c r="DIN1" s="628"/>
      <c r="DIO1" s="52"/>
      <c r="DIP1" s="55"/>
      <c r="DIQ1" s="628"/>
      <c r="DIR1" s="628"/>
      <c r="DIS1" s="628"/>
      <c r="DIT1" s="628"/>
      <c r="DIU1" s="628"/>
      <c r="DIV1" s="52"/>
      <c r="DIW1" s="55"/>
      <c r="DIX1" s="628"/>
      <c r="DIY1" s="628"/>
      <c r="DIZ1" s="628"/>
      <c r="DJA1" s="628"/>
      <c r="DJB1" s="628"/>
      <c r="DJC1" s="52"/>
      <c r="DJD1" s="55"/>
      <c r="DJE1" s="628"/>
      <c r="DJF1" s="628"/>
      <c r="DJG1" s="628"/>
      <c r="DJH1" s="628"/>
      <c r="DJI1" s="628"/>
      <c r="DJJ1" s="52"/>
      <c r="DJK1" s="55"/>
      <c r="DJL1" s="628"/>
      <c r="DJM1" s="628"/>
      <c r="DJN1" s="628"/>
      <c r="DJO1" s="628"/>
      <c r="DJP1" s="628"/>
      <c r="DJQ1" s="52"/>
      <c r="DJR1" s="55"/>
      <c r="DJS1" s="628"/>
      <c r="DJT1" s="628"/>
      <c r="DJU1" s="628"/>
      <c r="DJV1" s="628"/>
      <c r="DJW1" s="628"/>
      <c r="DJX1" s="52"/>
      <c r="DJY1" s="55"/>
      <c r="DJZ1" s="628"/>
      <c r="DKA1" s="628"/>
      <c r="DKB1" s="628"/>
      <c r="DKC1" s="628"/>
      <c r="DKD1" s="628"/>
      <c r="DKE1" s="52"/>
      <c r="DKF1" s="55"/>
      <c r="DKG1" s="628"/>
      <c r="DKH1" s="628"/>
      <c r="DKI1" s="628"/>
      <c r="DKJ1" s="628"/>
      <c r="DKK1" s="628"/>
      <c r="DKL1" s="52"/>
      <c r="DKM1" s="55"/>
      <c r="DKN1" s="628"/>
      <c r="DKO1" s="628"/>
      <c r="DKP1" s="628"/>
      <c r="DKQ1" s="628"/>
      <c r="DKR1" s="628"/>
      <c r="DKS1" s="52"/>
      <c r="DKT1" s="55"/>
      <c r="DKU1" s="628"/>
      <c r="DKV1" s="628"/>
      <c r="DKW1" s="628"/>
      <c r="DKX1" s="628"/>
      <c r="DKY1" s="628"/>
      <c r="DKZ1" s="52"/>
      <c r="DLA1" s="55"/>
      <c r="DLB1" s="628"/>
      <c r="DLC1" s="628"/>
      <c r="DLD1" s="628"/>
      <c r="DLE1" s="628"/>
      <c r="DLF1" s="628"/>
      <c r="DLG1" s="52"/>
      <c r="DLH1" s="55"/>
      <c r="DLI1" s="628"/>
      <c r="DLJ1" s="628"/>
      <c r="DLK1" s="628"/>
      <c r="DLL1" s="628"/>
      <c r="DLM1" s="628"/>
      <c r="DLN1" s="52"/>
      <c r="DLO1" s="55"/>
      <c r="DLP1" s="628"/>
      <c r="DLQ1" s="628"/>
      <c r="DLR1" s="628"/>
      <c r="DLS1" s="628"/>
      <c r="DLT1" s="628"/>
      <c r="DLU1" s="52"/>
      <c r="DLV1" s="55"/>
      <c r="DLW1" s="628"/>
      <c r="DLX1" s="628"/>
      <c r="DLY1" s="628"/>
      <c r="DLZ1" s="628"/>
      <c r="DMA1" s="628"/>
      <c r="DMB1" s="52"/>
      <c r="DMC1" s="55"/>
      <c r="DMD1" s="628"/>
      <c r="DME1" s="628"/>
      <c r="DMF1" s="628"/>
      <c r="DMG1" s="628"/>
      <c r="DMH1" s="628"/>
      <c r="DMI1" s="52"/>
      <c r="DMJ1" s="55"/>
      <c r="DMK1" s="628"/>
      <c r="DML1" s="628"/>
      <c r="DMM1" s="628"/>
      <c r="DMN1" s="628"/>
      <c r="DMO1" s="628"/>
      <c r="DMP1" s="52"/>
      <c r="DMQ1" s="55"/>
      <c r="DMR1" s="628"/>
      <c r="DMS1" s="628"/>
      <c r="DMT1" s="628"/>
      <c r="DMU1" s="628"/>
      <c r="DMV1" s="628"/>
      <c r="DMW1" s="52"/>
      <c r="DMX1" s="55"/>
      <c r="DMY1" s="628"/>
      <c r="DMZ1" s="628"/>
      <c r="DNA1" s="628"/>
      <c r="DNB1" s="628"/>
      <c r="DNC1" s="628"/>
      <c r="DND1" s="52"/>
      <c r="DNE1" s="55"/>
      <c r="DNF1" s="628"/>
      <c r="DNG1" s="628"/>
      <c r="DNH1" s="628"/>
      <c r="DNI1" s="628"/>
      <c r="DNJ1" s="628"/>
      <c r="DNK1" s="52"/>
      <c r="DNL1" s="55"/>
      <c r="DNM1" s="628"/>
      <c r="DNN1" s="628"/>
      <c r="DNO1" s="628"/>
      <c r="DNP1" s="628"/>
      <c r="DNQ1" s="628"/>
      <c r="DNR1" s="52"/>
      <c r="DNS1" s="55"/>
      <c r="DNT1" s="628"/>
      <c r="DNU1" s="628"/>
      <c r="DNV1" s="628"/>
      <c r="DNW1" s="628"/>
      <c r="DNX1" s="628"/>
      <c r="DNY1" s="52"/>
      <c r="DNZ1" s="55"/>
      <c r="DOA1" s="628"/>
      <c r="DOB1" s="628"/>
      <c r="DOC1" s="628"/>
      <c r="DOD1" s="628"/>
      <c r="DOE1" s="628"/>
      <c r="DOF1" s="52"/>
      <c r="DOG1" s="55"/>
      <c r="DOH1" s="628"/>
      <c r="DOI1" s="628"/>
      <c r="DOJ1" s="628"/>
      <c r="DOK1" s="628"/>
      <c r="DOL1" s="628"/>
      <c r="DOM1" s="52"/>
      <c r="DON1" s="55"/>
      <c r="DOO1" s="628"/>
      <c r="DOP1" s="628"/>
      <c r="DOQ1" s="628"/>
      <c r="DOR1" s="628"/>
      <c r="DOS1" s="628"/>
      <c r="DOT1" s="52"/>
      <c r="DOU1" s="55"/>
      <c r="DOV1" s="628"/>
      <c r="DOW1" s="628"/>
      <c r="DOX1" s="628"/>
      <c r="DOY1" s="628"/>
      <c r="DOZ1" s="628"/>
      <c r="DPA1" s="52"/>
      <c r="DPB1" s="55"/>
      <c r="DPC1" s="628"/>
      <c r="DPD1" s="628"/>
      <c r="DPE1" s="628"/>
      <c r="DPF1" s="628"/>
      <c r="DPG1" s="628"/>
      <c r="DPH1" s="52"/>
      <c r="DPI1" s="55"/>
      <c r="DPJ1" s="628"/>
      <c r="DPK1" s="628"/>
      <c r="DPL1" s="628"/>
      <c r="DPM1" s="628"/>
      <c r="DPN1" s="628"/>
      <c r="DPO1" s="52"/>
      <c r="DPP1" s="55"/>
      <c r="DPQ1" s="628"/>
      <c r="DPR1" s="628"/>
      <c r="DPS1" s="628"/>
      <c r="DPT1" s="628"/>
      <c r="DPU1" s="628"/>
      <c r="DPV1" s="52"/>
      <c r="DPW1" s="55"/>
      <c r="DPX1" s="628"/>
      <c r="DPY1" s="628"/>
      <c r="DPZ1" s="628"/>
      <c r="DQA1" s="628"/>
      <c r="DQB1" s="628"/>
      <c r="DQC1" s="52"/>
      <c r="DQD1" s="55"/>
      <c r="DQE1" s="628"/>
      <c r="DQF1" s="628"/>
      <c r="DQG1" s="628"/>
      <c r="DQH1" s="628"/>
      <c r="DQI1" s="628"/>
      <c r="DQJ1" s="52"/>
      <c r="DQK1" s="55"/>
      <c r="DQL1" s="628"/>
      <c r="DQM1" s="628"/>
      <c r="DQN1" s="628"/>
      <c r="DQO1" s="628"/>
      <c r="DQP1" s="628"/>
      <c r="DQQ1" s="52"/>
      <c r="DQR1" s="55"/>
      <c r="DQS1" s="628"/>
      <c r="DQT1" s="628"/>
      <c r="DQU1" s="628"/>
      <c r="DQV1" s="628"/>
      <c r="DQW1" s="628"/>
      <c r="DQX1" s="52"/>
      <c r="DQY1" s="55"/>
      <c r="DQZ1" s="628"/>
      <c r="DRA1" s="628"/>
      <c r="DRB1" s="628"/>
      <c r="DRC1" s="628"/>
      <c r="DRD1" s="628"/>
      <c r="DRE1" s="52"/>
      <c r="DRF1" s="55"/>
      <c r="DRG1" s="628"/>
      <c r="DRH1" s="628"/>
      <c r="DRI1" s="628"/>
      <c r="DRJ1" s="628"/>
      <c r="DRK1" s="628"/>
      <c r="DRL1" s="52"/>
      <c r="DRM1" s="55"/>
      <c r="DRN1" s="628"/>
      <c r="DRO1" s="628"/>
      <c r="DRP1" s="628"/>
      <c r="DRQ1" s="628"/>
      <c r="DRR1" s="628"/>
      <c r="DRS1" s="52"/>
      <c r="DRT1" s="55"/>
      <c r="DRU1" s="628"/>
      <c r="DRV1" s="628"/>
      <c r="DRW1" s="628"/>
      <c r="DRX1" s="628"/>
      <c r="DRY1" s="628"/>
      <c r="DRZ1" s="52"/>
      <c r="DSA1" s="55"/>
      <c r="DSB1" s="628"/>
      <c r="DSC1" s="628"/>
      <c r="DSD1" s="628"/>
      <c r="DSE1" s="628"/>
      <c r="DSF1" s="628"/>
      <c r="DSG1" s="52"/>
      <c r="DSH1" s="55"/>
      <c r="DSI1" s="628"/>
      <c r="DSJ1" s="628"/>
      <c r="DSK1" s="628"/>
      <c r="DSL1" s="628"/>
      <c r="DSM1" s="628"/>
      <c r="DSN1" s="52"/>
      <c r="DSO1" s="55"/>
      <c r="DSP1" s="628"/>
      <c r="DSQ1" s="628"/>
      <c r="DSR1" s="628"/>
      <c r="DSS1" s="628"/>
      <c r="DST1" s="628"/>
      <c r="DSU1" s="52"/>
      <c r="DSV1" s="55"/>
      <c r="DSW1" s="628"/>
      <c r="DSX1" s="628"/>
      <c r="DSY1" s="628"/>
      <c r="DSZ1" s="628"/>
      <c r="DTA1" s="628"/>
      <c r="DTB1" s="52"/>
      <c r="DTC1" s="55"/>
      <c r="DTD1" s="628"/>
      <c r="DTE1" s="628"/>
      <c r="DTF1" s="628"/>
      <c r="DTG1" s="628"/>
      <c r="DTH1" s="628"/>
      <c r="DTI1" s="52"/>
      <c r="DTJ1" s="55"/>
      <c r="DTK1" s="628"/>
      <c r="DTL1" s="628"/>
      <c r="DTM1" s="628"/>
      <c r="DTN1" s="628"/>
      <c r="DTO1" s="628"/>
      <c r="DTP1" s="52"/>
      <c r="DTQ1" s="55"/>
      <c r="DTR1" s="628"/>
      <c r="DTS1" s="628"/>
      <c r="DTT1" s="628"/>
      <c r="DTU1" s="628"/>
      <c r="DTV1" s="628"/>
      <c r="DTW1" s="52"/>
      <c r="DTX1" s="55"/>
      <c r="DTY1" s="628"/>
      <c r="DTZ1" s="628"/>
      <c r="DUA1" s="628"/>
      <c r="DUB1" s="628"/>
      <c r="DUC1" s="628"/>
      <c r="DUD1" s="52"/>
      <c r="DUE1" s="55"/>
      <c r="DUF1" s="628"/>
      <c r="DUG1" s="628"/>
      <c r="DUH1" s="628"/>
      <c r="DUI1" s="628"/>
      <c r="DUJ1" s="628"/>
      <c r="DUK1" s="52"/>
      <c r="DUL1" s="55"/>
      <c r="DUM1" s="628"/>
      <c r="DUN1" s="628"/>
      <c r="DUO1" s="628"/>
      <c r="DUP1" s="628"/>
      <c r="DUQ1" s="628"/>
      <c r="DUR1" s="52"/>
      <c r="DUS1" s="55"/>
      <c r="DUT1" s="628"/>
      <c r="DUU1" s="628"/>
      <c r="DUV1" s="628"/>
      <c r="DUW1" s="628"/>
      <c r="DUX1" s="628"/>
      <c r="DUY1" s="52"/>
      <c r="DUZ1" s="55"/>
      <c r="DVA1" s="628"/>
      <c r="DVB1" s="628"/>
      <c r="DVC1" s="628"/>
      <c r="DVD1" s="628"/>
      <c r="DVE1" s="628"/>
      <c r="DVF1" s="52"/>
      <c r="DVG1" s="55"/>
      <c r="DVH1" s="628"/>
      <c r="DVI1" s="628"/>
      <c r="DVJ1" s="628"/>
      <c r="DVK1" s="628"/>
      <c r="DVL1" s="628"/>
      <c r="DVM1" s="52"/>
      <c r="DVN1" s="55"/>
      <c r="DVO1" s="628"/>
      <c r="DVP1" s="628"/>
      <c r="DVQ1" s="628"/>
      <c r="DVR1" s="628"/>
      <c r="DVS1" s="628"/>
      <c r="DVT1" s="52"/>
      <c r="DVU1" s="55"/>
      <c r="DVV1" s="628"/>
      <c r="DVW1" s="628"/>
      <c r="DVX1" s="628"/>
      <c r="DVY1" s="628"/>
      <c r="DVZ1" s="628"/>
      <c r="DWA1" s="52"/>
      <c r="DWB1" s="55"/>
      <c r="DWC1" s="628"/>
      <c r="DWD1" s="628"/>
      <c r="DWE1" s="628"/>
      <c r="DWF1" s="628"/>
      <c r="DWG1" s="628"/>
      <c r="DWH1" s="52"/>
      <c r="DWI1" s="55"/>
      <c r="DWJ1" s="628"/>
      <c r="DWK1" s="628"/>
      <c r="DWL1" s="628"/>
      <c r="DWM1" s="628"/>
      <c r="DWN1" s="628"/>
      <c r="DWO1" s="52"/>
      <c r="DWP1" s="55"/>
      <c r="DWQ1" s="628"/>
      <c r="DWR1" s="628"/>
      <c r="DWS1" s="628"/>
      <c r="DWT1" s="628"/>
      <c r="DWU1" s="628"/>
      <c r="DWV1" s="52"/>
      <c r="DWW1" s="55"/>
      <c r="DWX1" s="628"/>
      <c r="DWY1" s="628"/>
      <c r="DWZ1" s="628"/>
      <c r="DXA1" s="628"/>
      <c r="DXB1" s="628"/>
      <c r="DXC1" s="52"/>
      <c r="DXD1" s="55"/>
      <c r="DXE1" s="628"/>
      <c r="DXF1" s="628"/>
      <c r="DXG1" s="628"/>
      <c r="DXH1" s="628"/>
      <c r="DXI1" s="628"/>
      <c r="DXJ1" s="52"/>
      <c r="DXK1" s="55"/>
      <c r="DXL1" s="628"/>
      <c r="DXM1" s="628"/>
      <c r="DXN1" s="628"/>
      <c r="DXO1" s="628"/>
      <c r="DXP1" s="628"/>
      <c r="DXQ1" s="52"/>
      <c r="DXR1" s="55"/>
      <c r="DXS1" s="628"/>
      <c r="DXT1" s="628"/>
      <c r="DXU1" s="628"/>
      <c r="DXV1" s="628"/>
      <c r="DXW1" s="628"/>
      <c r="DXX1" s="52"/>
      <c r="DXY1" s="55"/>
      <c r="DXZ1" s="628"/>
      <c r="DYA1" s="628"/>
      <c r="DYB1" s="628"/>
      <c r="DYC1" s="628"/>
      <c r="DYD1" s="628"/>
      <c r="DYE1" s="52"/>
      <c r="DYF1" s="55"/>
      <c r="DYG1" s="628"/>
      <c r="DYH1" s="628"/>
      <c r="DYI1" s="628"/>
      <c r="DYJ1" s="628"/>
      <c r="DYK1" s="628"/>
      <c r="DYL1" s="52"/>
      <c r="DYM1" s="55"/>
      <c r="DYN1" s="628"/>
      <c r="DYO1" s="628"/>
      <c r="DYP1" s="628"/>
      <c r="DYQ1" s="628"/>
      <c r="DYR1" s="628"/>
      <c r="DYS1" s="52"/>
      <c r="DYT1" s="55"/>
      <c r="DYU1" s="628"/>
      <c r="DYV1" s="628"/>
      <c r="DYW1" s="628"/>
      <c r="DYX1" s="628"/>
      <c r="DYY1" s="628"/>
      <c r="DYZ1" s="52"/>
      <c r="DZA1" s="55"/>
      <c r="DZB1" s="628"/>
      <c r="DZC1" s="628"/>
      <c r="DZD1" s="628"/>
      <c r="DZE1" s="628"/>
      <c r="DZF1" s="628"/>
      <c r="DZG1" s="52"/>
      <c r="DZH1" s="55"/>
      <c r="DZI1" s="628"/>
      <c r="DZJ1" s="628"/>
      <c r="DZK1" s="628"/>
      <c r="DZL1" s="628"/>
      <c r="DZM1" s="628"/>
      <c r="DZN1" s="52"/>
      <c r="DZO1" s="55"/>
      <c r="DZP1" s="628"/>
      <c r="DZQ1" s="628"/>
      <c r="DZR1" s="628"/>
      <c r="DZS1" s="628"/>
      <c r="DZT1" s="628"/>
      <c r="DZU1" s="52"/>
      <c r="DZV1" s="55"/>
      <c r="DZW1" s="628"/>
      <c r="DZX1" s="628"/>
      <c r="DZY1" s="628"/>
      <c r="DZZ1" s="628"/>
      <c r="EAA1" s="628"/>
      <c r="EAB1" s="52"/>
      <c r="EAC1" s="55"/>
      <c r="EAD1" s="628"/>
      <c r="EAE1" s="628"/>
      <c r="EAF1" s="628"/>
      <c r="EAG1" s="628"/>
      <c r="EAH1" s="628"/>
      <c r="EAI1" s="52"/>
      <c r="EAJ1" s="55"/>
      <c r="EAK1" s="628"/>
      <c r="EAL1" s="628"/>
      <c r="EAM1" s="628"/>
      <c r="EAN1" s="628"/>
      <c r="EAO1" s="628"/>
      <c r="EAP1" s="52"/>
      <c r="EAQ1" s="55"/>
      <c r="EAR1" s="628"/>
      <c r="EAS1" s="628"/>
      <c r="EAT1" s="628"/>
      <c r="EAU1" s="628"/>
      <c r="EAV1" s="628"/>
      <c r="EAW1" s="52"/>
      <c r="EAX1" s="55"/>
      <c r="EAY1" s="628"/>
      <c r="EAZ1" s="628"/>
      <c r="EBA1" s="628"/>
      <c r="EBB1" s="628"/>
      <c r="EBC1" s="628"/>
      <c r="EBD1" s="52"/>
      <c r="EBE1" s="55"/>
      <c r="EBF1" s="628"/>
      <c r="EBG1" s="628"/>
      <c r="EBH1" s="628"/>
      <c r="EBI1" s="628"/>
      <c r="EBJ1" s="628"/>
      <c r="EBK1" s="52"/>
      <c r="EBL1" s="55"/>
      <c r="EBM1" s="628"/>
      <c r="EBN1" s="628"/>
      <c r="EBO1" s="628"/>
      <c r="EBP1" s="628"/>
      <c r="EBQ1" s="628"/>
      <c r="EBR1" s="52"/>
      <c r="EBS1" s="55"/>
      <c r="EBT1" s="628"/>
      <c r="EBU1" s="628"/>
      <c r="EBV1" s="628"/>
      <c r="EBW1" s="628"/>
      <c r="EBX1" s="628"/>
      <c r="EBY1" s="52"/>
      <c r="EBZ1" s="55"/>
      <c r="ECA1" s="628"/>
      <c r="ECB1" s="628"/>
      <c r="ECC1" s="628"/>
      <c r="ECD1" s="628"/>
      <c r="ECE1" s="628"/>
      <c r="ECF1" s="52"/>
      <c r="ECG1" s="55"/>
      <c r="ECH1" s="628"/>
      <c r="ECI1" s="628"/>
      <c r="ECJ1" s="628"/>
      <c r="ECK1" s="628"/>
      <c r="ECL1" s="628"/>
      <c r="ECM1" s="52"/>
      <c r="ECN1" s="55"/>
      <c r="ECO1" s="628"/>
      <c r="ECP1" s="628"/>
      <c r="ECQ1" s="628"/>
      <c r="ECR1" s="628"/>
      <c r="ECS1" s="628"/>
      <c r="ECT1" s="52"/>
      <c r="ECU1" s="55"/>
      <c r="ECV1" s="628"/>
      <c r="ECW1" s="628"/>
      <c r="ECX1" s="628"/>
      <c r="ECY1" s="628"/>
      <c r="ECZ1" s="628"/>
      <c r="EDA1" s="52"/>
      <c r="EDB1" s="55"/>
      <c r="EDC1" s="628"/>
      <c r="EDD1" s="628"/>
      <c r="EDE1" s="628"/>
      <c r="EDF1" s="628"/>
      <c r="EDG1" s="628"/>
      <c r="EDH1" s="52"/>
      <c r="EDI1" s="55"/>
      <c r="EDJ1" s="628"/>
      <c r="EDK1" s="628"/>
      <c r="EDL1" s="628"/>
      <c r="EDM1" s="628"/>
      <c r="EDN1" s="628"/>
      <c r="EDO1" s="52"/>
      <c r="EDP1" s="55"/>
      <c r="EDQ1" s="628"/>
      <c r="EDR1" s="628"/>
      <c r="EDS1" s="628"/>
      <c r="EDT1" s="628"/>
      <c r="EDU1" s="628"/>
      <c r="EDV1" s="52"/>
      <c r="EDW1" s="55"/>
      <c r="EDX1" s="628"/>
      <c r="EDY1" s="628"/>
      <c r="EDZ1" s="628"/>
      <c r="EEA1" s="628"/>
      <c r="EEB1" s="628"/>
      <c r="EEC1" s="52"/>
      <c r="EED1" s="55"/>
      <c r="EEE1" s="628"/>
      <c r="EEF1" s="628"/>
      <c r="EEG1" s="628"/>
      <c r="EEH1" s="628"/>
      <c r="EEI1" s="628"/>
      <c r="EEJ1" s="52"/>
      <c r="EEK1" s="55"/>
      <c r="EEL1" s="628"/>
      <c r="EEM1" s="628"/>
      <c r="EEN1" s="628"/>
      <c r="EEO1" s="628"/>
      <c r="EEP1" s="628"/>
      <c r="EEQ1" s="52"/>
      <c r="EER1" s="55"/>
      <c r="EES1" s="628"/>
      <c r="EET1" s="628"/>
      <c r="EEU1" s="628"/>
      <c r="EEV1" s="628"/>
      <c r="EEW1" s="628"/>
      <c r="EEX1" s="52"/>
      <c r="EEY1" s="55"/>
      <c r="EEZ1" s="628"/>
      <c r="EFA1" s="628"/>
      <c r="EFB1" s="628"/>
      <c r="EFC1" s="628"/>
      <c r="EFD1" s="628"/>
      <c r="EFE1" s="52"/>
      <c r="EFF1" s="55"/>
      <c r="EFG1" s="628"/>
      <c r="EFH1" s="628"/>
      <c r="EFI1" s="628"/>
      <c r="EFJ1" s="628"/>
      <c r="EFK1" s="628"/>
      <c r="EFL1" s="52"/>
      <c r="EFM1" s="55"/>
      <c r="EFN1" s="628"/>
      <c r="EFO1" s="628"/>
      <c r="EFP1" s="628"/>
      <c r="EFQ1" s="628"/>
      <c r="EFR1" s="628"/>
      <c r="EFS1" s="52"/>
      <c r="EFT1" s="55"/>
      <c r="EFU1" s="628"/>
      <c r="EFV1" s="628"/>
      <c r="EFW1" s="628"/>
      <c r="EFX1" s="628"/>
      <c r="EFY1" s="628"/>
      <c r="EFZ1" s="52"/>
      <c r="EGA1" s="55"/>
      <c r="EGB1" s="628"/>
      <c r="EGC1" s="628"/>
      <c r="EGD1" s="628"/>
      <c r="EGE1" s="628"/>
      <c r="EGF1" s="628"/>
      <c r="EGG1" s="52"/>
      <c r="EGH1" s="55"/>
      <c r="EGI1" s="628"/>
      <c r="EGJ1" s="628"/>
      <c r="EGK1" s="628"/>
      <c r="EGL1" s="628"/>
      <c r="EGM1" s="628"/>
      <c r="EGN1" s="52"/>
      <c r="EGO1" s="55"/>
      <c r="EGP1" s="628"/>
      <c r="EGQ1" s="628"/>
      <c r="EGR1" s="628"/>
      <c r="EGS1" s="628"/>
      <c r="EGT1" s="628"/>
      <c r="EGU1" s="52"/>
      <c r="EGV1" s="55"/>
      <c r="EGW1" s="628"/>
      <c r="EGX1" s="628"/>
      <c r="EGY1" s="628"/>
      <c r="EGZ1" s="628"/>
      <c r="EHA1" s="628"/>
      <c r="EHB1" s="52"/>
      <c r="EHC1" s="55"/>
      <c r="EHD1" s="628"/>
      <c r="EHE1" s="628"/>
      <c r="EHF1" s="628"/>
      <c r="EHG1" s="628"/>
      <c r="EHH1" s="628"/>
      <c r="EHI1" s="52"/>
      <c r="EHJ1" s="55"/>
      <c r="EHK1" s="628"/>
      <c r="EHL1" s="628"/>
      <c r="EHM1" s="628"/>
      <c r="EHN1" s="628"/>
      <c r="EHO1" s="628"/>
      <c r="EHP1" s="52"/>
      <c r="EHQ1" s="55"/>
      <c r="EHR1" s="628"/>
      <c r="EHS1" s="628"/>
      <c r="EHT1" s="628"/>
      <c r="EHU1" s="628"/>
      <c r="EHV1" s="628"/>
      <c r="EHW1" s="52"/>
      <c r="EHX1" s="55"/>
      <c r="EHY1" s="628"/>
      <c r="EHZ1" s="628"/>
      <c r="EIA1" s="628"/>
      <c r="EIB1" s="628"/>
      <c r="EIC1" s="628"/>
      <c r="EID1" s="52"/>
      <c r="EIE1" s="55"/>
      <c r="EIF1" s="628"/>
      <c r="EIG1" s="628"/>
      <c r="EIH1" s="628"/>
      <c r="EII1" s="628"/>
      <c r="EIJ1" s="628"/>
      <c r="EIK1" s="52"/>
      <c r="EIL1" s="55"/>
      <c r="EIM1" s="628"/>
      <c r="EIN1" s="628"/>
      <c r="EIO1" s="628"/>
      <c r="EIP1" s="628"/>
      <c r="EIQ1" s="628"/>
      <c r="EIR1" s="52"/>
      <c r="EIS1" s="55"/>
      <c r="EIT1" s="628"/>
      <c r="EIU1" s="628"/>
      <c r="EIV1" s="628"/>
      <c r="EIW1" s="628"/>
      <c r="EIX1" s="628"/>
      <c r="EIY1" s="52"/>
      <c r="EIZ1" s="55"/>
      <c r="EJA1" s="628"/>
      <c r="EJB1" s="628"/>
      <c r="EJC1" s="628"/>
      <c r="EJD1" s="628"/>
      <c r="EJE1" s="628"/>
      <c r="EJF1" s="52"/>
      <c r="EJG1" s="55"/>
      <c r="EJH1" s="628"/>
      <c r="EJI1" s="628"/>
      <c r="EJJ1" s="628"/>
      <c r="EJK1" s="628"/>
      <c r="EJL1" s="628"/>
      <c r="EJM1" s="52"/>
      <c r="EJN1" s="55"/>
      <c r="EJO1" s="628"/>
      <c r="EJP1" s="628"/>
      <c r="EJQ1" s="628"/>
      <c r="EJR1" s="628"/>
      <c r="EJS1" s="628"/>
      <c r="EJT1" s="52"/>
      <c r="EJU1" s="55"/>
      <c r="EJV1" s="628"/>
      <c r="EJW1" s="628"/>
      <c r="EJX1" s="628"/>
      <c r="EJY1" s="628"/>
      <c r="EJZ1" s="628"/>
      <c r="EKA1" s="52"/>
      <c r="EKB1" s="55"/>
      <c r="EKC1" s="628"/>
      <c r="EKD1" s="628"/>
      <c r="EKE1" s="628"/>
      <c r="EKF1" s="628"/>
      <c r="EKG1" s="628"/>
      <c r="EKH1" s="52"/>
      <c r="EKI1" s="55"/>
      <c r="EKJ1" s="628"/>
      <c r="EKK1" s="628"/>
      <c r="EKL1" s="628"/>
      <c r="EKM1" s="628"/>
      <c r="EKN1" s="628"/>
      <c r="EKO1" s="52"/>
      <c r="EKP1" s="55"/>
      <c r="EKQ1" s="628"/>
      <c r="EKR1" s="628"/>
      <c r="EKS1" s="628"/>
      <c r="EKT1" s="628"/>
      <c r="EKU1" s="628"/>
      <c r="EKV1" s="52"/>
      <c r="EKW1" s="55"/>
      <c r="EKX1" s="628"/>
      <c r="EKY1" s="628"/>
      <c r="EKZ1" s="628"/>
      <c r="ELA1" s="628"/>
      <c r="ELB1" s="628"/>
      <c r="ELC1" s="52"/>
      <c r="ELD1" s="55"/>
      <c r="ELE1" s="628"/>
      <c r="ELF1" s="628"/>
      <c r="ELG1" s="628"/>
      <c r="ELH1" s="628"/>
      <c r="ELI1" s="628"/>
      <c r="ELJ1" s="52"/>
      <c r="ELK1" s="55"/>
      <c r="ELL1" s="628"/>
      <c r="ELM1" s="628"/>
      <c r="ELN1" s="628"/>
      <c r="ELO1" s="628"/>
      <c r="ELP1" s="628"/>
      <c r="ELQ1" s="52"/>
      <c r="ELR1" s="55"/>
      <c r="ELS1" s="628"/>
      <c r="ELT1" s="628"/>
      <c r="ELU1" s="628"/>
      <c r="ELV1" s="628"/>
      <c r="ELW1" s="628"/>
      <c r="ELX1" s="52"/>
      <c r="ELY1" s="55"/>
      <c r="ELZ1" s="628"/>
      <c r="EMA1" s="628"/>
      <c r="EMB1" s="628"/>
      <c r="EMC1" s="628"/>
      <c r="EMD1" s="628"/>
      <c r="EME1" s="52"/>
      <c r="EMF1" s="55"/>
      <c r="EMG1" s="628"/>
      <c r="EMH1" s="628"/>
      <c r="EMI1" s="628"/>
      <c r="EMJ1" s="628"/>
      <c r="EMK1" s="628"/>
      <c r="EML1" s="52"/>
      <c r="EMM1" s="55"/>
      <c r="EMN1" s="628"/>
      <c r="EMO1" s="628"/>
      <c r="EMP1" s="628"/>
      <c r="EMQ1" s="628"/>
      <c r="EMR1" s="628"/>
      <c r="EMS1" s="52"/>
      <c r="EMT1" s="55"/>
      <c r="EMU1" s="628"/>
      <c r="EMV1" s="628"/>
      <c r="EMW1" s="628"/>
      <c r="EMX1" s="628"/>
      <c r="EMY1" s="628"/>
      <c r="EMZ1" s="52"/>
      <c r="ENA1" s="55"/>
      <c r="ENB1" s="628"/>
      <c r="ENC1" s="628"/>
      <c r="END1" s="628"/>
      <c r="ENE1" s="628"/>
      <c r="ENF1" s="628"/>
      <c r="ENG1" s="52"/>
      <c r="ENH1" s="55"/>
      <c r="ENI1" s="628"/>
      <c r="ENJ1" s="628"/>
      <c r="ENK1" s="628"/>
      <c r="ENL1" s="628"/>
      <c r="ENM1" s="628"/>
      <c r="ENN1" s="52"/>
      <c r="ENO1" s="55"/>
      <c r="ENP1" s="628"/>
      <c r="ENQ1" s="628"/>
      <c r="ENR1" s="628"/>
      <c r="ENS1" s="628"/>
      <c r="ENT1" s="628"/>
      <c r="ENU1" s="52"/>
      <c r="ENV1" s="55"/>
      <c r="ENW1" s="628"/>
      <c r="ENX1" s="628"/>
      <c r="ENY1" s="628"/>
      <c r="ENZ1" s="628"/>
      <c r="EOA1" s="628"/>
      <c r="EOB1" s="52"/>
      <c r="EOC1" s="55"/>
      <c r="EOD1" s="628"/>
      <c r="EOE1" s="628"/>
      <c r="EOF1" s="628"/>
      <c r="EOG1" s="628"/>
      <c r="EOH1" s="628"/>
      <c r="EOI1" s="52"/>
      <c r="EOJ1" s="55"/>
      <c r="EOK1" s="628"/>
      <c r="EOL1" s="628"/>
      <c r="EOM1" s="628"/>
      <c r="EON1" s="628"/>
      <c r="EOO1" s="628"/>
      <c r="EOP1" s="52"/>
      <c r="EOQ1" s="55"/>
      <c r="EOR1" s="628"/>
      <c r="EOS1" s="628"/>
      <c r="EOT1" s="628"/>
      <c r="EOU1" s="628"/>
      <c r="EOV1" s="628"/>
      <c r="EOW1" s="52"/>
      <c r="EOX1" s="55"/>
      <c r="EOY1" s="628"/>
      <c r="EOZ1" s="628"/>
      <c r="EPA1" s="628"/>
      <c r="EPB1" s="628"/>
      <c r="EPC1" s="628"/>
      <c r="EPD1" s="52"/>
      <c r="EPE1" s="55"/>
      <c r="EPF1" s="628"/>
      <c r="EPG1" s="628"/>
      <c r="EPH1" s="628"/>
      <c r="EPI1" s="628"/>
      <c r="EPJ1" s="628"/>
      <c r="EPK1" s="52"/>
      <c r="EPL1" s="55"/>
      <c r="EPM1" s="628"/>
      <c r="EPN1" s="628"/>
      <c r="EPO1" s="628"/>
      <c r="EPP1" s="628"/>
      <c r="EPQ1" s="628"/>
      <c r="EPR1" s="52"/>
      <c r="EPS1" s="55"/>
      <c r="EPT1" s="628"/>
      <c r="EPU1" s="628"/>
      <c r="EPV1" s="628"/>
      <c r="EPW1" s="628"/>
      <c r="EPX1" s="628"/>
      <c r="EPY1" s="52"/>
      <c r="EPZ1" s="55"/>
      <c r="EQA1" s="628"/>
      <c r="EQB1" s="628"/>
      <c r="EQC1" s="628"/>
      <c r="EQD1" s="628"/>
      <c r="EQE1" s="628"/>
      <c r="EQF1" s="52"/>
      <c r="EQG1" s="55"/>
      <c r="EQH1" s="628"/>
      <c r="EQI1" s="628"/>
      <c r="EQJ1" s="628"/>
      <c r="EQK1" s="628"/>
      <c r="EQL1" s="628"/>
      <c r="EQM1" s="52"/>
      <c r="EQN1" s="55"/>
      <c r="EQO1" s="628"/>
      <c r="EQP1" s="628"/>
      <c r="EQQ1" s="628"/>
      <c r="EQR1" s="628"/>
      <c r="EQS1" s="628"/>
      <c r="EQT1" s="52"/>
      <c r="EQU1" s="55"/>
      <c r="EQV1" s="628"/>
      <c r="EQW1" s="628"/>
      <c r="EQX1" s="628"/>
      <c r="EQY1" s="628"/>
      <c r="EQZ1" s="628"/>
      <c r="ERA1" s="52"/>
      <c r="ERB1" s="55"/>
      <c r="ERC1" s="628"/>
      <c r="ERD1" s="628"/>
      <c r="ERE1" s="628"/>
      <c r="ERF1" s="628"/>
      <c r="ERG1" s="628"/>
      <c r="ERH1" s="52"/>
      <c r="ERI1" s="55"/>
      <c r="ERJ1" s="628"/>
      <c r="ERK1" s="628"/>
      <c r="ERL1" s="628"/>
      <c r="ERM1" s="628"/>
      <c r="ERN1" s="628"/>
      <c r="ERO1" s="52"/>
      <c r="ERP1" s="55"/>
      <c r="ERQ1" s="628"/>
      <c r="ERR1" s="628"/>
      <c r="ERS1" s="628"/>
      <c r="ERT1" s="628"/>
      <c r="ERU1" s="628"/>
      <c r="ERV1" s="52"/>
      <c r="ERW1" s="55"/>
      <c r="ERX1" s="628"/>
      <c r="ERY1" s="628"/>
      <c r="ERZ1" s="628"/>
      <c r="ESA1" s="628"/>
      <c r="ESB1" s="628"/>
      <c r="ESC1" s="52"/>
      <c r="ESD1" s="55"/>
      <c r="ESE1" s="628"/>
      <c r="ESF1" s="628"/>
      <c r="ESG1" s="628"/>
      <c r="ESH1" s="628"/>
      <c r="ESI1" s="628"/>
      <c r="ESJ1" s="52"/>
      <c r="ESK1" s="55"/>
      <c r="ESL1" s="628"/>
      <c r="ESM1" s="628"/>
      <c r="ESN1" s="628"/>
      <c r="ESO1" s="628"/>
      <c r="ESP1" s="628"/>
      <c r="ESQ1" s="52"/>
      <c r="ESR1" s="55"/>
      <c r="ESS1" s="628"/>
      <c r="EST1" s="628"/>
      <c r="ESU1" s="628"/>
      <c r="ESV1" s="628"/>
      <c r="ESW1" s="628"/>
      <c r="ESX1" s="52"/>
      <c r="ESY1" s="55"/>
      <c r="ESZ1" s="628"/>
      <c r="ETA1" s="628"/>
      <c r="ETB1" s="628"/>
      <c r="ETC1" s="628"/>
      <c r="ETD1" s="628"/>
      <c r="ETE1" s="52"/>
      <c r="ETF1" s="55"/>
      <c r="ETG1" s="628"/>
      <c r="ETH1" s="628"/>
      <c r="ETI1" s="628"/>
      <c r="ETJ1" s="628"/>
      <c r="ETK1" s="628"/>
      <c r="ETL1" s="52"/>
      <c r="ETM1" s="55"/>
      <c r="ETN1" s="628"/>
      <c r="ETO1" s="628"/>
      <c r="ETP1" s="628"/>
      <c r="ETQ1" s="628"/>
      <c r="ETR1" s="628"/>
      <c r="ETS1" s="52"/>
      <c r="ETT1" s="55"/>
      <c r="ETU1" s="628"/>
      <c r="ETV1" s="628"/>
      <c r="ETW1" s="628"/>
      <c r="ETX1" s="628"/>
      <c r="ETY1" s="628"/>
      <c r="ETZ1" s="52"/>
      <c r="EUA1" s="55"/>
      <c r="EUB1" s="628"/>
      <c r="EUC1" s="628"/>
      <c r="EUD1" s="628"/>
      <c r="EUE1" s="628"/>
      <c r="EUF1" s="628"/>
      <c r="EUG1" s="52"/>
      <c r="EUH1" s="55"/>
      <c r="EUI1" s="628"/>
      <c r="EUJ1" s="628"/>
      <c r="EUK1" s="628"/>
      <c r="EUL1" s="628"/>
      <c r="EUM1" s="628"/>
      <c r="EUN1" s="52"/>
      <c r="EUO1" s="55"/>
      <c r="EUP1" s="628"/>
      <c r="EUQ1" s="628"/>
      <c r="EUR1" s="628"/>
      <c r="EUS1" s="628"/>
      <c r="EUT1" s="628"/>
      <c r="EUU1" s="52"/>
      <c r="EUV1" s="55"/>
      <c r="EUW1" s="628"/>
      <c r="EUX1" s="628"/>
      <c r="EUY1" s="628"/>
      <c r="EUZ1" s="628"/>
      <c r="EVA1" s="628"/>
      <c r="EVB1" s="52"/>
      <c r="EVC1" s="55"/>
      <c r="EVD1" s="628"/>
      <c r="EVE1" s="628"/>
      <c r="EVF1" s="628"/>
      <c r="EVG1" s="628"/>
      <c r="EVH1" s="628"/>
      <c r="EVI1" s="52"/>
      <c r="EVJ1" s="55"/>
      <c r="EVK1" s="628"/>
      <c r="EVL1" s="628"/>
      <c r="EVM1" s="628"/>
      <c r="EVN1" s="628"/>
      <c r="EVO1" s="628"/>
      <c r="EVP1" s="52"/>
      <c r="EVQ1" s="55"/>
      <c r="EVR1" s="628"/>
      <c r="EVS1" s="628"/>
      <c r="EVT1" s="628"/>
      <c r="EVU1" s="628"/>
      <c r="EVV1" s="628"/>
      <c r="EVW1" s="52"/>
      <c r="EVX1" s="55"/>
      <c r="EVY1" s="628"/>
      <c r="EVZ1" s="628"/>
      <c r="EWA1" s="628"/>
      <c r="EWB1" s="628"/>
      <c r="EWC1" s="628"/>
      <c r="EWD1" s="52"/>
      <c r="EWE1" s="55"/>
      <c r="EWF1" s="628"/>
      <c r="EWG1" s="628"/>
      <c r="EWH1" s="628"/>
      <c r="EWI1" s="628"/>
      <c r="EWJ1" s="628"/>
      <c r="EWK1" s="52"/>
      <c r="EWL1" s="55"/>
      <c r="EWM1" s="628"/>
      <c r="EWN1" s="628"/>
      <c r="EWO1" s="628"/>
      <c r="EWP1" s="628"/>
      <c r="EWQ1" s="628"/>
      <c r="EWR1" s="52"/>
      <c r="EWS1" s="55"/>
      <c r="EWT1" s="628"/>
      <c r="EWU1" s="628"/>
      <c r="EWV1" s="628"/>
      <c r="EWW1" s="628"/>
      <c r="EWX1" s="628"/>
      <c r="EWY1" s="52"/>
      <c r="EWZ1" s="55"/>
      <c r="EXA1" s="628"/>
      <c r="EXB1" s="628"/>
      <c r="EXC1" s="628"/>
      <c r="EXD1" s="628"/>
      <c r="EXE1" s="628"/>
      <c r="EXF1" s="52"/>
      <c r="EXG1" s="55"/>
      <c r="EXH1" s="628"/>
      <c r="EXI1" s="628"/>
      <c r="EXJ1" s="628"/>
      <c r="EXK1" s="628"/>
      <c r="EXL1" s="628"/>
      <c r="EXM1" s="52"/>
      <c r="EXN1" s="55"/>
      <c r="EXO1" s="628"/>
      <c r="EXP1" s="628"/>
      <c r="EXQ1" s="628"/>
      <c r="EXR1" s="628"/>
      <c r="EXS1" s="628"/>
      <c r="EXT1" s="52"/>
      <c r="EXU1" s="55"/>
      <c r="EXV1" s="628"/>
      <c r="EXW1" s="628"/>
      <c r="EXX1" s="628"/>
      <c r="EXY1" s="628"/>
      <c r="EXZ1" s="628"/>
      <c r="EYA1" s="52"/>
      <c r="EYB1" s="55"/>
      <c r="EYC1" s="628"/>
      <c r="EYD1" s="628"/>
      <c r="EYE1" s="628"/>
      <c r="EYF1" s="628"/>
      <c r="EYG1" s="628"/>
      <c r="EYH1" s="52"/>
      <c r="EYI1" s="55"/>
      <c r="EYJ1" s="628"/>
      <c r="EYK1" s="628"/>
      <c r="EYL1" s="628"/>
      <c r="EYM1" s="628"/>
      <c r="EYN1" s="628"/>
      <c r="EYO1" s="52"/>
      <c r="EYP1" s="55"/>
      <c r="EYQ1" s="628"/>
      <c r="EYR1" s="628"/>
      <c r="EYS1" s="628"/>
      <c r="EYT1" s="628"/>
      <c r="EYU1" s="628"/>
      <c r="EYV1" s="52"/>
      <c r="EYW1" s="55"/>
      <c r="EYX1" s="628"/>
      <c r="EYY1" s="628"/>
      <c r="EYZ1" s="628"/>
      <c r="EZA1" s="628"/>
      <c r="EZB1" s="628"/>
      <c r="EZC1" s="52"/>
      <c r="EZD1" s="55"/>
      <c r="EZE1" s="628"/>
      <c r="EZF1" s="628"/>
      <c r="EZG1" s="628"/>
      <c r="EZH1" s="628"/>
      <c r="EZI1" s="628"/>
      <c r="EZJ1" s="52"/>
      <c r="EZK1" s="55"/>
      <c r="EZL1" s="628"/>
      <c r="EZM1" s="628"/>
      <c r="EZN1" s="628"/>
      <c r="EZO1" s="628"/>
      <c r="EZP1" s="628"/>
      <c r="EZQ1" s="52"/>
      <c r="EZR1" s="55"/>
      <c r="EZS1" s="628"/>
      <c r="EZT1" s="628"/>
      <c r="EZU1" s="628"/>
      <c r="EZV1" s="628"/>
      <c r="EZW1" s="628"/>
      <c r="EZX1" s="52"/>
      <c r="EZY1" s="55"/>
      <c r="EZZ1" s="628"/>
      <c r="FAA1" s="628"/>
      <c r="FAB1" s="628"/>
      <c r="FAC1" s="628"/>
      <c r="FAD1" s="628"/>
      <c r="FAE1" s="52"/>
      <c r="FAF1" s="55"/>
      <c r="FAG1" s="628"/>
      <c r="FAH1" s="628"/>
      <c r="FAI1" s="628"/>
      <c r="FAJ1" s="628"/>
      <c r="FAK1" s="628"/>
      <c r="FAL1" s="52"/>
      <c r="FAM1" s="55"/>
      <c r="FAN1" s="628"/>
      <c r="FAO1" s="628"/>
      <c r="FAP1" s="628"/>
      <c r="FAQ1" s="628"/>
      <c r="FAR1" s="628"/>
      <c r="FAS1" s="52"/>
      <c r="FAT1" s="55"/>
      <c r="FAU1" s="628"/>
      <c r="FAV1" s="628"/>
      <c r="FAW1" s="628"/>
      <c r="FAX1" s="628"/>
      <c r="FAY1" s="628"/>
      <c r="FAZ1" s="52"/>
      <c r="FBA1" s="55"/>
      <c r="FBB1" s="628"/>
      <c r="FBC1" s="628"/>
      <c r="FBD1" s="628"/>
      <c r="FBE1" s="628"/>
      <c r="FBF1" s="628"/>
      <c r="FBG1" s="52"/>
      <c r="FBH1" s="55"/>
      <c r="FBI1" s="628"/>
      <c r="FBJ1" s="628"/>
      <c r="FBK1" s="628"/>
      <c r="FBL1" s="628"/>
      <c r="FBM1" s="628"/>
      <c r="FBN1" s="52"/>
      <c r="FBO1" s="55"/>
      <c r="FBP1" s="628"/>
      <c r="FBQ1" s="628"/>
      <c r="FBR1" s="628"/>
      <c r="FBS1" s="628"/>
      <c r="FBT1" s="628"/>
      <c r="FBU1" s="52"/>
      <c r="FBV1" s="55"/>
      <c r="FBW1" s="628"/>
      <c r="FBX1" s="628"/>
      <c r="FBY1" s="628"/>
      <c r="FBZ1" s="628"/>
      <c r="FCA1" s="628"/>
      <c r="FCB1" s="52"/>
      <c r="FCC1" s="55"/>
      <c r="FCD1" s="628"/>
      <c r="FCE1" s="628"/>
      <c r="FCF1" s="628"/>
      <c r="FCG1" s="628"/>
      <c r="FCH1" s="628"/>
      <c r="FCI1" s="52"/>
      <c r="FCJ1" s="55"/>
      <c r="FCK1" s="628"/>
      <c r="FCL1" s="628"/>
      <c r="FCM1" s="628"/>
      <c r="FCN1" s="628"/>
      <c r="FCO1" s="628"/>
      <c r="FCP1" s="52"/>
      <c r="FCQ1" s="55"/>
      <c r="FCR1" s="628"/>
      <c r="FCS1" s="628"/>
      <c r="FCT1" s="628"/>
      <c r="FCU1" s="628"/>
      <c r="FCV1" s="628"/>
      <c r="FCW1" s="52"/>
      <c r="FCX1" s="55"/>
      <c r="FCY1" s="628"/>
      <c r="FCZ1" s="628"/>
      <c r="FDA1" s="628"/>
      <c r="FDB1" s="628"/>
      <c r="FDC1" s="628"/>
      <c r="FDD1" s="52"/>
      <c r="FDE1" s="55"/>
      <c r="FDF1" s="628"/>
      <c r="FDG1" s="628"/>
      <c r="FDH1" s="628"/>
      <c r="FDI1" s="628"/>
      <c r="FDJ1" s="628"/>
      <c r="FDK1" s="52"/>
      <c r="FDL1" s="55"/>
      <c r="FDM1" s="628"/>
      <c r="FDN1" s="628"/>
      <c r="FDO1" s="628"/>
      <c r="FDP1" s="628"/>
      <c r="FDQ1" s="628"/>
      <c r="FDR1" s="52"/>
      <c r="FDS1" s="55"/>
      <c r="FDT1" s="628"/>
      <c r="FDU1" s="628"/>
      <c r="FDV1" s="628"/>
      <c r="FDW1" s="628"/>
      <c r="FDX1" s="628"/>
      <c r="FDY1" s="52"/>
      <c r="FDZ1" s="55"/>
      <c r="FEA1" s="628"/>
      <c r="FEB1" s="628"/>
      <c r="FEC1" s="628"/>
      <c r="FED1" s="628"/>
      <c r="FEE1" s="628"/>
      <c r="FEF1" s="52"/>
      <c r="FEG1" s="55"/>
      <c r="FEH1" s="628"/>
      <c r="FEI1" s="628"/>
      <c r="FEJ1" s="628"/>
      <c r="FEK1" s="628"/>
      <c r="FEL1" s="628"/>
      <c r="FEM1" s="52"/>
      <c r="FEN1" s="55"/>
      <c r="FEO1" s="628"/>
      <c r="FEP1" s="628"/>
      <c r="FEQ1" s="628"/>
      <c r="FER1" s="628"/>
      <c r="FES1" s="628"/>
      <c r="FET1" s="52"/>
      <c r="FEU1" s="55"/>
      <c r="FEV1" s="628"/>
      <c r="FEW1" s="628"/>
      <c r="FEX1" s="628"/>
      <c r="FEY1" s="628"/>
      <c r="FEZ1" s="628"/>
      <c r="FFA1" s="52"/>
      <c r="FFB1" s="55"/>
      <c r="FFC1" s="628"/>
      <c r="FFD1" s="628"/>
      <c r="FFE1" s="628"/>
      <c r="FFF1" s="628"/>
      <c r="FFG1" s="628"/>
      <c r="FFH1" s="52"/>
      <c r="FFI1" s="55"/>
      <c r="FFJ1" s="628"/>
      <c r="FFK1" s="628"/>
      <c r="FFL1" s="628"/>
      <c r="FFM1" s="628"/>
      <c r="FFN1" s="628"/>
      <c r="FFO1" s="52"/>
      <c r="FFP1" s="55"/>
      <c r="FFQ1" s="628"/>
      <c r="FFR1" s="628"/>
      <c r="FFS1" s="628"/>
      <c r="FFT1" s="628"/>
      <c r="FFU1" s="628"/>
      <c r="FFV1" s="52"/>
      <c r="FFW1" s="55"/>
      <c r="FFX1" s="628"/>
      <c r="FFY1" s="628"/>
      <c r="FFZ1" s="628"/>
      <c r="FGA1" s="628"/>
      <c r="FGB1" s="628"/>
      <c r="FGC1" s="52"/>
      <c r="FGD1" s="55"/>
      <c r="FGE1" s="628"/>
      <c r="FGF1" s="628"/>
      <c r="FGG1" s="628"/>
      <c r="FGH1" s="628"/>
      <c r="FGI1" s="628"/>
      <c r="FGJ1" s="52"/>
      <c r="FGK1" s="55"/>
      <c r="FGL1" s="628"/>
      <c r="FGM1" s="628"/>
      <c r="FGN1" s="628"/>
      <c r="FGO1" s="628"/>
      <c r="FGP1" s="628"/>
      <c r="FGQ1" s="52"/>
      <c r="FGR1" s="55"/>
      <c r="FGS1" s="628"/>
      <c r="FGT1" s="628"/>
      <c r="FGU1" s="628"/>
      <c r="FGV1" s="628"/>
      <c r="FGW1" s="628"/>
      <c r="FGX1" s="52"/>
      <c r="FGY1" s="55"/>
      <c r="FGZ1" s="628"/>
      <c r="FHA1" s="628"/>
      <c r="FHB1" s="628"/>
      <c r="FHC1" s="628"/>
      <c r="FHD1" s="628"/>
      <c r="FHE1" s="52"/>
      <c r="FHF1" s="55"/>
      <c r="FHG1" s="628"/>
      <c r="FHH1" s="628"/>
      <c r="FHI1" s="628"/>
      <c r="FHJ1" s="628"/>
      <c r="FHK1" s="628"/>
      <c r="FHL1" s="52"/>
      <c r="FHM1" s="55"/>
      <c r="FHN1" s="628"/>
      <c r="FHO1" s="628"/>
      <c r="FHP1" s="628"/>
      <c r="FHQ1" s="628"/>
      <c r="FHR1" s="628"/>
      <c r="FHS1" s="52"/>
      <c r="FHT1" s="55"/>
      <c r="FHU1" s="628"/>
      <c r="FHV1" s="628"/>
      <c r="FHW1" s="628"/>
      <c r="FHX1" s="628"/>
      <c r="FHY1" s="628"/>
      <c r="FHZ1" s="52"/>
      <c r="FIA1" s="55"/>
      <c r="FIB1" s="628"/>
      <c r="FIC1" s="628"/>
      <c r="FID1" s="628"/>
      <c r="FIE1" s="628"/>
      <c r="FIF1" s="628"/>
      <c r="FIG1" s="52"/>
      <c r="FIH1" s="55"/>
      <c r="FII1" s="628"/>
      <c r="FIJ1" s="628"/>
      <c r="FIK1" s="628"/>
      <c r="FIL1" s="628"/>
      <c r="FIM1" s="628"/>
      <c r="FIN1" s="52"/>
      <c r="FIO1" s="55"/>
      <c r="FIP1" s="628"/>
      <c r="FIQ1" s="628"/>
      <c r="FIR1" s="628"/>
      <c r="FIS1" s="628"/>
      <c r="FIT1" s="628"/>
      <c r="FIU1" s="52"/>
      <c r="FIV1" s="55"/>
      <c r="FIW1" s="628"/>
      <c r="FIX1" s="628"/>
      <c r="FIY1" s="628"/>
      <c r="FIZ1" s="628"/>
      <c r="FJA1" s="628"/>
      <c r="FJB1" s="52"/>
      <c r="FJC1" s="55"/>
      <c r="FJD1" s="628"/>
      <c r="FJE1" s="628"/>
      <c r="FJF1" s="628"/>
      <c r="FJG1" s="628"/>
      <c r="FJH1" s="628"/>
      <c r="FJI1" s="52"/>
      <c r="FJJ1" s="55"/>
      <c r="FJK1" s="628"/>
      <c r="FJL1" s="628"/>
      <c r="FJM1" s="628"/>
      <c r="FJN1" s="628"/>
      <c r="FJO1" s="628"/>
      <c r="FJP1" s="52"/>
      <c r="FJQ1" s="55"/>
      <c r="FJR1" s="628"/>
      <c r="FJS1" s="628"/>
      <c r="FJT1" s="628"/>
      <c r="FJU1" s="628"/>
      <c r="FJV1" s="628"/>
      <c r="FJW1" s="52"/>
      <c r="FJX1" s="55"/>
      <c r="FJY1" s="628"/>
      <c r="FJZ1" s="628"/>
      <c r="FKA1" s="628"/>
      <c r="FKB1" s="628"/>
      <c r="FKC1" s="628"/>
      <c r="FKD1" s="52"/>
      <c r="FKE1" s="55"/>
      <c r="FKF1" s="628"/>
      <c r="FKG1" s="628"/>
      <c r="FKH1" s="628"/>
      <c r="FKI1" s="628"/>
      <c r="FKJ1" s="628"/>
      <c r="FKK1" s="52"/>
      <c r="FKL1" s="55"/>
      <c r="FKM1" s="628"/>
      <c r="FKN1" s="628"/>
      <c r="FKO1" s="628"/>
      <c r="FKP1" s="628"/>
      <c r="FKQ1" s="628"/>
      <c r="FKR1" s="52"/>
      <c r="FKS1" s="55"/>
      <c r="FKT1" s="628"/>
      <c r="FKU1" s="628"/>
      <c r="FKV1" s="628"/>
      <c r="FKW1" s="628"/>
      <c r="FKX1" s="628"/>
      <c r="FKY1" s="52"/>
      <c r="FKZ1" s="55"/>
      <c r="FLA1" s="628"/>
      <c r="FLB1" s="628"/>
      <c r="FLC1" s="628"/>
      <c r="FLD1" s="628"/>
      <c r="FLE1" s="628"/>
      <c r="FLF1" s="52"/>
      <c r="FLG1" s="55"/>
      <c r="FLH1" s="628"/>
      <c r="FLI1" s="628"/>
      <c r="FLJ1" s="628"/>
      <c r="FLK1" s="628"/>
      <c r="FLL1" s="628"/>
      <c r="FLM1" s="52"/>
      <c r="FLN1" s="55"/>
      <c r="FLO1" s="628"/>
      <c r="FLP1" s="628"/>
      <c r="FLQ1" s="628"/>
      <c r="FLR1" s="628"/>
      <c r="FLS1" s="628"/>
      <c r="FLT1" s="52"/>
      <c r="FLU1" s="55"/>
      <c r="FLV1" s="628"/>
      <c r="FLW1" s="628"/>
      <c r="FLX1" s="628"/>
      <c r="FLY1" s="628"/>
      <c r="FLZ1" s="628"/>
      <c r="FMA1" s="52"/>
      <c r="FMB1" s="55"/>
      <c r="FMC1" s="628"/>
      <c r="FMD1" s="628"/>
      <c r="FME1" s="628"/>
      <c r="FMF1" s="628"/>
      <c r="FMG1" s="628"/>
      <c r="FMH1" s="52"/>
      <c r="FMI1" s="55"/>
      <c r="FMJ1" s="628"/>
      <c r="FMK1" s="628"/>
      <c r="FML1" s="628"/>
      <c r="FMM1" s="628"/>
      <c r="FMN1" s="628"/>
      <c r="FMO1" s="52"/>
      <c r="FMP1" s="55"/>
      <c r="FMQ1" s="628"/>
      <c r="FMR1" s="628"/>
      <c r="FMS1" s="628"/>
      <c r="FMT1" s="628"/>
      <c r="FMU1" s="628"/>
      <c r="FMV1" s="52"/>
      <c r="FMW1" s="55"/>
      <c r="FMX1" s="628"/>
      <c r="FMY1" s="628"/>
      <c r="FMZ1" s="628"/>
      <c r="FNA1" s="628"/>
      <c r="FNB1" s="628"/>
      <c r="FNC1" s="52"/>
      <c r="FND1" s="55"/>
      <c r="FNE1" s="628"/>
      <c r="FNF1" s="628"/>
      <c r="FNG1" s="628"/>
      <c r="FNH1" s="628"/>
      <c r="FNI1" s="628"/>
      <c r="FNJ1" s="52"/>
      <c r="FNK1" s="55"/>
      <c r="FNL1" s="628"/>
      <c r="FNM1" s="628"/>
      <c r="FNN1" s="628"/>
      <c r="FNO1" s="628"/>
      <c r="FNP1" s="628"/>
      <c r="FNQ1" s="52"/>
      <c r="FNR1" s="55"/>
      <c r="FNS1" s="628"/>
      <c r="FNT1" s="628"/>
      <c r="FNU1" s="628"/>
      <c r="FNV1" s="628"/>
      <c r="FNW1" s="628"/>
      <c r="FNX1" s="52"/>
      <c r="FNY1" s="55"/>
      <c r="FNZ1" s="628"/>
      <c r="FOA1" s="628"/>
      <c r="FOB1" s="628"/>
      <c r="FOC1" s="628"/>
      <c r="FOD1" s="628"/>
      <c r="FOE1" s="52"/>
      <c r="FOF1" s="55"/>
      <c r="FOG1" s="628"/>
      <c r="FOH1" s="628"/>
      <c r="FOI1" s="628"/>
      <c r="FOJ1" s="628"/>
      <c r="FOK1" s="628"/>
      <c r="FOL1" s="52"/>
      <c r="FOM1" s="55"/>
      <c r="FON1" s="628"/>
      <c r="FOO1" s="628"/>
      <c r="FOP1" s="628"/>
      <c r="FOQ1" s="628"/>
      <c r="FOR1" s="628"/>
      <c r="FOS1" s="52"/>
      <c r="FOT1" s="55"/>
      <c r="FOU1" s="628"/>
      <c r="FOV1" s="628"/>
      <c r="FOW1" s="628"/>
      <c r="FOX1" s="628"/>
      <c r="FOY1" s="628"/>
      <c r="FOZ1" s="52"/>
      <c r="FPA1" s="55"/>
      <c r="FPB1" s="628"/>
      <c r="FPC1" s="628"/>
      <c r="FPD1" s="628"/>
      <c r="FPE1" s="628"/>
      <c r="FPF1" s="628"/>
      <c r="FPG1" s="52"/>
      <c r="FPH1" s="55"/>
      <c r="FPI1" s="628"/>
      <c r="FPJ1" s="628"/>
      <c r="FPK1" s="628"/>
      <c r="FPL1" s="628"/>
      <c r="FPM1" s="628"/>
      <c r="FPN1" s="52"/>
      <c r="FPO1" s="55"/>
      <c r="FPP1" s="628"/>
      <c r="FPQ1" s="628"/>
      <c r="FPR1" s="628"/>
      <c r="FPS1" s="628"/>
      <c r="FPT1" s="628"/>
      <c r="FPU1" s="52"/>
      <c r="FPV1" s="55"/>
      <c r="FPW1" s="628"/>
      <c r="FPX1" s="628"/>
      <c r="FPY1" s="628"/>
      <c r="FPZ1" s="628"/>
      <c r="FQA1" s="628"/>
      <c r="FQB1" s="52"/>
      <c r="FQC1" s="55"/>
      <c r="FQD1" s="628"/>
      <c r="FQE1" s="628"/>
      <c r="FQF1" s="628"/>
      <c r="FQG1" s="628"/>
      <c r="FQH1" s="628"/>
      <c r="FQI1" s="52"/>
      <c r="FQJ1" s="55"/>
      <c r="FQK1" s="628"/>
      <c r="FQL1" s="628"/>
      <c r="FQM1" s="628"/>
      <c r="FQN1" s="628"/>
      <c r="FQO1" s="628"/>
      <c r="FQP1" s="52"/>
      <c r="FQQ1" s="55"/>
      <c r="FQR1" s="628"/>
      <c r="FQS1" s="628"/>
      <c r="FQT1" s="628"/>
      <c r="FQU1" s="628"/>
      <c r="FQV1" s="628"/>
      <c r="FQW1" s="52"/>
      <c r="FQX1" s="55"/>
      <c r="FQY1" s="628"/>
      <c r="FQZ1" s="628"/>
      <c r="FRA1" s="628"/>
      <c r="FRB1" s="628"/>
      <c r="FRC1" s="628"/>
      <c r="FRD1" s="52"/>
      <c r="FRE1" s="55"/>
      <c r="FRF1" s="628"/>
      <c r="FRG1" s="628"/>
      <c r="FRH1" s="628"/>
      <c r="FRI1" s="628"/>
      <c r="FRJ1" s="628"/>
      <c r="FRK1" s="52"/>
      <c r="FRL1" s="55"/>
      <c r="FRM1" s="628"/>
      <c r="FRN1" s="628"/>
      <c r="FRO1" s="628"/>
      <c r="FRP1" s="628"/>
      <c r="FRQ1" s="628"/>
      <c r="FRR1" s="52"/>
      <c r="FRS1" s="55"/>
      <c r="FRT1" s="628"/>
      <c r="FRU1" s="628"/>
      <c r="FRV1" s="628"/>
      <c r="FRW1" s="628"/>
      <c r="FRX1" s="628"/>
      <c r="FRY1" s="52"/>
      <c r="FRZ1" s="55"/>
      <c r="FSA1" s="628"/>
      <c r="FSB1" s="628"/>
      <c r="FSC1" s="628"/>
      <c r="FSD1" s="628"/>
      <c r="FSE1" s="628"/>
      <c r="FSF1" s="52"/>
      <c r="FSG1" s="55"/>
      <c r="FSH1" s="628"/>
      <c r="FSI1" s="628"/>
      <c r="FSJ1" s="628"/>
      <c r="FSK1" s="628"/>
      <c r="FSL1" s="628"/>
      <c r="FSM1" s="52"/>
      <c r="FSN1" s="55"/>
      <c r="FSO1" s="628"/>
      <c r="FSP1" s="628"/>
      <c r="FSQ1" s="628"/>
      <c r="FSR1" s="628"/>
      <c r="FSS1" s="628"/>
      <c r="FST1" s="52"/>
      <c r="FSU1" s="55"/>
      <c r="FSV1" s="628"/>
      <c r="FSW1" s="628"/>
      <c r="FSX1" s="628"/>
      <c r="FSY1" s="628"/>
      <c r="FSZ1" s="628"/>
      <c r="FTA1" s="52"/>
      <c r="FTB1" s="55"/>
      <c r="FTC1" s="628"/>
      <c r="FTD1" s="628"/>
      <c r="FTE1" s="628"/>
      <c r="FTF1" s="628"/>
      <c r="FTG1" s="628"/>
      <c r="FTH1" s="52"/>
      <c r="FTI1" s="55"/>
      <c r="FTJ1" s="628"/>
      <c r="FTK1" s="628"/>
      <c r="FTL1" s="628"/>
      <c r="FTM1" s="628"/>
      <c r="FTN1" s="628"/>
      <c r="FTO1" s="52"/>
      <c r="FTP1" s="55"/>
      <c r="FTQ1" s="628"/>
      <c r="FTR1" s="628"/>
      <c r="FTS1" s="628"/>
      <c r="FTT1" s="628"/>
      <c r="FTU1" s="628"/>
      <c r="FTV1" s="52"/>
      <c r="FTW1" s="55"/>
      <c r="FTX1" s="628"/>
      <c r="FTY1" s="628"/>
      <c r="FTZ1" s="628"/>
      <c r="FUA1" s="628"/>
      <c r="FUB1" s="628"/>
      <c r="FUC1" s="52"/>
      <c r="FUD1" s="55"/>
      <c r="FUE1" s="628"/>
      <c r="FUF1" s="628"/>
      <c r="FUG1" s="628"/>
      <c r="FUH1" s="628"/>
      <c r="FUI1" s="628"/>
      <c r="FUJ1" s="52"/>
      <c r="FUK1" s="55"/>
      <c r="FUL1" s="628"/>
      <c r="FUM1" s="628"/>
      <c r="FUN1" s="628"/>
      <c r="FUO1" s="628"/>
      <c r="FUP1" s="628"/>
      <c r="FUQ1" s="52"/>
      <c r="FUR1" s="55"/>
      <c r="FUS1" s="628"/>
      <c r="FUT1" s="628"/>
      <c r="FUU1" s="628"/>
      <c r="FUV1" s="628"/>
      <c r="FUW1" s="628"/>
      <c r="FUX1" s="52"/>
      <c r="FUY1" s="55"/>
      <c r="FUZ1" s="628"/>
      <c r="FVA1" s="628"/>
      <c r="FVB1" s="628"/>
      <c r="FVC1" s="628"/>
      <c r="FVD1" s="628"/>
      <c r="FVE1" s="52"/>
      <c r="FVF1" s="55"/>
      <c r="FVG1" s="628"/>
      <c r="FVH1" s="628"/>
      <c r="FVI1" s="628"/>
      <c r="FVJ1" s="628"/>
      <c r="FVK1" s="628"/>
      <c r="FVL1" s="52"/>
      <c r="FVM1" s="55"/>
      <c r="FVN1" s="628"/>
      <c r="FVO1" s="628"/>
      <c r="FVP1" s="628"/>
      <c r="FVQ1" s="628"/>
      <c r="FVR1" s="628"/>
      <c r="FVS1" s="52"/>
      <c r="FVT1" s="55"/>
      <c r="FVU1" s="628"/>
      <c r="FVV1" s="628"/>
      <c r="FVW1" s="628"/>
      <c r="FVX1" s="628"/>
      <c r="FVY1" s="628"/>
      <c r="FVZ1" s="52"/>
      <c r="FWA1" s="55"/>
      <c r="FWB1" s="628"/>
      <c r="FWC1" s="628"/>
      <c r="FWD1" s="628"/>
      <c r="FWE1" s="628"/>
      <c r="FWF1" s="628"/>
      <c r="FWG1" s="52"/>
      <c r="FWH1" s="55"/>
      <c r="FWI1" s="628"/>
      <c r="FWJ1" s="628"/>
      <c r="FWK1" s="628"/>
      <c r="FWL1" s="628"/>
      <c r="FWM1" s="628"/>
      <c r="FWN1" s="52"/>
      <c r="FWO1" s="55"/>
      <c r="FWP1" s="628"/>
      <c r="FWQ1" s="628"/>
      <c r="FWR1" s="628"/>
      <c r="FWS1" s="628"/>
      <c r="FWT1" s="628"/>
      <c r="FWU1" s="52"/>
      <c r="FWV1" s="55"/>
      <c r="FWW1" s="628"/>
      <c r="FWX1" s="628"/>
      <c r="FWY1" s="628"/>
      <c r="FWZ1" s="628"/>
      <c r="FXA1" s="628"/>
      <c r="FXB1" s="52"/>
      <c r="FXC1" s="55"/>
      <c r="FXD1" s="628"/>
      <c r="FXE1" s="628"/>
      <c r="FXF1" s="628"/>
      <c r="FXG1" s="628"/>
      <c r="FXH1" s="628"/>
      <c r="FXI1" s="52"/>
      <c r="FXJ1" s="55"/>
      <c r="FXK1" s="628"/>
      <c r="FXL1" s="628"/>
      <c r="FXM1" s="628"/>
      <c r="FXN1" s="628"/>
      <c r="FXO1" s="628"/>
      <c r="FXP1" s="52"/>
      <c r="FXQ1" s="55"/>
      <c r="FXR1" s="628"/>
      <c r="FXS1" s="628"/>
      <c r="FXT1" s="628"/>
      <c r="FXU1" s="628"/>
      <c r="FXV1" s="628"/>
      <c r="FXW1" s="52"/>
      <c r="FXX1" s="55"/>
      <c r="FXY1" s="628"/>
      <c r="FXZ1" s="628"/>
      <c r="FYA1" s="628"/>
      <c r="FYB1" s="628"/>
      <c r="FYC1" s="628"/>
      <c r="FYD1" s="52"/>
      <c r="FYE1" s="55"/>
      <c r="FYF1" s="628"/>
      <c r="FYG1" s="628"/>
      <c r="FYH1" s="628"/>
      <c r="FYI1" s="628"/>
      <c r="FYJ1" s="628"/>
      <c r="FYK1" s="52"/>
      <c r="FYL1" s="55"/>
      <c r="FYM1" s="628"/>
      <c r="FYN1" s="628"/>
      <c r="FYO1" s="628"/>
      <c r="FYP1" s="628"/>
      <c r="FYQ1" s="628"/>
      <c r="FYR1" s="52"/>
      <c r="FYS1" s="55"/>
      <c r="FYT1" s="628"/>
      <c r="FYU1" s="628"/>
      <c r="FYV1" s="628"/>
      <c r="FYW1" s="628"/>
      <c r="FYX1" s="628"/>
      <c r="FYY1" s="52"/>
      <c r="FYZ1" s="55"/>
      <c r="FZA1" s="628"/>
      <c r="FZB1" s="628"/>
      <c r="FZC1" s="628"/>
      <c r="FZD1" s="628"/>
      <c r="FZE1" s="628"/>
      <c r="FZF1" s="52"/>
      <c r="FZG1" s="55"/>
      <c r="FZH1" s="628"/>
      <c r="FZI1" s="628"/>
      <c r="FZJ1" s="628"/>
      <c r="FZK1" s="628"/>
      <c r="FZL1" s="628"/>
      <c r="FZM1" s="52"/>
      <c r="FZN1" s="55"/>
      <c r="FZO1" s="628"/>
      <c r="FZP1" s="628"/>
      <c r="FZQ1" s="628"/>
      <c r="FZR1" s="628"/>
      <c r="FZS1" s="628"/>
      <c r="FZT1" s="52"/>
      <c r="FZU1" s="55"/>
      <c r="FZV1" s="628"/>
      <c r="FZW1" s="628"/>
      <c r="FZX1" s="628"/>
      <c r="FZY1" s="628"/>
      <c r="FZZ1" s="628"/>
      <c r="GAA1" s="52"/>
      <c r="GAB1" s="55"/>
      <c r="GAC1" s="628"/>
      <c r="GAD1" s="628"/>
      <c r="GAE1" s="628"/>
      <c r="GAF1" s="628"/>
      <c r="GAG1" s="628"/>
      <c r="GAH1" s="52"/>
      <c r="GAI1" s="55"/>
      <c r="GAJ1" s="628"/>
      <c r="GAK1" s="628"/>
      <c r="GAL1" s="628"/>
      <c r="GAM1" s="628"/>
      <c r="GAN1" s="628"/>
      <c r="GAO1" s="52"/>
      <c r="GAP1" s="55"/>
      <c r="GAQ1" s="628"/>
      <c r="GAR1" s="628"/>
      <c r="GAS1" s="628"/>
      <c r="GAT1" s="628"/>
      <c r="GAU1" s="628"/>
      <c r="GAV1" s="52"/>
      <c r="GAW1" s="55"/>
      <c r="GAX1" s="628"/>
      <c r="GAY1" s="628"/>
      <c r="GAZ1" s="628"/>
      <c r="GBA1" s="628"/>
      <c r="GBB1" s="628"/>
      <c r="GBC1" s="52"/>
      <c r="GBD1" s="55"/>
      <c r="GBE1" s="628"/>
      <c r="GBF1" s="628"/>
      <c r="GBG1" s="628"/>
      <c r="GBH1" s="628"/>
      <c r="GBI1" s="628"/>
      <c r="GBJ1" s="52"/>
      <c r="GBK1" s="55"/>
      <c r="GBL1" s="628"/>
      <c r="GBM1" s="628"/>
      <c r="GBN1" s="628"/>
      <c r="GBO1" s="628"/>
      <c r="GBP1" s="628"/>
      <c r="GBQ1" s="52"/>
      <c r="GBR1" s="55"/>
      <c r="GBS1" s="628"/>
      <c r="GBT1" s="628"/>
      <c r="GBU1" s="628"/>
      <c r="GBV1" s="628"/>
      <c r="GBW1" s="628"/>
      <c r="GBX1" s="52"/>
      <c r="GBY1" s="55"/>
      <c r="GBZ1" s="628"/>
      <c r="GCA1" s="628"/>
      <c r="GCB1" s="628"/>
      <c r="GCC1" s="628"/>
      <c r="GCD1" s="628"/>
      <c r="GCE1" s="52"/>
      <c r="GCF1" s="55"/>
      <c r="GCG1" s="628"/>
      <c r="GCH1" s="628"/>
      <c r="GCI1" s="628"/>
      <c r="GCJ1" s="628"/>
      <c r="GCK1" s="628"/>
      <c r="GCL1" s="52"/>
      <c r="GCM1" s="55"/>
      <c r="GCN1" s="628"/>
      <c r="GCO1" s="628"/>
      <c r="GCP1" s="628"/>
      <c r="GCQ1" s="628"/>
      <c r="GCR1" s="628"/>
      <c r="GCS1" s="52"/>
      <c r="GCT1" s="55"/>
      <c r="GCU1" s="628"/>
      <c r="GCV1" s="628"/>
      <c r="GCW1" s="628"/>
      <c r="GCX1" s="628"/>
      <c r="GCY1" s="628"/>
      <c r="GCZ1" s="52"/>
      <c r="GDA1" s="55"/>
      <c r="GDB1" s="628"/>
      <c r="GDC1" s="628"/>
      <c r="GDD1" s="628"/>
      <c r="GDE1" s="628"/>
      <c r="GDF1" s="628"/>
      <c r="GDG1" s="52"/>
      <c r="GDH1" s="55"/>
      <c r="GDI1" s="628"/>
      <c r="GDJ1" s="628"/>
      <c r="GDK1" s="628"/>
      <c r="GDL1" s="628"/>
      <c r="GDM1" s="628"/>
      <c r="GDN1" s="52"/>
      <c r="GDO1" s="55"/>
      <c r="GDP1" s="628"/>
      <c r="GDQ1" s="628"/>
      <c r="GDR1" s="628"/>
      <c r="GDS1" s="628"/>
      <c r="GDT1" s="628"/>
      <c r="GDU1" s="52"/>
      <c r="GDV1" s="55"/>
      <c r="GDW1" s="628"/>
      <c r="GDX1" s="628"/>
      <c r="GDY1" s="628"/>
      <c r="GDZ1" s="628"/>
      <c r="GEA1" s="628"/>
      <c r="GEB1" s="52"/>
      <c r="GEC1" s="55"/>
      <c r="GED1" s="628"/>
      <c r="GEE1" s="628"/>
      <c r="GEF1" s="628"/>
      <c r="GEG1" s="628"/>
      <c r="GEH1" s="628"/>
      <c r="GEI1" s="52"/>
      <c r="GEJ1" s="55"/>
      <c r="GEK1" s="628"/>
      <c r="GEL1" s="628"/>
      <c r="GEM1" s="628"/>
      <c r="GEN1" s="628"/>
      <c r="GEO1" s="628"/>
      <c r="GEP1" s="52"/>
      <c r="GEQ1" s="55"/>
      <c r="GER1" s="628"/>
      <c r="GES1" s="628"/>
      <c r="GET1" s="628"/>
      <c r="GEU1" s="628"/>
      <c r="GEV1" s="628"/>
      <c r="GEW1" s="52"/>
      <c r="GEX1" s="55"/>
      <c r="GEY1" s="628"/>
      <c r="GEZ1" s="628"/>
      <c r="GFA1" s="628"/>
      <c r="GFB1" s="628"/>
      <c r="GFC1" s="628"/>
      <c r="GFD1" s="52"/>
      <c r="GFE1" s="55"/>
      <c r="GFF1" s="628"/>
      <c r="GFG1" s="628"/>
      <c r="GFH1" s="628"/>
      <c r="GFI1" s="628"/>
      <c r="GFJ1" s="628"/>
      <c r="GFK1" s="52"/>
      <c r="GFL1" s="55"/>
      <c r="GFM1" s="628"/>
      <c r="GFN1" s="628"/>
      <c r="GFO1" s="628"/>
      <c r="GFP1" s="628"/>
      <c r="GFQ1" s="628"/>
      <c r="GFR1" s="52"/>
      <c r="GFS1" s="55"/>
      <c r="GFT1" s="628"/>
      <c r="GFU1" s="628"/>
      <c r="GFV1" s="628"/>
      <c r="GFW1" s="628"/>
      <c r="GFX1" s="628"/>
      <c r="GFY1" s="52"/>
      <c r="GFZ1" s="55"/>
      <c r="GGA1" s="628"/>
      <c r="GGB1" s="628"/>
      <c r="GGC1" s="628"/>
      <c r="GGD1" s="628"/>
      <c r="GGE1" s="628"/>
      <c r="GGF1" s="52"/>
      <c r="GGG1" s="55"/>
      <c r="GGH1" s="628"/>
      <c r="GGI1" s="628"/>
      <c r="GGJ1" s="628"/>
      <c r="GGK1" s="628"/>
      <c r="GGL1" s="628"/>
      <c r="GGM1" s="52"/>
      <c r="GGN1" s="55"/>
      <c r="GGO1" s="628"/>
      <c r="GGP1" s="628"/>
      <c r="GGQ1" s="628"/>
      <c r="GGR1" s="628"/>
      <c r="GGS1" s="628"/>
      <c r="GGT1" s="52"/>
      <c r="GGU1" s="55"/>
      <c r="GGV1" s="628"/>
      <c r="GGW1" s="628"/>
      <c r="GGX1" s="628"/>
      <c r="GGY1" s="628"/>
      <c r="GGZ1" s="628"/>
      <c r="GHA1" s="52"/>
      <c r="GHB1" s="55"/>
      <c r="GHC1" s="628"/>
      <c r="GHD1" s="628"/>
      <c r="GHE1" s="628"/>
      <c r="GHF1" s="628"/>
      <c r="GHG1" s="628"/>
      <c r="GHH1" s="52"/>
      <c r="GHI1" s="55"/>
      <c r="GHJ1" s="628"/>
      <c r="GHK1" s="628"/>
      <c r="GHL1" s="628"/>
      <c r="GHM1" s="628"/>
      <c r="GHN1" s="628"/>
      <c r="GHO1" s="52"/>
      <c r="GHP1" s="55"/>
      <c r="GHQ1" s="628"/>
      <c r="GHR1" s="628"/>
      <c r="GHS1" s="628"/>
      <c r="GHT1" s="628"/>
      <c r="GHU1" s="628"/>
      <c r="GHV1" s="52"/>
      <c r="GHW1" s="55"/>
      <c r="GHX1" s="628"/>
      <c r="GHY1" s="628"/>
      <c r="GHZ1" s="628"/>
      <c r="GIA1" s="628"/>
      <c r="GIB1" s="628"/>
      <c r="GIC1" s="52"/>
      <c r="GID1" s="55"/>
      <c r="GIE1" s="628"/>
      <c r="GIF1" s="628"/>
      <c r="GIG1" s="628"/>
      <c r="GIH1" s="628"/>
      <c r="GII1" s="628"/>
      <c r="GIJ1" s="52"/>
      <c r="GIK1" s="55"/>
      <c r="GIL1" s="628"/>
      <c r="GIM1" s="628"/>
      <c r="GIN1" s="628"/>
      <c r="GIO1" s="628"/>
      <c r="GIP1" s="628"/>
      <c r="GIQ1" s="52"/>
      <c r="GIR1" s="55"/>
      <c r="GIS1" s="628"/>
      <c r="GIT1" s="628"/>
      <c r="GIU1" s="628"/>
      <c r="GIV1" s="628"/>
      <c r="GIW1" s="628"/>
      <c r="GIX1" s="52"/>
      <c r="GIY1" s="55"/>
      <c r="GIZ1" s="628"/>
      <c r="GJA1" s="628"/>
      <c r="GJB1" s="628"/>
      <c r="GJC1" s="628"/>
      <c r="GJD1" s="628"/>
      <c r="GJE1" s="52"/>
      <c r="GJF1" s="55"/>
      <c r="GJG1" s="628"/>
      <c r="GJH1" s="628"/>
      <c r="GJI1" s="628"/>
      <c r="GJJ1" s="628"/>
      <c r="GJK1" s="628"/>
      <c r="GJL1" s="52"/>
      <c r="GJM1" s="55"/>
      <c r="GJN1" s="628"/>
      <c r="GJO1" s="628"/>
      <c r="GJP1" s="628"/>
      <c r="GJQ1" s="628"/>
      <c r="GJR1" s="628"/>
      <c r="GJS1" s="52"/>
      <c r="GJT1" s="55"/>
      <c r="GJU1" s="628"/>
      <c r="GJV1" s="628"/>
      <c r="GJW1" s="628"/>
      <c r="GJX1" s="628"/>
      <c r="GJY1" s="628"/>
      <c r="GJZ1" s="52"/>
      <c r="GKA1" s="55"/>
      <c r="GKB1" s="628"/>
      <c r="GKC1" s="628"/>
      <c r="GKD1" s="628"/>
      <c r="GKE1" s="628"/>
      <c r="GKF1" s="628"/>
      <c r="GKG1" s="52"/>
      <c r="GKH1" s="55"/>
      <c r="GKI1" s="628"/>
      <c r="GKJ1" s="628"/>
      <c r="GKK1" s="628"/>
      <c r="GKL1" s="628"/>
      <c r="GKM1" s="628"/>
      <c r="GKN1" s="52"/>
      <c r="GKO1" s="55"/>
      <c r="GKP1" s="628"/>
      <c r="GKQ1" s="628"/>
      <c r="GKR1" s="628"/>
      <c r="GKS1" s="628"/>
      <c r="GKT1" s="628"/>
      <c r="GKU1" s="52"/>
      <c r="GKV1" s="55"/>
      <c r="GKW1" s="628"/>
      <c r="GKX1" s="628"/>
      <c r="GKY1" s="628"/>
      <c r="GKZ1" s="628"/>
      <c r="GLA1" s="628"/>
      <c r="GLB1" s="52"/>
      <c r="GLC1" s="55"/>
      <c r="GLD1" s="628"/>
      <c r="GLE1" s="628"/>
      <c r="GLF1" s="628"/>
      <c r="GLG1" s="628"/>
      <c r="GLH1" s="628"/>
      <c r="GLI1" s="52"/>
      <c r="GLJ1" s="55"/>
      <c r="GLK1" s="628"/>
      <c r="GLL1" s="628"/>
      <c r="GLM1" s="628"/>
      <c r="GLN1" s="628"/>
      <c r="GLO1" s="628"/>
      <c r="GLP1" s="52"/>
      <c r="GLQ1" s="55"/>
      <c r="GLR1" s="628"/>
      <c r="GLS1" s="628"/>
      <c r="GLT1" s="628"/>
      <c r="GLU1" s="628"/>
      <c r="GLV1" s="628"/>
      <c r="GLW1" s="52"/>
      <c r="GLX1" s="55"/>
      <c r="GLY1" s="628"/>
      <c r="GLZ1" s="628"/>
      <c r="GMA1" s="628"/>
      <c r="GMB1" s="628"/>
      <c r="GMC1" s="628"/>
      <c r="GMD1" s="52"/>
      <c r="GME1" s="55"/>
      <c r="GMF1" s="628"/>
      <c r="GMG1" s="628"/>
      <c r="GMH1" s="628"/>
      <c r="GMI1" s="628"/>
      <c r="GMJ1" s="628"/>
      <c r="GMK1" s="52"/>
      <c r="GML1" s="55"/>
      <c r="GMM1" s="628"/>
      <c r="GMN1" s="628"/>
      <c r="GMO1" s="628"/>
      <c r="GMP1" s="628"/>
      <c r="GMQ1" s="628"/>
      <c r="GMR1" s="52"/>
      <c r="GMS1" s="55"/>
      <c r="GMT1" s="628"/>
      <c r="GMU1" s="628"/>
      <c r="GMV1" s="628"/>
      <c r="GMW1" s="628"/>
      <c r="GMX1" s="628"/>
      <c r="GMY1" s="52"/>
      <c r="GMZ1" s="55"/>
      <c r="GNA1" s="628"/>
      <c r="GNB1" s="628"/>
      <c r="GNC1" s="628"/>
      <c r="GND1" s="628"/>
      <c r="GNE1" s="628"/>
      <c r="GNF1" s="52"/>
      <c r="GNG1" s="55"/>
      <c r="GNH1" s="628"/>
      <c r="GNI1" s="628"/>
      <c r="GNJ1" s="628"/>
      <c r="GNK1" s="628"/>
      <c r="GNL1" s="628"/>
      <c r="GNM1" s="52"/>
      <c r="GNN1" s="55"/>
      <c r="GNO1" s="628"/>
      <c r="GNP1" s="628"/>
      <c r="GNQ1" s="628"/>
      <c r="GNR1" s="628"/>
      <c r="GNS1" s="628"/>
      <c r="GNT1" s="52"/>
      <c r="GNU1" s="55"/>
      <c r="GNV1" s="628"/>
      <c r="GNW1" s="628"/>
      <c r="GNX1" s="628"/>
      <c r="GNY1" s="628"/>
      <c r="GNZ1" s="628"/>
      <c r="GOA1" s="52"/>
      <c r="GOB1" s="55"/>
      <c r="GOC1" s="628"/>
      <c r="GOD1" s="628"/>
      <c r="GOE1" s="628"/>
      <c r="GOF1" s="628"/>
      <c r="GOG1" s="628"/>
      <c r="GOH1" s="52"/>
      <c r="GOI1" s="55"/>
      <c r="GOJ1" s="628"/>
      <c r="GOK1" s="628"/>
      <c r="GOL1" s="628"/>
      <c r="GOM1" s="628"/>
      <c r="GON1" s="628"/>
      <c r="GOO1" s="52"/>
      <c r="GOP1" s="55"/>
      <c r="GOQ1" s="628"/>
      <c r="GOR1" s="628"/>
      <c r="GOS1" s="628"/>
      <c r="GOT1" s="628"/>
      <c r="GOU1" s="628"/>
      <c r="GOV1" s="52"/>
      <c r="GOW1" s="55"/>
      <c r="GOX1" s="628"/>
      <c r="GOY1" s="628"/>
      <c r="GOZ1" s="628"/>
      <c r="GPA1" s="628"/>
      <c r="GPB1" s="628"/>
      <c r="GPC1" s="52"/>
      <c r="GPD1" s="55"/>
      <c r="GPE1" s="628"/>
      <c r="GPF1" s="628"/>
      <c r="GPG1" s="628"/>
      <c r="GPH1" s="628"/>
      <c r="GPI1" s="628"/>
      <c r="GPJ1" s="52"/>
      <c r="GPK1" s="55"/>
      <c r="GPL1" s="628"/>
      <c r="GPM1" s="628"/>
      <c r="GPN1" s="628"/>
      <c r="GPO1" s="628"/>
      <c r="GPP1" s="628"/>
      <c r="GPQ1" s="52"/>
      <c r="GPR1" s="55"/>
      <c r="GPS1" s="628"/>
      <c r="GPT1" s="628"/>
      <c r="GPU1" s="628"/>
      <c r="GPV1" s="628"/>
      <c r="GPW1" s="628"/>
      <c r="GPX1" s="52"/>
      <c r="GPY1" s="55"/>
      <c r="GPZ1" s="628"/>
      <c r="GQA1" s="628"/>
      <c r="GQB1" s="628"/>
      <c r="GQC1" s="628"/>
      <c r="GQD1" s="628"/>
      <c r="GQE1" s="52"/>
      <c r="GQF1" s="55"/>
      <c r="GQG1" s="628"/>
      <c r="GQH1" s="628"/>
      <c r="GQI1" s="628"/>
      <c r="GQJ1" s="628"/>
      <c r="GQK1" s="628"/>
      <c r="GQL1" s="52"/>
      <c r="GQM1" s="55"/>
      <c r="GQN1" s="628"/>
      <c r="GQO1" s="628"/>
      <c r="GQP1" s="628"/>
      <c r="GQQ1" s="628"/>
      <c r="GQR1" s="628"/>
      <c r="GQS1" s="52"/>
      <c r="GQT1" s="55"/>
      <c r="GQU1" s="628"/>
      <c r="GQV1" s="628"/>
      <c r="GQW1" s="628"/>
      <c r="GQX1" s="628"/>
      <c r="GQY1" s="628"/>
      <c r="GQZ1" s="52"/>
      <c r="GRA1" s="55"/>
      <c r="GRB1" s="628"/>
      <c r="GRC1" s="628"/>
      <c r="GRD1" s="628"/>
      <c r="GRE1" s="628"/>
      <c r="GRF1" s="628"/>
      <c r="GRG1" s="52"/>
      <c r="GRH1" s="55"/>
      <c r="GRI1" s="628"/>
      <c r="GRJ1" s="628"/>
      <c r="GRK1" s="628"/>
      <c r="GRL1" s="628"/>
      <c r="GRM1" s="628"/>
      <c r="GRN1" s="52"/>
      <c r="GRO1" s="55"/>
      <c r="GRP1" s="628"/>
      <c r="GRQ1" s="628"/>
      <c r="GRR1" s="628"/>
      <c r="GRS1" s="628"/>
      <c r="GRT1" s="628"/>
      <c r="GRU1" s="52"/>
      <c r="GRV1" s="55"/>
      <c r="GRW1" s="628"/>
      <c r="GRX1" s="628"/>
      <c r="GRY1" s="628"/>
      <c r="GRZ1" s="628"/>
      <c r="GSA1" s="628"/>
      <c r="GSB1" s="52"/>
      <c r="GSC1" s="55"/>
      <c r="GSD1" s="628"/>
      <c r="GSE1" s="628"/>
      <c r="GSF1" s="628"/>
      <c r="GSG1" s="628"/>
      <c r="GSH1" s="628"/>
      <c r="GSI1" s="52"/>
      <c r="GSJ1" s="55"/>
      <c r="GSK1" s="628"/>
      <c r="GSL1" s="628"/>
      <c r="GSM1" s="628"/>
      <c r="GSN1" s="628"/>
      <c r="GSO1" s="628"/>
      <c r="GSP1" s="52"/>
      <c r="GSQ1" s="55"/>
      <c r="GSR1" s="628"/>
      <c r="GSS1" s="628"/>
      <c r="GST1" s="628"/>
      <c r="GSU1" s="628"/>
      <c r="GSV1" s="628"/>
      <c r="GSW1" s="52"/>
      <c r="GSX1" s="55"/>
      <c r="GSY1" s="628"/>
      <c r="GSZ1" s="628"/>
      <c r="GTA1" s="628"/>
      <c r="GTB1" s="628"/>
      <c r="GTC1" s="628"/>
      <c r="GTD1" s="52"/>
      <c r="GTE1" s="55"/>
      <c r="GTF1" s="628"/>
      <c r="GTG1" s="628"/>
      <c r="GTH1" s="628"/>
      <c r="GTI1" s="628"/>
      <c r="GTJ1" s="628"/>
      <c r="GTK1" s="52"/>
      <c r="GTL1" s="55"/>
      <c r="GTM1" s="628"/>
      <c r="GTN1" s="628"/>
      <c r="GTO1" s="628"/>
      <c r="GTP1" s="628"/>
      <c r="GTQ1" s="628"/>
      <c r="GTR1" s="52"/>
      <c r="GTS1" s="55"/>
      <c r="GTT1" s="628"/>
      <c r="GTU1" s="628"/>
      <c r="GTV1" s="628"/>
      <c r="GTW1" s="628"/>
      <c r="GTX1" s="628"/>
      <c r="GTY1" s="52"/>
      <c r="GTZ1" s="55"/>
      <c r="GUA1" s="628"/>
      <c r="GUB1" s="628"/>
      <c r="GUC1" s="628"/>
      <c r="GUD1" s="628"/>
      <c r="GUE1" s="628"/>
      <c r="GUF1" s="52"/>
      <c r="GUG1" s="55"/>
      <c r="GUH1" s="628"/>
      <c r="GUI1" s="628"/>
      <c r="GUJ1" s="628"/>
      <c r="GUK1" s="628"/>
      <c r="GUL1" s="628"/>
      <c r="GUM1" s="52"/>
      <c r="GUN1" s="55"/>
      <c r="GUO1" s="628"/>
      <c r="GUP1" s="628"/>
      <c r="GUQ1" s="628"/>
      <c r="GUR1" s="628"/>
      <c r="GUS1" s="628"/>
      <c r="GUT1" s="52"/>
      <c r="GUU1" s="55"/>
      <c r="GUV1" s="628"/>
      <c r="GUW1" s="628"/>
      <c r="GUX1" s="628"/>
      <c r="GUY1" s="628"/>
      <c r="GUZ1" s="628"/>
      <c r="GVA1" s="52"/>
      <c r="GVB1" s="55"/>
      <c r="GVC1" s="628"/>
      <c r="GVD1" s="628"/>
      <c r="GVE1" s="628"/>
      <c r="GVF1" s="628"/>
      <c r="GVG1" s="628"/>
      <c r="GVH1" s="52"/>
      <c r="GVI1" s="55"/>
      <c r="GVJ1" s="628"/>
      <c r="GVK1" s="628"/>
      <c r="GVL1" s="628"/>
      <c r="GVM1" s="628"/>
      <c r="GVN1" s="628"/>
      <c r="GVO1" s="52"/>
      <c r="GVP1" s="55"/>
      <c r="GVQ1" s="628"/>
      <c r="GVR1" s="628"/>
      <c r="GVS1" s="628"/>
      <c r="GVT1" s="628"/>
      <c r="GVU1" s="628"/>
      <c r="GVV1" s="52"/>
      <c r="GVW1" s="55"/>
      <c r="GVX1" s="628"/>
      <c r="GVY1" s="628"/>
      <c r="GVZ1" s="628"/>
      <c r="GWA1" s="628"/>
      <c r="GWB1" s="628"/>
      <c r="GWC1" s="52"/>
      <c r="GWD1" s="55"/>
      <c r="GWE1" s="628"/>
      <c r="GWF1" s="628"/>
      <c r="GWG1" s="628"/>
      <c r="GWH1" s="628"/>
      <c r="GWI1" s="628"/>
      <c r="GWJ1" s="52"/>
      <c r="GWK1" s="55"/>
      <c r="GWL1" s="628"/>
      <c r="GWM1" s="628"/>
      <c r="GWN1" s="628"/>
      <c r="GWO1" s="628"/>
      <c r="GWP1" s="628"/>
      <c r="GWQ1" s="52"/>
      <c r="GWR1" s="55"/>
      <c r="GWS1" s="628"/>
      <c r="GWT1" s="628"/>
      <c r="GWU1" s="628"/>
      <c r="GWV1" s="628"/>
      <c r="GWW1" s="628"/>
      <c r="GWX1" s="52"/>
      <c r="GWY1" s="55"/>
      <c r="GWZ1" s="628"/>
      <c r="GXA1" s="628"/>
      <c r="GXB1" s="628"/>
      <c r="GXC1" s="628"/>
      <c r="GXD1" s="628"/>
      <c r="GXE1" s="52"/>
      <c r="GXF1" s="55"/>
      <c r="GXG1" s="628"/>
      <c r="GXH1" s="628"/>
      <c r="GXI1" s="628"/>
      <c r="GXJ1" s="628"/>
      <c r="GXK1" s="628"/>
      <c r="GXL1" s="52"/>
      <c r="GXM1" s="55"/>
      <c r="GXN1" s="628"/>
      <c r="GXO1" s="628"/>
      <c r="GXP1" s="628"/>
      <c r="GXQ1" s="628"/>
      <c r="GXR1" s="628"/>
      <c r="GXS1" s="52"/>
      <c r="GXT1" s="55"/>
      <c r="GXU1" s="628"/>
      <c r="GXV1" s="628"/>
      <c r="GXW1" s="628"/>
      <c r="GXX1" s="628"/>
      <c r="GXY1" s="628"/>
      <c r="GXZ1" s="52"/>
      <c r="GYA1" s="55"/>
      <c r="GYB1" s="628"/>
      <c r="GYC1" s="628"/>
      <c r="GYD1" s="628"/>
      <c r="GYE1" s="628"/>
      <c r="GYF1" s="628"/>
      <c r="GYG1" s="52"/>
      <c r="GYH1" s="55"/>
      <c r="GYI1" s="628"/>
      <c r="GYJ1" s="628"/>
      <c r="GYK1" s="628"/>
      <c r="GYL1" s="628"/>
      <c r="GYM1" s="628"/>
      <c r="GYN1" s="52"/>
      <c r="GYO1" s="55"/>
      <c r="GYP1" s="628"/>
      <c r="GYQ1" s="628"/>
      <c r="GYR1" s="628"/>
      <c r="GYS1" s="628"/>
      <c r="GYT1" s="628"/>
      <c r="GYU1" s="52"/>
      <c r="GYV1" s="55"/>
      <c r="GYW1" s="628"/>
      <c r="GYX1" s="628"/>
      <c r="GYY1" s="628"/>
      <c r="GYZ1" s="628"/>
      <c r="GZA1" s="628"/>
      <c r="GZB1" s="52"/>
      <c r="GZC1" s="55"/>
      <c r="GZD1" s="628"/>
      <c r="GZE1" s="628"/>
      <c r="GZF1" s="628"/>
      <c r="GZG1" s="628"/>
      <c r="GZH1" s="628"/>
      <c r="GZI1" s="52"/>
      <c r="GZJ1" s="55"/>
      <c r="GZK1" s="628"/>
      <c r="GZL1" s="628"/>
      <c r="GZM1" s="628"/>
      <c r="GZN1" s="628"/>
      <c r="GZO1" s="628"/>
      <c r="GZP1" s="52"/>
      <c r="GZQ1" s="55"/>
      <c r="GZR1" s="628"/>
      <c r="GZS1" s="628"/>
      <c r="GZT1" s="628"/>
      <c r="GZU1" s="628"/>
      <c r="GZV1" s="628"/>
      <c r="GZW1" s="52"/>
      <c r="GZX1" s="55"/>
      <c r="GZY1" s="628"/>
      <c r="GZZ1" s="628"/>
      <c r="HAA1" s="628"/>
      <c r="HAB1" s="628"/>
      <c r="HAC1" s="628"/>
      <c r="HAD1" s="52"/>
      <c r="HAE1" s="55"/>
      <c r="HAF1" s="628"/>
      <c r="HAG1" s="628"/>
      <c r="HAH1" s="628"/>
      <c r="HAI1" s="628"/>
      <c r="HAJ1" s="628"/>
      <c r="HAK1" s="52"/>
      <c r="HAL1" s="55"/>
      <c r="HAM1" s="628"/>
      <c r="HAN1" s="628"/>
      <c r="HAO1" s="628"/>
      <c r="HAP1" s="628"/>
      <c r="HAQ1" s="628"/>
      <c r="HAR1" s="52"/>
      <c r="HAS1" s="55"/>
      <c r="HAT1" s="628"/>
      <c r="HAU1" s="628"/>
      <c r="HAV1" s="628"/>
      <c r="HAW1" s="628"/>
      <c r="HAX1" s="628"/>
      <c r="HAY1" s="52"/>
      <c r="HAZ1" s="55"/>
      <c r="HBA1" s="628"/>
      <c r="HBB1" s="628"/>
      <c r="HBC1" s="628"/>
      <c r="HBD1" s="628"/>
      <c r="HBE1" s="628"/>
      <c r="HBF1" s="52"/>
      <c r="HBG1" s="55"/>
      <c r="HBH1" s="628"/>
      <c r="HBI1" s="628"/>
      <c r="HBJ1" s="628"/>
      <c r="HBK1" s="628"/>
      <c r="HBL1" s="628"/>
      <c r="HBM1" s="52"/>
      <c r="HBN1" s="55"/>
      <c r="HBO1" s="628"/>
      <c r="HBP1" s="628"/>
      <c r="HBQ1" s="628"/>
      <c r="HBR1" s="628"/>
      <c r="HBS1" s="628"/>
      <c r="HBT1" s="52"/>
      <c r="HBU1" s="55"/>
      <c r="HBV1" s="628"/>
      <c r="HBW1" s="628"/>
      <c r="HBX1" s="628"/>
      <c r="HBY1" s="628"/>
      <c r="HBZ1" s="628"/>
      <c r="HCA1" s="52"/>
      <c r="HCB1" s="55"/>
      <c r="HCC1" s="628"/>
      <c r="HCD1" s="628"/>
      <c r="HCE1" s="628"/>
      <c r="HCF1" s="628"/>
      <c r="HCG1" s="628"/>
      <c r="HCH1" s="52"/>
      <c r="HCI1" s="55"/>
      <c r="HCJ1" s="628"/>
      <c r="HCK1" s="628"/>
      <c r="HCL1" s="628"/>
      <c r="HCM1" s="628"/>
      <c r="HCN1" s="628"/>
      <c r="HCO1" s="52"/>
      <c r="HCP1" s="55"/>
      <c r="HCQ1" s="628"/>
      <c r="HCR1" s="628"/>
      <c r="HCS1" s="628"/>
      <c r="HCT1" s="628"/>
      <c r="HCU1" s="628"/>
      <c r="HCV1" s="52"/>
      <c r="HCW1" s="55"/>
      <c r="HCX1" s="628"/>
      <c r="HCY1" s="628"/>
      <c r="HCZ1" s="628"/>
      <c r="HDA1" s="628"/>
      <c r="HDB1" s="628"/>
      <c r="HDC1" s="52"/>
      <c r="HDD1" s="55"/>
      <c r="HDE1" s="628"/>
      <c r="HDF1" s="628"/>
      <c r="HDG1" s="628"/>
      <c r="HDH1" s="628"/>
      <c r="HDI1" s="628"/>
      <c r="HDJ1" s="52"/>
      <c r="HDK1" s="55"/>
      <c r="HDL1" s="628"/>
      <c r="HDM1" s="628"/>
      <c r="HDN1" s="628"/>
      <c r="HDO1" s="628"/>
      <c r="HDP1" s="628"/>
      <c r="HDQ1" s="52"/>
      <c r="HDR1" s="55"/>
      <c r="HDS1" s="628"/>
      <c r="HDT1" s="628"/>
      <c r="HDU1" s="628"/>
      <c r="HDV1" s="628"/>
      <c r="HDW1" s="628"/>
      <c r="HDX1" s="52"/>
      <c r="HDY1" s="55"/>
      <c r="HDZ1" s="628"/>
      <c r="HEA1" s="628"/>
      <c r="HEB1" s="628"/>
      <c r="HEC1" s="628"/>
      <c r="HED1" s="628"/>
      <c r="HEE1" s="52"/>
      <c r="HEF1" s="55"/>
      <c r="HEG1" s="628"/>
      <c r="HEH1" s="628"/>
      <c r="HEI1" s="628"/>
      <c r="HEJ1" s="628"/>
      <c r="HEK1" s="628"/>
      <c r="HEL1" s="52"/>
      <c r="HEM1" s="55"/>
      <c r="HEN1" s="628"/>
      <c r="HEO1" s="628"/>
      <c r="HEP1" s="628"/>
      <c r="HEQ1" s="628"/>
      <c r="HER1" s="628"/>
      <c r="HES1" s="52"/>
      <c r="HET1" s="55"/>
      <c r="HEU1" s="628"/>
      <c r="HEV1" s="628"/>
      <c r="HEW1" s="628"/>
      <c r="HEX1" s="628"/>
      <c r="HEY1" s="628"/>
      <c r="HEZ1" s="52"/>
      <c r="HFA1" s="55"/>
      <c r="HFB1" s="628"/>
      <c r="HFC1" s="628"/>
      <c r="HFD1" s="628"/>
      <c r="HFE1" s="628"/>
      <c r="HFF1" s="628"/>
      <c r="HFG1" s="52"/>
      <c r="HFH1" s="55"/>
      <c r="HFI1" s="628"/>
      <c r="HFJ1" s="628"/>
      <c r="HFK1" s="628"/>
      <c r="HFL1" s="628"/>
      <c r="HFM1" s="628"/>
      <c r="HFN1" s="52"/>
      <c r="HFO1" s="55"/>
      <c r="HFP1" s="628"/>
      <c r="HFQ1" s="628"/>
      <c r="HFR1" s="628"/>
      <c r="HFS1" s="628"/>
      <c r="HFT1" s="628"/>
      <c r="HFU1" s="52"/>
      <c r="HFV1" s="55"/>
      <c r="HFW1" s="628"/>
      <c r="HFX1" s="628"/>
      <c r="HFY1" s="628"/>
      <c r="HFZ1" s="628"/>
      <c r="HGA1" s="628"/>
      <c r="HGB1" s="52"/>
      <c r="HGC1" s="55"/>
      <c r="HGD1" s="628"/>
      <c r="HGE1" s="628"/>
      <c r="HGF1" s="628"/>
      <c r="HGG1" s="628"/>
      <c r="HGH1" s="628"/>
      <c r="HGI1" s="52"/>
      <c r="HGJ1" s="55"/>
      <c r="HGK1" s="628"/>
      <c r="HGL1" s="628"/>
      <c r="HGM1" s="628"/>
      <c r="HGN1" s="628"/>
      <c r="HGO1" s="628"/>
      <c r="HGP1" s="52"/>
      <c r="HGQ1" s="55"/>
      <c r="HGR1" s="628"/>
      <c r="HGS1" s="628"/>
      <c r="HGT1" s="628"/>
      <c r="HGU1" s="628"/>
      <c r="HGV1" s="628"/>
      <c r="HGW1" s="52"/>
      <c r="HGX1" s="55"/>
      <c r="HGY1" s="628"/>
      <c r="HGZ1" s="628"/>
      <c r="HHA1" s="628"/>
      <c r="HHB1" s="628"/>
      <c r="HHC1" s="628"/>
      <c r="HHD1" s="52"/>
      <c r="HHE1" s="55"/>
      <c r="HHF1" s="628"/>
      <c r="HHG1" s="628"/>
      <c r="HHH1" s="628"/>
      <c r="HHI1" s="628"/>
      <c r="HHJ1" s="628"/>
      <c r="HHK1" s="52"/>
      <c r="HHL1" s="55"/>
      <c r="HHM1" s="628"/>
      <c r="HHN1" s="628"/>
      <c r="HHO1" s="628"/>
      <c r="HHP1" s="628"/>
      <c r="HHQ1" s="628"/>
      <c r="HHR1" s="52"/>
      <c r="HHS1" s="55"/>
      <c r="HHT1" s="628"/>
      <c r="HHU1" s="628"/>
      <c r="HHV1" s="628"/>
      <c r="HHW1" s="628"/>
      <c r="HHX1" s="628"/>
      <c r="HHY1" s="52"/>
      <c r="HHZ1" s="55"/>
      <c r="HIA1" s="628"/>
      <c r="HIB1" s="628"/>
      <c r="HIC1" s="628"/>
      <c r="HID1" s="628"/>
      <c r="HIE1" s="628"/>
      <c r="HIF1" s="52"/>
      <c r="HIG1" s="55"/>
      <c r="HIH1" s="628"/>
      <c r="HII1" s="628"/>
      <c r="HIJ1" s="628"/>
      <c r="HIK1" s="628"/>
      <c r="HIL1" s="628"/>
      <c r="HIM1" s="52"/>
      <c r="HIN1" s="55"/>
      <c r="HIO1" s="628"/>
      <c r="HIP1" s="628"/>
      <c r="HIQ1" s="628"/>
      <c r="HIR1" s="628"/>
      <c r="HIS1" s="628"/>
      <c r="HIT1" s="52"/>
      <c r="HIU1" s="55"/>
      <c r="HIV1" s="628"/>
      <c r="HIW1" s="628"/>
      <c r="HIX1" s="628"/>
      <c r="HIY1" s="628"/>
      <c r="HIZ1" s="628"/>
      <c r="HJA1" s="52"/>
      <c r="HJB1" s="55"/>
      <c r="HJC1" s="628"/>
      <c r="HJD1" s="628"/>
      <c r="HJE1" s="628"/>
      <c r="HJF1" s="628"/>
      <c r="HJG1" s="628"/>
      <c r="HJH1" s="52"/>
      <c r="HJI1" s="55"/>
      <c r="HJJ1" s="628"/>
      <c r="HJK1" s="628"/>
      <c r="HJL1" s="628"/>
      <c r="HJM1" s="628"/>
      <c r="HJN1" s="628"/>
      <c r="HJO1" s="52"/>
      <c r="HJP1" s="55"/>
      <c r="HJQ1" s="628"/>
      <c r="HJR1" s="628"/>
      <c r="HJS1" s="628"/>
      <c r="HJT1" s="628"/>
      <c r="HJU1" s="628"/>
      <c r="HJV1" s="52"/>
      <c r="HJW1" s="55"/>
      <c r="HJX1" s="628"/>
      <c r="HJY1" s="628"/>
      <c r="HJZ1" s="628"/>
      <c r="HKA1" s="628"/>
      <c r="HKB1" s="628"/>
      <c r="HKC1" s="52"/>
      <c r="HKD1" s="55"/>
      <c r="HKE1" s="628"/>
      <c r="HKF1" s="628"/>
      <c r="HKG1" s="628"/>
      <c r="HKH1" s="628"/>
      <c r="HKI1" s="628"/>
      <c r="HKJ1" s="52"/>
      <c r="HKK1" s="55"/>
      <c r="HKL1" s="628"/>
      <c r="HKM1" s="628"/>
      <c r="HKN1" s="628"/>
      <c r="HKO1" s="628"/>
      <c r="HKP1" s="628"/>
      <c r="HKQ1" s="52"/>
      <c r="HKR1" s="55"/>
      <c r="HKS1" s="628"/>
      <c r="HKT1" s="628"/>
      <c r="HKU1" s="628"/>
      <c r="HKV1" s="628"/>
      <c r="HKW1" s="628"/>
      <c r="HKX1" s="52"/>
      <c r="HKY1" s="55"/>
      <c r="HKZ1" s="628"/>
      <c r="HLA1" s="628"/>
      <c r="HLB1" s="628"/>
      <c r="HLC1" s="628"/>
      <c r="HLD1" s="628"/>
      <c r="HLE1" s="52"/>
      <c r="HLF1" s="55"/>
      <c r="HLG1" s="628"/>
      <c r="HLH1" s="628"/>
      <c r="HLI1" s="628"/>
      <c r="HLJ1" s="628"/>
      <c r="HLK1" s="628"/>
      <c r="HLL1" s="52"/>
      <c r="HLM1" s="55"/>
      <c r="HLN1" s="628"/>
      <c r="HLO1" s="628"/>
      <c r="HLP1" s="628"/>
      <c r="HLQ1" s="628"/>
      <c r="HLR1" s="628"/>
      <c r="HLS1" s="52"/>
      <c r="HLT1" s="55"/>
      <c r="HLU1" s="628"/>
      <c r="HLV1" s="628"/>
      <c r="HLW1" s="628"/>
      <c r="HLX1" s="628"/>
      <c r="HLY1" s="628"/>
      <c r="HLZ1" s="52"/>
      <c r="HMA1" s="55"/>
      <c r="HMB1" s="628"/>
      <c r="HMC1" s="628"/>
      <c r="HMD1" s="628"/>
      <c r="HME1" s="628"/>
      <c r="HMF1" s="628"/>
      <c r="HMG1" s="52"/>
      <c r="HMH1" s="55"/>
      <c r="HMI1" s="628"/>
      <c r="HMJ1" s="628"/>
      <c r="HMK1" s="628"/>
      <c r="HML1" s="628"/>
      <c r="HMM1" s="628"/>
      <c r="HMN1" s="52"/>
      <c r="HMO1" s="55"/>
      <c r="HMP1" s="628"/>
      <c r="HMQ1" s="628"/>
      <c r="HMR1" s="628"/>
      <c r="HMS1" s="628"/>
      <c r="HMT1" s="628"/>
      <c r="HMU1" s="52"/>
      <c r="HMV1" s="55"/>
      <c r="HMW1" s="628"/>
      <c r="HMX1" s="628"/>
      <c r="HMY1" s="628"/>
      <c r="HMZ1" s="628"/>
      <c r="HNA1" s="628"/>
      <c r="HNB1" s="52"/>
      <c r="HNC1" s="55"/>
      <c r="HND1" s="628"/>
      <c r="HNE1" s="628"/>
      <c r="HNF1" s="628"/>
      <c r="HNG1" s="628"/>
      <c r="HNH1" s="628"/>
      <c r="HNI1" s="52"/>
      <c r="HNJ1" s="55"/>
      <c r="HNK1" s="628"/>
      <c r="HNL1" s="628"/>
      <c r="HNM1" s="628"/>
      <c r="HNN1" s="628"/>
      <c r="HNO1" s="628"/>
      <c r="HNP1" s="52"/>
      <c r="HNQ1" s="55"/>
      <c r="HNR1" s="628"/>
      <c r="HNS1" s="628"/>
      <c r="HNT1" s="628"/>
      <c r="HNU1" s="628"/>
      <c r="HNV1" s="628"/>
      <c r="HNW1" s="52"/>
      <c r="HNX1" s="55"/>
      <c r="HNY1" s="628"/>
      <c r="HNZ1" s="628"/>
      <c r="HOA1" s="628"/>
      <c r="HOB1" s="628"/>
      <c r="HOC1" s="628"/>
      <c r="HOD1" s="52"/>
      <c r="HOE1" s="55"/>
      <c r="HOF1" s="628"/>
      <c r="HOG1" s="628"/>
      <c r="HOH1" s="628"/>
      <c r="HOI1" s="628"/>
      <c r="HOJ1" s="628"/>
      <c r="HOK1" s="52"/>
      <c r="HOL1" s="55"/>
      <c r="HOM1" s="628"/>
      <c r="HON1" s="628"/>
      <c r="HOO1" s="628"/>
      <c r="HOP1" s="628"/>
      <c r="HOQ1" s="628"/>
      <c r="HOR1" s="52"/>
      <c r="HOS1" s="55"/>
      <c r="HOT1" s="628"/>
      <c r="HOU1" s="628"/>
      <c r="HOV1" s="628"/>
      <c r="HOW1" s="628"/>
      <c r="HOX1" s="628"/>
      <c r="HOY1" s="52"/>
      <c r="HOZ1" s="55"/>
      <c r="HPA1" s="628"/>
      <c r="HPB1" s="628"/>
      <c r="HPC1" s="628"/>
      <c r="HPD1" s="628"/>
      <c r="HPE1" s="628"/>
      <c r="HPF1" s="52"/>
      <c r="HPG1" s="55"/>
      <c r="HPH1" s="628"/>
      <c r="HPI1" s="628"/>
      <c r="HPJ1" s="628"/>
      <c r="HPK1" s="628"/>
      <c r="HPL1" s="628"/>
      <c r="HPM1" s="52"/>
      <c r="HPN1" s="55"/>
      <c r="HPO1" s="628"/>
      <c r="HPP1" s="628"/>
      <c r="HPQ1" s="628"/>
      <c r="HPR1" s="628"/>
      <c r="HPS1" s="628"/>
      <c r="HPT1" s="52"/>
      <c r="HPU1" s="55"/>
      <c r="HPV1" s="628"/>
      <c r="HPW1" s="628"/>
      <c r="HPX1" s="628"/>
      <c r="HPY1" s="628"/>
      <c r="HPZ1" s="628"/>
      <c r="HQA1" s="52"/>
      <c r="HQB1" s="55"/>
      <c r="HQC1" s="628"/>
      <c r="HQD1" s="628"/>
      <c r="HQE1" s="628"/>
      <c r="HQF1" s="628"/>
      <c r="HQG1" s="628"/>
      <c r="HQH1" s="52"/>
      <c r="HQI1" s="55"/>
      <c r="HQJ1" s="628"/>
      <c r="HQK1" s="628"/>
      <c r="HQL1" s="628"/>
      <c r="HQM1" s="628"/>
      <c r="HQN1" s="628"/>
      <c r="HQO1" s="52"/>
      <c r="HQP1" s="55"/>
      <c r="HQQ1" s="628"/>
      <c r="HQR1" s="628"/>
      <c r="HQS1" s="628"/>
      <c r="HQT1" s="628"/>
      <c r="HQU1" s="628"/>
      <c r="HQV1" s="52"/>
      <c r="HQW1" s="55"/>
      <c r="HQX1" s="628"/>
      <c r="HQY1" s="628"/>
      <c r="HQZ1" s="628"/>
      <c r="HRA1" s="628"/>
      <c r="HRB1" s="628"/>
      <c r="HRC1" s="52"/>
      <c r="HRD1" s="55"/>
      <c r="HRE1" s="628"/>
      <c r="HRF1" s="628"/>
      <c r="HRG1" s="628"/>
      <c r="HRH1" s="628"/>
      <c r="HRI1" s="628"/>
      <c r="HRJ1" s="52"/>
      <c r="HRK1" s="55"/>
      <c r="HRL1" s="628"/>
      <c r="HRM1" s="628"/>
      <c r="HRN1" s="628"/>
      <c r="HRO1" s="628"/>
      <c r="HRP1" s="628"/>
      <c r="HRQ1" s="52"/>
      <c r="HRR1" s="55"/>
      <c r="HRS1" s="628"/>
      <c r="HRT1" s="628"/>
      <c r="HRU1" s="628"/>
      <c r="HRV1" s="628"/>
      <c r="HRW1" s="628"/>
      <c r="HRX1" s="52"/>
      <c r="HRY1" s="55"/>
      <c r="HRZ1" s="628"/>
      <c r="HSA1" s="628"/>
      <c r="HSB1" s="628"/>
      <c r="HSC1" s="628"/>
      <c r="HSD1" s="628"/>
      <c r="HSE1" s="52"/>
      <c r="HSF1" s="55"/>
      <c r="HSG1" s="628"/>
      <c r="HSH1" s="628"/>
      <c r="HSI1" s="628"/>
      <c r="HSJ1" s="628"/>
      <c r="HSK1" s="628"/>
      <c r="HSL1" s="52"/>
      <c r="HSM1" s="55"/>
      <c r="HSN1" s="628"/>
      <c r="HSO1" s="628"/>
      <c r="HSP1" s="628"/>
      <c r="HSQ1" s="628"/>
      <c r="HSR1" s="628"/>
      <c r="HSS1" s="52"/>
      <c r="HST1" s="55"/>
      <c r="HSU1" s="628"/>
      <c r="HSV1" s="628"/>
      <c r="HSW1" s="628"/>
      <c r="HSX1" s="628"/>
      <c r="HSY1" s="628"/>
      <c r="HSZ1" s="52"/>
      <c r="HTA1" s="55"/>
      <c r="HTB1" s="628"/>
      <c r="HTC1" s="628"/>
      <c r="HTD1" s="628"/>
      <c r="HTE1" s="628"/>
      <c r="HTF1" s="628"/>
      <c r="HTG1" s="52"/>
      <c r="HTH1" s="55"/>
      <c r="HTI1" s="628"/>
      <c r="HTJ1" s="628"/>
      <c r="HTK1" s="628"/>
      <c r="HTL1" s="628"/>
      <c r="HTM1" s="628"/>
      <c r="HTN1" s="52"/>
      <c r="HTO1" s="55"/>
      <c r="HTP1" s="628"/>
      <c r="HTQ1" s="628"/>
      <c r="HTR1" s="628"/>
      <c r="HTS1" s="628"/>
      <c r="HTT1" s="628"/>
      <c r="HTU1" s="52"/>
      <c r="HTV1" s="55"/>
      <c r="HTW1" s="628"/>
      <c r="HTX1" s="628"/>
      <c r="HTY1" s="628"/>
      <c r="HTZ1" s="628"/>
      <c r="HUA1" s="628"/>
      <c r="HUB1" s="52"/>
      <c r="HUC1" s="55"/>
      <c r="HUD1" s="628"/>
      <c r="HUE1" s="628"/>
      <c r="HUF1" s="628"/>
      <c r="HUG1" s="628"/>
      <c r="HUH1" s="628"/>
      <c r="HUI1" s="52"/>
      <c r="HUJ1" s="55"/>
      <c r="HUK1" s="628"/>
      <c r="HUL1" s="628"/>
      <c r="HUM1" s="628"/>
      <c r="HUN1" s="628"/>
      <c r="HUO1" s="628"/>
      <c r="HUP1" s="52"/>
      <c r="HUQ1" s="55"/>
      <c r="HUR1" s="628"/>
      <c r="HUS1" s="628"/>
      <c r="HUT1" s="628"/>
      <c r="HUU1" s="628"/>
      <c r="HUV1" s="628"/>
      <c r="HUW1" s="52"/>
      <c r="HUX1" s="55"/>
      <c r="HUY1" s="628"/>
      <c r="HUZ1" s="628"/>
      <c r="HVA1" s="628"/>
      <c r="HVB1" s="628"/>
      <c r="HVC1" s="628"/>
      <c r="HVD1" s="52"/>
      <c r="HVE1" s="55"/>
      <c r="HVF1" s="628"/>
      <c r="HVG1" s="628"/>
      <c r="HVH1" s="628"/>
      <c r="HVI1" s="628"/>
      <c r="HVJ1" s="628"/>
      <c r="HVK1" s="52"/>
      <c r="HVL1" s="55"/>
      <c r="HVM1" s="628"/>
      <c r="HVN1" s="628"/>
      <c r="HVO1" s="628"/>
      <c r="HVP1" s="628"/>
      <c r="HVQ1" s="628"/>
      <c r="HVR1" s="52"/>
      <c r="HVS1" s="55"/>
      <c r="HVT1" s="628"/>
      <c r="HVU1" s="628"/>
      <c r="HVV1" s="628"/>
      <c r="HVW1" s="628"/>
      <c r="HVX1" s="628"/>
      <c r="HVY1" s="52"/>
      <c r="HVZ1" s="55"/>
      <c r="HWA1" s="628"/>
      <c r="HWB1" s="628"/>
      <c r="HWC1" s="628"/>
      <c r="HWD1" s="628"/>
      <c r="HWE1" s="628"/>
      <c r="HWF1" s="52"/>
      <c r="HWG1" s="55"/>
      <c r="HWH1" s="628"/>
      <c r="HWI1" s="628"/>
      <c r="HWJ1" s="628"/>
      <c r="HWK1" s="628"/>
      <c r="HWL1" s="628"/>
      <c r="HWM1" s="52"/>
      <c r="HWN1" s="55"/>
      <c r="HWO1" s="628"/>
      <c r="HWP1" s="628"/>
      <c r="HWQ1" s="628"/>
      <c r="HWR1" s="628"/>
      <c r="HWS1" s="628"/>
      <c r="HWT1" s="52"/>
      <c r="HWU1" s="55"/>
      <c r="HWV1" s="628"/>
      <c r="HWW1" s="628"/>
      <c r="HWX1" s="628"/>
      <c r="HWY1" s="628"/>
      <c r="HWZ1" s="628"/>
      <c r="HXA1" s="52"/>
      <c r="HXB1" s="55"/>
      <c r="HXC1" s="628"/>
      <c r="HXD1" s="628"/>
      <c r="HXE1" s="628"/>
      <c r="HXF1" s="628"/>
      <c r="HXG1" s="628"/>
      <c r="HXH1" s="52"/>
      <c r="HXI1" s="55"/>
      <c r="HXJ1" s="628"/>
      <c r="HXK1" s="628"/>
      <c r="HXL1" s="628"/>
      <c r="HXM1" s="628"/>
      <c r="HXN1" s="628"/>
      <c r="HXO1" s="52"/>
      <c r="HXP1" s="55"/>
      <c r="HXQ1" s="628"/>
      <c r="HXR1" s="628"/>
      <c r="HXS1" s="628"/>
      <c r="HXT1" s="628"/>
      <c r="HXU1" s="628"/>
      <c r="HXV1" s="52"/>
      <c r="HXW1" s="55"/>
      <c r="HXX1" s="628"/>
      <c r="HXY1" s="628"/>
      <c r="HXZ1" s="628"/>
      <c r="HYA1" s="628"/>
      <c r="HYB1" s="628"/>
      <c r="HYC1" s="52"/>
      <c r="HYD1" s="55"/>
      <c r="HYE1" s="628"/>
      <c r="HYF1" s="628"/>
      <c r="HYG1" s="628"/>
      <c r="HYH1" s="628"/>
      <c r="HYI1" s="628"/>
      <c r="HYJ1" s="52"/>
      <c r="HYK1" s="55"/>
      <c r="HYL1" s="628"/>
      <c r="HYM1" s="628"/>
      <c r="HYN1" s="628"/>
      <c r="HYO1" s="628"/>
      <c r="HYP1" s="628"/>
      <c r="HYQ1" s="52"/>
      <c r="HYR1" s="55"/>
      <c r="HYS1" s="628"/>
      <c r="HYT1" s="628"/>
      <c r="HYU1" s="628"/>
      <c r="HYV1" s="628"/>
      <c r="HYW1" s="628"/>
      <c r="HYX1" s="52"/>
      <c r="HYY1" s="55"/>
      <c r="HYZ1" s="628"/>
      <c r="HZA1" s="628"/>
      <c r="HZB1" s="628"/>
      <c r="HZC1" s="628"/>
      <c r="HZD1" s="628"/>
      <c r="HZE1" s="52"/>
      <c r="HZF1" s="55"/>
      <c r="HZG1" s="628"/>
      <c r="HZH1" s="628"/>
      <c r="HZI1" s="628"/>
      <c r="HZJ1" s="628"/>
      <c r="HZK1" s="628"/>
      <c r="HZL1" s="52"/>
      <c r="HZM1" s="55"/>
      <c r="HZN1" s="628"/>
      <c r="HZO1" s="628"/>
      <c r="HZP1" s="628"/>
      <c r="HZQ1" s="628"/>
      <c r="HZR1" s="628"/>
      <c r="HZS1" s="52"/>
      <c r="HZT1" s="55"/>
      <c r="HZU1" s="628"/>
      <c r="HZV1" s="628"/>
      <c r="HZW1" s="628"/>
      <c r="HZX1" s="628"/>
      <c r="HZY1" s="628"/>
      <c r="HZZ1" s="52"/>
      <c r="IAA1" s="55"/>
      <c r="IAB1" s="628"/>
      <c r="IAC1" s="628"/>
      <c r="IAD1" s="628"/>
      <c r="IAE1" s="628"/>
      <c r="IAF1" s="628"/>
      <c r="IAG1" s="52"/>
      <c r="IAH1" s="55"/>
      <c r="IAI1" s="628"/>
      <c r="IAJ1" s="628"/>
      <c r="IAK1" s="628"/>
      <c r="IAL1" s="628"/>
      <c r="IAM1" s="628"/>
      <c r="IAN1" s="52"/>
      <c r="IAO1" s="55"/>
      <c r="IAP1" s="628"/>
      <c r="IAQ1" s="628"/>
      <c r="IAR1" s="628"/>
      <c r="IAS1" s="628"/>
      <c r="IAT1" s="628"/>
      <c r="IAU1" s="52"/>
      <c r="IAV1" s="55"/>
      <c r="IAW1" s="628"/>
      <c r="IAX1" s="628"/>
      <c r="IAY1" s="628"/>
      <c r="IAZ1" s="628"/>
      <c r="IBA1" s="628"/>
      <c r="IBB1" s="52"/>
      <c r="IBC1" s="55"/>
      <c r="IBD1" s="628"/>
      <c r="IBE1" s="628"/>
      <c r="IBF1" s="628"/>
      <c r="IBG1" s="628"/>
      <c r="IBH1" s="628"/>
      <c r="IBI1" s="52"/>
      <c r="IBJ1" s="55"/>
      <c r="IBK1" s="628"/>
      <c r="IBL1" s="628"/>
      <c r="IBM1" s="628"/>
      <c r="IBN1" s="628"/>
      <c r="IBO1" s="628"/>
      <c r="IBP1" s="52"/>
      <c r="IBQ1" s="55"/>
      <c r="IBR1" s="628"/>
      <c r="IBS1" s="628"/>
      <c r="IBT1" s="628"/>
      <c r="IBU1" s="628"/>
      <c r="IBV1" s="628"/>
      <c r="IBW1" s="52"/>
      <c r="IBX1" s="55"/>
      <c r="IBY1" s="628"/>
      <c r="IBZ1" s="628"/>
      <c r="ICA1" s="628"/>
      <c r="ICB1" s="628"/>
      <c r="ICC1" s="628"/>
      <c r="ICD1" s="52"/>
      <c r="ICE1" s="55"/>
      <c r="ICF1" s="628"/>
      <c r="ICG1" s="628"/>
      <c r="ICH1" s="628"/>
      <c r="ICI1" s="628"/>
      <c r="ICJ1" s="628"/>
      <c r="ICK1" s="52"/>
      <c r="ICL1" s="55"/>
      <c r="ICM1" s="628"/>
      <c r="ICN1" s="628"/>
      <c r="ICO1" s="628"/>
      <c r="ICP1" s="628"/>
      <c r="ICQ1" s="628"/>
      <c r="ICR1" s="52"/>
      <c r="ICS1" s="55"/>
      <c r="ICT1" s="628"/>
      <c r="ICU1" s="628"/>
      <c r="ICV1" s="628"/>
      <c r="ICW1" s="628"/>
      <c r="ICX1" s="628"/>
      <c r="ICY1" s="52"/>
      <c r="ICZ1" s="55"/>
      <c r="IDA1" s="628"/>
      <c r="IDB1" s="628"/>
      <c r="IDC1" s="628"/>
      <c r="IDD1" s="628"/>
      <c r="IDE1" s="628"/>
      <c r="IDF1" s="52"/>
      <c r="IDG1" s="55"/>
      <c r="IDH1" s="628"/>
      <c r="IDI1" s="628"/>
      <c r="IDJ1" s="628"/>
      <c r="IDK1" s="628"/>
      <c r="IDL1" s="628"/>
      <c r="IDM1" s="52"/>
      <c r="IDN1" s="55"/>
      <c r="IDO1" s="628"/>
      <c r="IDP1" s="628"/>
      <c r="IDQ1" s="628"/>
      <c r="IDR1" s="628"/>
      <c r="IDS1" s="628"/>
      <c r="IDT1" s="52"/>
      <c r="IDU1" s="55"/>
      <c r="IDV1" s="628"/>
      <c r="IDW1" s="628"/>
      <c r="IDX1" s="628"/>
      <c r="IDY1" s="628"/>
      <c r="IDZ1" s="628"/>
      <c r="IEA1" s="52"/>
      <c r="IEB1" s="55"/>
      <c r="IEC1" s="628"/>
      <c r="IED1" s="628"/>
      <c r="IEE1" s="628"/>
      <c r="IEF1" s="628"/>
      <c r="IEG1" s="628"/>
      <c r="IEH1" s="52"/>
      <c r="IEI1" s="55"/>
      <c r="IEJ1" s="628"/>
      <c r="IEK1" s="628"/>
      <c r="IEL1" s="628"/>
      <c r="IEM1" s="628"/>
      <c r="IEN1" s="628"/>
      <c r="IEO1" s="52"/>
      <c r="IEP1" s="55"/>
      <c r="IEQ1" s="628"/>
      <c r="IER1" s="628"/>
      <c r="IES1" s="628"/>
      <c r="IET1" s="628"/>
      <c r="IEU1" s="628"/>
      <c r="IEV1" s="52"/>
      <c r="IEW1" s="55"/>
      <c r="IEX1" s="628"/>
      <c r="IEY1" s="628"/>
      <c r="IEZ1" s="628"/>
      <c r="IFA1" s="628"/>
      <c r="IFB1" s="628"/>
      <c r="IFC1" s="52"/>
      <c r="IFD1" s="55"/>
      <c r="IFE1" s="628"/>
      <c r="IFF1" s="628"/>
      <c r="IFG1" s="628"/>
      <c r="IFH1" s="628"/>
      <c r="IFI1" s="628"/>
      <c r="IFJ1" s="52"/>
      <c r="IFK1" s="55"/>
      <c r="IFL1" s="628"/>
      <c r="IFM1" s="628"/>
      <c r="IFN1" s="628"/>
      <c r="IFO1" s="628"/>
      <c r="IFP1" s="628"/>
      <c r="IFQ1" s="52"/>
      <c r="IFR1" s="55"/>
      <c r="IFS1" s="628"/>
      <c r="IFT1" s="628"/>
      <c r="IFU1" s="628"/>
      <c r="IFV1" s="628"/>
      <c r="IFW1" s="628"/>
      <c r="IFX1" s="52"/>
      <c r="IFY1" s="55"/>
      <c r="IFZ1" s="628"/>
      <c r="IGA1" s="628"/>
      <c r="IGB1" s="628"/>
      <c r="IGC1" s="628"/>
      <c r="IGD1" s="628"/>
      <c r="IGE1" s="52"/>
      <c r="IGF1" s="55"/>
      <c r="IGG1" s="628"/>
      <c r="IGH1" s="628"/>
      <c r="IGI1" s="628"/>
      <c r="IGJ1" s="628"/>
      <c r="IGK1" s="628"/>
      <c r="IGL1" s="52"/>
      <c r="IGM1" s="55"/>
      <c r="IGN1" s="628"/>
      <c r="IGO1" s="628"/>
      <c r="IGP1" s="628"/>
      <c r="IGQ1" s="628"/>
      <c r="IGR1" s="628"/>
      <c r="IGS1" s="52"/>
      <c r="IGT1" s="55"/>
      <c r="IGU1" s="628"/>
      <c r="IGV1" s="628"/>
      <c r="IGW1" s="628"/>
      <c r="IGX1" s="628"/>
      <c r="IGY1" s="628"/>
      <c r="IGZ1" s="52"/>
      <c r="IHA1" s="55"/>
      <c r="IHB1" s="628"/>
      <c r="IHC1" s="628"/>
      <c r="IHD1" s="628"/>
      <c r="IHE1" s="628"/>
      <c r="IHF1" s="628"/>
      <c r="IHG1" s="52"/>
      <c r="IHH1" s="55"/>
      <c r="IHI1" s="628"/>
      <c r="IHJ1" s="628"/>
      <c r="IHK1" s="628"/>
      <c r="IHL1" s="628"/>
      <c r="IHM1" s="628"/>
      <c r="IHN1" s="52"/>
      <c r="IHO1" s="55"/>
      <c r="IHP1" s="628"/>
      <c r="IHQ1" s="628"/>
      <c r="IHR1" s="628"/>
      <c r="IHS1" s="628"/>
      <c r="IHT1" s="628"/>
      <c r="IHU1" s="52"/>
      <c r="IHV1" s="55"/>
      <c r="IHW1" s="628"/>
      <c r="IHX1" s="628"/>
      <c r="IHY1" s="628"/>
      <c r="IHZ1" s="628"/>
      <c r="IIA1" s="628"/>
      <c r="IIB1" s="52"/>
      <c r="IIC1" s="55"/>
      <c r="IID1" s="628"/>
      <c r="IIE1" s="628"/>
      <c r="IIF1" s="628"/>
      <c r="IIG1" s="628"/>
      <c r="IIH1" s="628"/>
      <c r="III1" s="52"/>
      <c r="IIJ1" s="55"/>
      <c r="IIK1" s="628"/>
      <c r="IIL1" s="628"/>
      <c r="IIM1" s="628"/>
      <c r="IIN1" s="628"/>
      <c r="IIO1" s="628"/>
      <c r="IIP1" s="52"/>
      <c r="IIQ1" s="55"/>
      <c r="IIR1" s="628"/>
      <c r="IIS1" s="628"/>
      <c r="IIT1" s="628"/>
      <c r="IIU1" s="628"/>
      <c r="IIV1" s="628"/>
      <c r="IIW1" s="52"/>
      <c r="IIX1" s="55"/>
      <c r="IIY1" s="628"/>
      <c r="IIZ1" s="628"/>
      <c r="IJA1" s="628"/>
      <c r="IJB1" s="628"/>
      <c r="IJC1" s="628"/>
      <c r="IJD1" s="52"/>
      <c r="IJE1" s="55"/>
      <c r="IJF1" s="628"/>
      <c r="IJG1" s="628"/>
      <c r="IJH1" s="628"/>
      <c r="IJI1" s="628"/>
      <c r="IJJ1" s="628"/>
      <c r="IJK1" s="52"/>
      <c r="IJL1" s="55"/>
      <c r="IJM1" s="628"/>
      <c r="IJN1" s="628"/>
      <c r="IJO1" s="628"/>
      <c r="IJP1" s="628"/>
      <c r="IJQ1" s="628"/>
      <c r="IJR1" s="52"/>
      <c r="IJS1" s="55"/>
      <c r="IJT1" s="628"/>
      <c r="IJU1" s="628"/>
      <c r="IJV1" s="628"/>
      <c r="IJW1" s="628"/>
      <c r="IJX1" s="628"/>
      <c r="IJY1" s="52"/>
      <c r="IJZ1" s="55"/>
      <c r="IKA1" s="628"/>
      <c r="IKB1" s="628"/>
      <c r="IKC1" s="628"/>
      <c r="IKD1" s="628"/>
      <c r="IKE1" s="628"/>
      <c r="IKF1" s="52"/>
      <c r="IKG1" s="55"/>
      <c r="IKH1" s="628"/>
      <c r="IKI1" s="628"/>
      <c r="IKJ1" s="628"/>
      <c r="IKK1" s="628"/>
      <c r="IKL1" s="628"/>
      <c r="IKM1" s="52"/>
      <c r="IKN1" s="55"/>
      <c r="IKO1" s="628"/>
      <c r="IKP1" s="628"/>
      <c r="IKQ1" s="628"/>
      <c r="IKR1" s="628"/>
      <c r="IKS1" s="628"/>
      <c r="IKT1" s="52"/>
      <c r="IKU1" s="55"/>
      <c r="IKV1" s="628"/>
      <c r="IKW1" s="628"/>
      <c r="IKX1" s="628"/>
      <c r="IKY1" s="628"/>
      <c r="IKZ1" s="628"/>
      <c r="ILA1" s="52"/>
      <c r="ILB1" s="55"/>
      <c r="ILC1" s="628"/>
      <c r="ILD1" s="628"/>
      <c r="ILE1" s="628"/>
      <c r="ILF1" s="628"/>
      <c r="ILG1" s="628"/>
      <c r="ILH1" s="52"/>
      <c r="ILI1" s="55"/>
      <c r="ILJ1" s="628"/>
      <c r="ILK1" s="628"/>
      <c r="ILL1" s="628"/>
      <c r="ILM1" s="628"/>
      <c r="ILN1" s="628"/>
      <c r="ILO1" s="52"/>
      <c r="ILP1" s="55"/>
      <c r="ILQ1" s="628"/>
      <c r="ILR1" s="628"/>
      <c r="ILS1" s="628"/>
      <c r="ILT1" s="628"/>
      <c r="ILU1" s="628"/>
      <c r="ILV1" s="52"/>
      <c r="ILW1" s="55"/>
      <c r="ILX1" s="628"/>
      <c r="ILY1" s="628"/>
      <c r="ILZ1" s="628"/>
      <c r="IMA1" s="628"/>
      <c r="IMB1" s="628"/>
      <c r="IMC1" s="52"/>
      <c r="IMD1" s="55"/>
      <c r="IME1" s="628"/>
      <c r="IMF1" s="628"/>
      <c r="IMG1" s="628"/>
      <c r="IMH1" s="628"/>
      <c r="IMI1" s="628"/>
      <c r="IMJ1" s="52"/>
      <c r="IMK1" s="55"/>
      <c r="IML1" s="628"/>
      <c r="IMM1" s="628"/>
      <c r="IMN1" s="628"/>
      <c r="IMO1" s="628"/>
      <c r="IMP1" s="628"/>
      <c r="IMQ1" s="52"/>
      <c r="IMR1" s="55"/>
      <c r="IMS1" s="628"/>
      <c r="IMT1" s="628"/>
      <c r="IMU1" s="628"/>
      <c r="IMV1" s="628"/>
      <c r="IMW1" s="628"/>
      <c r="IMX1" s="52"/>
      <c r="IMY1" s="55"/>
      <c r="IMZ1" s="628"/>
      <c r="INA1" s="628"/>
      <c r="INB1" s="628"/>
      <c r="INC1" s="628"/>
      <c r="IND1" s="628"/>
      <c r="INE1" s="52"/>
      <c r="INF1" s="55"/>
      <c r="ING1" s="628"/>
      <c r="INH1" s="628"/>
      <c r="INI1" s="628"/>
      <c r="INJ1" s="628"/>
      <c r="INK1" s="628"/>
      <c r="INL1" s="52"/>
      <c r="INM1" s="55"/>
      <c r="INN1" s="628"/>
      <c r="INO1" s="628"/>
      <c r="INP1" s="628"/>
      <c r="INQ1" s="628"/>
      <c r="INR1" s="628"/>
      <c r="INS1" s="52"/>
      <c r="INT1" s="55"/>
      <c r="INU1" s="628"/>
      <c r="INV1" s="628"/>
      <c r="INW1" s="628"/>
      <c r="INX1" s="628"/>
      <c r="INY1" s="628"/>
      <c r="INZ1" s="52"/>
      <c r="IOA1" s="55"/>
      <c r="IOB1" s="628"/>
      <c r="IOC1" s="628"/>
      <c r="IOD1" s="628"/>
      <c r="IOE1" s="628"/>
      <c r="IOF1" s="628"/>
      <c r="IOG1" s="52"/>
      <c r="IOH1" s="55"/>
      <c r="IOI1" s="628"/>
      <c r="IOJ1" s="628"/>
      <c r="IOK1" s="628"/>
      <c r="IOL1" s="628"/>
      <c r="IOM1" s="628"/>
      <c r="ION1" s="52"/>
      <c r="IOO1" s="55"/>
      <c r="IOP1" s="628"/>
      <c r="IOQ1" s="628"/>
      <c r="IOR1" s="628"/>
      <c r="IOS1" s="628"/>
      <c r="IOT1" s="628"/>
      <c r="IOU1" s="52"/>
      <c r="IOV1" s="55"/>
      <c r="IOW1" s="628"/>
      <c r="IOX1" s="628"/>
      <c r="IOY1" s="628"/>
      <c r="IOZ1" s="628"/>
      <c r="IPA1" s="628"/>
      <c r="IPB1" s="52"/>
      <c r="IPC1" s="55"/>
      <c r="IPD1" s="628"/>
      <c r="IPE1" s="628"/>
      <c r="IPF1" s="628"/>
      <c r="IPG1" s="628"/>
      <c r="IPH1" s="628"/>
      <c r="IPI1" s="52"/>
      <c r="IPJ1" s="55"/>
      <c r="IPK1" s="628"/>
      <c r="IPL1" s="628"/>
      <c r="IPM1" s="628"/>
      <c r="IPN1" s="628"/>
      <c r="IPO1" s="628"/>
      <c r="IPP1" s="52"/>
      <c r="IPQ1" s="55"/>
      <c r="IPR1" s="628"/>
      <c r="IPS1" s="628"/>
      <c r="IPT1" s="628"/>
      <c r="IPU1" s="628"/>
      <c r="IPV1" s="628"/>
      <c r="IPW1" s="52"/>
      <c r="IPX1" s="55"/>
      <c r="IPY1" s="628"/>
      <c r="IPZ1" s="628"/>
      <c r="IQA1" s="628"/>
      <c r="IQB1" s="628"/>
      <c r="IQC1" s="628"/>
      <c r="IQD1" s="52"/>
      <c r="IQE1" s="55"/>
      <c r="IQF1" s="628"/>
      <c r="IQG1" s="628"/>
      <c r="IQH1" s="628"/>
      <c r="IQI1" s="628"/>
      <c r="IQJ1" s="628"/>
      <c r="IQK1" s="52"/>
      <c r="IQL1" s="55"/>
      <c r="IQM1" s="628"/>
      <c r="IQN1" s="628"/>
      <c r="IQO1" s="628"/>
      <c r="IQP1" s="628"/>
      <c r="IQQ1" s="628"/>
      <c r="IQR1" s="52"/>
      <c r="IQS1" s="55"/>
      <c r="IQT1" s="628"/>
      <c r="IQU1" s="628"/>
      <c r="IQV1" s="628"/>
      <c r="IQW1" s="628"/>
      <c r="IQX1" s="628"/>
      <c r="IQY1" s="52"/>
      <c r="IQZ1" s="55"/>
      <c r="IRA1" s="628"/>
      <c r="IRB1" s="628"/>
      <c r="IRC1" s="628"/>
      <c r="IRD1" s="628"/>
      <c r="IRE1" s="628"/>
      <c r="IRF1" s="52"/>
      <c r="IRG1" s="55"/>
      <c r="IRH1" s="628"/>
      <c r="IRI1" s="628"/>
      <c r="IRJ1" s="628"/>
      <c r="IRK1" s="628"/>
      <c r="IRL1" s="628"/>
      <c r="IRM1" s="52"/>
      <c r="IRN1" s="55"/>
      <c r="IRO1" s="628"/>
      <c r="IRP1" s="628"/>
      <c r="IRQ1" s="628"/>
      <c r="IRR1" s="628"/>
      <c r="IRS1" s="628"/>
      <c r="IRT1" s="52"/>
      <c r="IRU1" s="55"/>
      <c r="IRV1" s="628"/>
      <c r="IRW1" s="628"/>
      <c r="IRX1" s="628"/>
      <c r="IRY1" s="628"/>
      <c r="IRZ1" s="628"/>
      <c r="ISA1" s="52"/>
      <c r="ISB1" s="55"/>
      <c r="ISC1" s="628"/>
      <c r="ISD1" s="628"/>
      <c r="ISE1" s="628"/>
      <c r="ISF1" s="628"/>
      <c r="ISG1" s="628"/>
      <c r="ISH1" s="52"/>
      <c r="ISI1" s="55"/>
      <c r="ISJ1" s="628"/>
      <c r="ISK1" s="628"/>
      <c r="ISL1" s="628"/>
      <c r="ISM1" s="628"/>
      <c r="ISN1" s="628"/>
      <c r="ISO1" s="52"/>
      <c r="ISP1" s="55"/>
      <c r="ISQ1" s="628"/>
      <c r="ISR1" s="628"/>
      <c r="ISS1" s="628"/>
      <c r="IST1" s="628"/>
      <c r="ISU1" s="628"/>
      <c r="ISV1" s="52"/>
      <c r="ISW1" s="55"/>
      <c r="ISX1" s="628"/>
      <c r="ISY1" s="628"/>
      <c r="ISZ1" s="628"/>
      <c r="ITA1" s="628"/>
      <c r="ITB1" s="628"/>
      <c r="ITC1" s="52"/>
      <c r="ITD1" s="55"/>
      <c r="ITE1" s="628"/>
      <c r="ITF1" s="628"/>
      <c r="ITG1" s="628"/>
      <c r="ITH1" s="628"/>
      <c r="ITI1" s="628"/>
      <c r="ITJ1" s="52"/>
      <c r="ITK1" s="55"/>
      <c r="ITL1" s="628"/>
      <c r="ITM1" s="628"/>
      <c r="ITN1" s="628"/>
      <c r="ITO1" s="628"/>
      <c r="ITP1" s="628"/>
      <c r="ITQ1" s="52"/>
      <c r="ITR1" s="55"/>
      <c r="ITS1" s="628"/>
      <c r="ITT1" s="628"/>
      <c r="ITU1" s="628"/>
      <c r="ITV1" s="628"/>
      <c r="ITW1" s="628"/>
      <c r="ITX1" s="52"/>
      <c r="ITY1" s="55"/>
      <c r="ITZ1" s="628"/>
      <c r="IUA1" s="628"/>
      <c r="IUB1" s="628"/>
      <c r="IUC1" s="628"/>
      <c r="IUD1" s="628"/>
      <c r="IUE1" s="52"/>
      <c r="IUF1" s="55"/>
      <c r="IUG1" s="628"/>
      <c r="IUH1" s="628"/>
      <c r="IUI1" s="628"/>
      <c r="IUJ1" s="628"/>
      <c r="IUK1" s="628"/>
      <c r="IUL1" s="52"/>
      <c r="IUM1" s="55"/>
      <c r="IUN1" s="628"/>
      <c r="IUO1" s="628"/>
      <c r="IUP1" s="628"/>
      <c r="IUQ1" s="628"/>
      <c r="IUR1" s="628"/>
      <c r="IUS1" s="52"/>
      <c r="IUT1" s="55"/>
      <c r="IUU1" s="628"/>
      <c r="IUV1" s="628"/>
      <c r="IUW1" s="628"/>
      <c r="IUX1" s="628"/>
      <c r="IUY1" s="628"/>
      <c r="IUZ1" s="52"/>
      <c r="IVA1" s="55"/>
      <c r="IVB1" s="628"/>
      <c r="IVC1" s="628"/>
      <c r="IVD1" s="628"/>
      <c r="IVE1" s="628"/>
      <c r="IVF1" s="628"/>
      <c r="IVG1" s="52"/>
      <c r="IVH1" s="55"/>
      <c r="IVI1" s="628"/>
      <c r="IVJ1" s="628"/>
      <c r="IVK1" s="628"/>
      <c r="IVL1" s="628"/>
      <c r="IVM1" s="628"/>
      <c r="IVN1" s="52"/>
      <c r="IVO1" s="55"/>
      <c r="IVP1" s="628"/>
      <c r="IVQ1" s="628"/>
      <c r="IVR1" s="628"/>
      <c r="IVS1" s="628"/>
      <c r="IVT1" s="628"/>
      <c r="IVU1" s="52"/>
      <c r="IVV1" s="55"/>
      <c r="IVW1" s="628"/>
      <c r="IVX1" s="628"/>
      <c r="IVY1" s="628"/>
      <c r="IVZ1" s="628"/>
      <c r="IWA1" s="628"/>
      <c r="IWB1" s="52"/>
      <c r="IWC1" s="55"/>
      <c r="IWD1" s="628"/>
      <c r="IWE1" s="628"/>
      <c r="IWF1" s="628"/>
      <c r="IWG1" s="628"/>
      <c r="IWH1" s="628"/>
      <c r="IWI1" s="52"/>
      <c r="IWJ1" s="55"/>
      <c r="IWK1" s="628"/>
      <c r="IWL1" s="628"/>
      <c r="IWM1" s="628"/>
      <c r="IWN1" s="628"/>
      <c r="IWO1" s="628"/>
      <c r="IWP1" s="52"/>
      <c r="IWQ1" s="55"/>
      <c r="IWR1" s="628"/>
      <c r="IWS1" s="628"/>
      <c r="IWT1" s="628"/>
      <c r="IWU1" s="628"/>
      <c r="IWV1" s="628"/>
      <c r="IWW1" s="52"/>
      <c r="IWX1" s="55"/>
      <c r="IWY1" s="628"/>
      <c r="IWZ1" s="628"/>
      <c r="IXA1" s="628"/>
      <c r="IXB1" s="628"/>
      <c r="IXC1" s="628"/>
      <c r="IXD1" s="52"/>
      <c r="IXE1" s="55"/>
      <c r="IXF1" s="628"/>
      <c r="IXG1" s="628"/>
      <c r="IXH1" s="628"/>
      <c r="IXI1" s="628"/>
      <c r="IXJ1" s="628"/>
      <c r="IXK1" s="52"/>
      <c r="IXL1" s="55"/>
      <c r="IXM1" s="628"/>
      <c r="IXN1" s="628"/>
      <c r="IXO1" s="628"/>
      <c r="IXP1" s="628"/>
      <c r="IXQ1" s="628"/>
      <c r="IXR1" s="52"/>
      <c r="IXS1" s="55"/>
      <c r="IXT1" s="628"/>
      <c r="IXU1" s="628"/>
      <c r="IXV1" s="628"/>
      <c r="IXW1" s="628"/>
      <c r="IXX1" s="628"/>
      <c r="IXY1" s="52"/>
      <c r="IXZ1" s="55"/>
      <c r="IYA1" s="628"/>
      <c r="IYB1" s="628"/>
      <c r="IYC1" s="628"/>
      <c r="IYD1" s="628"/>
      <c r="IYE1" s="628"/>
      <c r="IYF1" s="52"/>
      <c r="IYG1" s="55"/>
      <c r="IYH1" s="628"/>
      <c r="IYI1" s="628"/>
      <c r="IYJ1" s="628"/>
      <c r="IYK1" s="628"/>
      <c r="IYL1" s="628"/>
      <c r="IYM1" s="52"/>
      <c r="IYN1" s="55"/>
      <c r="IYO1" s="628"/>
      <c r="IYP1" s="628"/>
      <c r="IYQ1" s="628"/>
      <c r="IYR1" s="628"/>
      <c r="IYS1" s="628"/>
      <c r="IYT1" s="52"/>
      <c r="IYU1" s="55"/>
      <c r="IYV1" s="628"/>
      <c r="IYW1" s="628"/>
      <c r="IYX1" s="628"/>
      <c r="IYY1" s="628"/>
      <c r="IYZ1" s="628"/>
      <c r="IZA1" s="52"/>
      <c r="IZB1" s="55"/>
      <c r="IZC1" s="628"/>
      <c r="IZD1" s="628"/>
      <c r="IZE1" s="628"/>
      <c r="IZF1" s="628"/>
      <c r="IZG1" s="628"/>
      <c r="IZH1" s="52"/>
      <c r="IZI1" s="55"/>
      <c r="IZJ1" s="628"/>
      <c r="IZK1" s="628"/>
      <c r="IZL1" s="628"/>
      <c r="IZM1" s="628"/>
      <c r="IZN1" s="628"/>
      <c r="IZO1" s="52"/>
      <c r="IZP1" s="55"/>
      <c r="IZQ1" s="628"/>
      <c r="IZR1" s="628"/>
      <c r="IZS1" s="628"/>
      <c r="IZT1" s="628"/>
      <c r="IZU1" s="628"/>
      <c r="IZV1" s="52"/>
      <c r="IZW1" s="55"/>
      <c r="IZX1" s="628"/>
      <c r="IZY1" s="628"/>
      <c r="IZZ1" s="628"/>
      <c r="JAA1" s="628"/>
      <c r="JAB1" s="628"/>
      <c r="JAC1" s="52"/>
      <c r="JAD1" s="55"/>
      <c r="JAE1" s="628"/>
      <c r="JAF1" s="628"/>
      <c r="JAG1" s="628"/>
      <c r="JAH1" s="628"/>
      <c r="JAI1" s="628"/>
      <c r="JAJ1" s="52"/>
      <c r="JAK1" s="55"/>
      <c r="JAL1" s="628"/>
      <c r="JAM1" s="628"/>
      <c r="JAN1" s="628"/>
      <c r="JAO1" s="628"/>
      <c r="JAP1" s="628"/>
      <c r="JAQ1" s="52"/>
      <c r="JAR1" s="55"/>
      <c r="JAS1" s="628"/>
      <c r="JAT1" s="628"/>
      <c r="JAU1" s="628"/>
      <c r="JAV1" s="628"/>
      <c r="JAW1" s="628"/>
      <c r="JAX1" s="52"/>
      <c r="JAY1" s="55"/>
      <c r="JAZ1" s="628"/>
      <c r="JBA1" s="628"/>
      <c r="JBB1" s="628"/>
      <c r="JBC1" s="628"/>
      <c r="JBD1" s="628"/>
      <c r="JBE1" s="52"/>
      <c r="JBF1" s="55"/>
      <c r="JBG1" s="628"/>
      <c r="JBH1" s="628"/>
      <c r="JBI1" s="628"/>
      <c r="JBJ1" s="628"/>
      <c r="JBK1" s="628"/>
      <c r="JBL1" s="52"/>
      <c r="JBM1" s="55"/>
      <c r="JBN1" s="628"/>
      <c r="JBO1" s="628"/>
      <c r="JBP1" s="628"/>
      <c r="JBQ1" s="628"/>
      <c r="JBR1" s="628"/>
      <c r="JBS1" s="52"/>
      <c r="JBT1" s="55"/>
      <c r="JBU1" s="628"/>
      <c r="JBV1" s="628"/>
      <c r="JBW1" s="628"/>
      <c r="JBX1" s="628"/>
      <c r="JBY1" s="628"/>
      <c r="JBZ1" s="52"/>
      <c r="JCA1" s="55"/>
      <c r="JCB1" s="628"/>
      <c r="JCC1" s="628"/>
      <c r="JCD1" s="628"/>
      <c r="JCE1" s="628"/>
      <c r="JCF1" s="628"/>
      <c r="JCG1" s="52"/>
      <c r="JCH1" s="55"/>
      <c r="JCI1" s="628"/>
      <c r="JCJ1" s="628"/>
      <c r="JCK1" s="628"/>
      <c r="JCL1" s="628"/>
      <c r="JCM1" s="628"/>
      <c r="JCN1" s="52"/>
      <c r="JCO1" s="55"/>
      <c r="JCP1" s="628"/>
      <c r="JCQ1" s="628"/>
      <c r="JCR1" s="628"/>
      <c r="JCS1" s="628"/>
      <c r="JCT1" s="628"/>
      <c r="JCU1" s="52"/>
      <c r="JCV1" s="55"/>
      <c r="JCW1" s="628"/>
      <c r="JCX1" s="628"/>
      <c r="JCY1" s="628"/>
      <c r="JCZ1" s="628"/>
      <c r="JDA1" s="628"/>
      <c r="JDB1" s="52"/>
      <c r="JDC1" s="55"/>
      <c r="JDD1" s="628"/>
      <c r="JDE1" s="628"/>
      <c r="JDF1" s="628"/>
      <c r="JDG1" s="628"/>
      <c r="JDH1" s="628"/>
      <c r="JDI1" s="52"/>
      <c r="JDJ1" s="55"/>
      <c r="JDK1" s="628"/>
      <c r="JDL1" s="628"/>
      <c r="JDM1" s="628"/>
      <c r="JDN1" s="628"/>
      <c r="JDO1" s="628"/>
      <c r="JDP1" s="52"/>
      <c r="JDQ1" s="55"/>
      <c r="JDR1" s="628"/>
      <c r="JDS1" s="628"/>
      <c r="JDT1" s="628"/>
      <c r="JDU1" s="628"/>
      <c r="JDV1" s="628"/>
      <c r="JDW1" s="52"/>
      <c r="JDX1" s="55"/>
      <c r="JDY1" s="628"/>
      <c r="JDZ1" s="628"/>
      <c r="JEA1" s="628"/>
      <c r="JEB1" s="628"/>
      <c r="JEC1" s="628"/>
      <c r="JED1" s="52"/>
      <c r="JEE1" s="55"/>
      <c r="JEF1" s="628"/>
      <c r="JEG1" s="628"/>
      <c r="JEH1" s="628"/>
      <c r="JEI1" s="628"/>
      <c r="JEJ1" s="628"/>
      <c r="JEK1" s="52"/>
      <c r="JEL1" s="55"/>
      <c r="JEM1" s="628"/>
      <c r="JEN1" s="628"/>
      <c r="JEO1" s="628"/>
      <c r="JEP1" s="628"/>
      <c r="JEQ1" s="628"/>
      <c r="JER1" s="52"/>
      <c r="JES1" s="55"/>
      <c r="JET1" s="628"/>
      <c r="JEU1" s="628"/>
      <c r="JEV1" s="628"/>
      <c r="JEW1" s="628"/>
      <c r="JEX1" s="628"/>
      <c r="JEY1" s="52"/>
      <c r="JEZ1" s="55"/>
      <c r="JFA1" s="628"/>
      <c r="JFB1" s="628"/>
      <c r="JFC1" s="628"/>
      <c r="JFD1" s="628"/>
      <c r="JFE1" s="628"/>
      <c r="JFF1" s="52"/>
      <c r="JFG1" s="55"/>
      <c r="JFH1" s="628"/>
      <c r="JFI1" s="628"/>
      <c r="JFJ1" s="628"/>
      <c r="JFK1" s="628"/>
      <c r="JFL1" s="628"/>
      <c r="JFM1" s="52"/>
      <c r="JFN1" s="55"/>
      <c r="JFO1" s="628"/>
      <c r="JFP1" s="628"/>
      <c r="JFQ1" s="628"/>
      <c r="JFR1" s="628"/>
      <c r="JFS1" s="628"/>
      <c r="JFT1" s="52"/>
      <c r="JFU1" s="55"/>
      <c r="JFV1" s="628"/>
      <c r="JFW1" s="628"/>
      <c r="JFX1" s="628"/>
      <c r="JFY1" s="628"/>
      <c r="JFZ1" s="628"/>
      <c r="JGA1" s="52"/>
      <c r="JGB1" s="55"/>
      <c r="JGC1" s="628"/>
      <c r="JGD1" s="628"/>
      <c r="JGE1" s="628"/>
      <c r="JGF1" s="628"/>
      <c r="JGG1" s="628"/>
      <c r="JGH1" s="52"/>
      <c r="JGI1" s="55"/>
      <c r="JGJ1" s="628"/>
      <c r="JGK1" s="628"/>
      <c r="JGL1" s="628"/>
      <c r="JGM1" s="628"/>
      <c r="JGN1" s="628"/>
      <c r="JGO1" s="52"/>
      <c r="JGP1" s="55"/>
      <c r="JGQ1" s="628"/>
      <c r="JGR1" s="628"/>
      <c r="JGS1" s="628"/>
      <c r="JGT1" s="628"/>
      <c r="JGU1" s="628"/>
      <c r="JGV1" s="52"/>
      <c r="JGW1" s="55"/>
      <c r="JGX1" s="628"/>
      <c r="JGY1" s="628"/>
      <c r="JGZ1" s="628"/>
      <c r="JHA1" s="628"/>
      <c r="JHB1" s="628"/>
      <c r="JHC1" s="52"/>
      <c r="JHD1" s="55"/>
      <c r="JHE1" s="628"/>
      <c r="JHF1" s="628"/>
      <c r="JHG1" s="628"/>
      <c r="JHH1" s="628"/>
      <c r="JHI1" s="628"/>
      <c r="JHJ1" s="52"/>
      <c r="JHK1" s="55"/>
      <c r="JHL1" s="628"/>
      <c r="JHM1" s="628"/>
      <c r="JHN1" s="628"/>
      <c r="JHO1" s="628"/>
      <c r="JHP1" s="628"/>
      <c r="JHQ1" s="52"/>
      <c r="JHR1" s="55"/>
      <c r="JHS1" s="628"/>
      <c r="JHT1" s="628"/>
      <c r="JHU1" s="628"/>
      <c r="JHV1" s="628"/>
      <c r="JHW1" s="628"/>
      <c r="JHX1" s="52"/>
      <c r="JHY1" s="55"/>
      <c r="JHZ1" s="628"/>
      <c r="JIA1" s="628"/>
      <c r="JIB1" s="628"/>
      <c r="JIC1" s="628"/>
      <c r="JID1" s="628"/>
      <c r="JIE1" s="52"/>
      <c r="JIF1" s="55"/>
      <c r="JIG1" s="628"/>
      <c r="JIH1" s="628"/>
      <c r="JII1" s="628"/>
      <c r="JIJ1" s="628"/>
      <c r="JIK1" s="628"/>
      <c r="JIL1" s="52"/>
      <c r="JIM1" s="55"/>
      <c r="JIN1" s="628"/>
      <c r="JIO1" s="628"/>
      <c r="JIP1" s="628"/>
      <c r="JIQ1" s="628"/>
      <c r="JIR1" s="628"/>
      <c r="JIS1" s="52"/>
      <c r="JIT1" s="55"/>
      <c r="JIU1" s="628"/>
      <c r="JIV1" s="628"/>
      <c r="JIW1" s="628"/>
      <c r="JIX1" s="628"/>
      <c r="JIY1" s="628"/>
      <c r="JIZ1" s="52"/>
      <c r="JJA1" s="55"/>
      <c r="JJB1" s="628"/>
      <c r="JJC1" s="628"/>
      <c r="JJD1" s="628"/>
      <c r="JJE1" s="628"/>
      <c r="JJF1" s="628"/>
      <c r="JJG1" s="52"/>
      <c r="JJH1" s="55"/>
      <c r="JJI1" s="628"/>
      <c r="JJJ1" s="628"/>
      <c r="JJK1" s="628"/>
      <c r="JJL1" s="628"/>
      <c r="JJM1" s="628"/>
      <c r="JJN1" s="52"/>
      <c r="JJO1" s="55"/>
      <c r="JJP1" s="628"/>
      <c r="JJQ1" s="628"/>
      <c r="JJR1" s="628"/>
      <c r="JJS1" s="628"/>
      <c r="JJT1" s="628"/>
      <c r="JJU1" s="52"/>
      <c r="JJV1" s="55"/>
      <c r="JJW1" s="628"/>
      <c r="JJX1" s="628"/>
      <c r="JJY1" s="628"/>
      <c r="JJZ1" s="628"/>
      <c r="JKA1" s="628"/>
      <c r="JKB1" s="52"/>
      <c r="JKC1" s="55"/>
      <c r="JKD1" s="628"/>
      <c r="JKE1" s="628"/>
      <c r="JKF1" s="628"/>
      <c r="JKG1" s="628"/>
      <c r="JKH1" s="628"/>
      <c r="JKI1" s="52"/>
      <c r="JKJ1" s="55"/>
      <c r="JKK1" s="628"/>
      <c r="JKL1" s="628"/>
      <c r="JKM1" s="628"/>
      <c r="JKN1" s="628"/>
      <c r="JKO1" s="628"/>
      <c r="JKP1" s="52"/>
      <c r="JKQ1" s="55"/>
      <c r="JKR1" s="628"/>
      <c r="JKS1" s="628"/>
      <c r="JKT1" s="628"/>
      <c r="JKU1" s="628"/>
      <c r="JKV1" s="628"/>
      <c r="JKW1" s="52"/>
      <c r="JKX1" s="55"/>
      <c r="JKY1" s="628"/>
      <c r="JKZ1" s="628"/>
      <c r="JLA1" s="628"/>
      <c r="JLB1" s="628"/>
      <c r="JLC1" s="628"/>
      <c r="JLD1" s="52"/>
      <c r="JLE1" s="55"/>
      <c r="JLF1" s="628"/>
      <c r="JLG1" s="628"/>
      <c r="JLH1" s="628"/>
      <c r="JLI1" s="628"/>
      <c r="JLJ1" s="628"/>
      <c r="JLK1" s="52"/>
      <c r="JLL1" s="55"/>
      <c r="JLM1" s="628"/>
      <c r="JLN1" s="628"/>
      <c r="JLO1" s="628"/>
      <c r="JLP1" s="628"/>
      <c r="JLQ1" s="628"/>
      <c r="JLR1" s="52"/>
      <c r="JLS1" s="55"/>
      <c r="JLT1" s="628"/>
      <c r="JLU1" s="628"/>
      <c r="JLV1" s="628"/>
      <c r="JLW1" s="628"/>
      <c r="JLX1" s="628"/>
      <c r="JLY1" s="52"/>
      <c r="JLZ1" s="55"/>
      <c r="JMA1" s="628"/>
      <c r="JMB1" s="628"/>
      <c r="JMC1" s="628"/>
      <c r="JMD1" s="628"/>
      <c r="JME1" s="628"/>
      <c r="JMF1" s="52"/>
      <c r="JMG1" s="55"/>
      <c r="JMH1" s="628"/>
      <c r="JMI1" s="628"/>
      <c r="JMJ1" s="628"/>
      <c r="JMK1" s="628"/>
      <c r="JML1" s="628"/>
      <c r="JMM1" s="52"/>
      <c r="JMN1" s="55"/>
      <c r="JMO1" s="628"/>
      <c r="JMP1" s="628"/>
      <c r="JMQ1" s="628"/>
      <c r="JMR1" s="628"/>
      <c r="JMS1" s="628"/>
      <c r="JMT1" s="52"/>
      <c r="JMU1" s="55"/>
      <c r="JMV1" s="628"/>
      <c r="JMW1" s="628"/>
      <c r="JMX1" s="628"/>
      <c r="JMY1" s="628"/>
      <c r="JMZ1" s="628"/>
      <c r="JNA1" s="52"/>
      <c r="JNB1" s="55"/>
      <c r="JNC1" s="628"/>
      <c r="JND1" s="628"/>
      <c r="JNE1" s="628"/>
      <c r="JNF1" s="628"/>
      <c r="JNG1" s="628"/>
      <c r="JNH1" s="52"/>
      <c r="JNI1" s="55"/>
      <c r="JNJ1" s="628"/>
      <c r="JNK1" s="628"/>
      <c r="JNL1" s="628"/>
      <c r="JNM1" s="628"/>
      <c r="JNN1" s="628"/>
      <c r="JNO1" s="52"/>
      <c r="JNP1" s="55"/>
      <c r="JNQ1" s="628"/>
      <c r="JNR1" s="628"/>
      <c r="JNS1" s="628"/>
      <c r="JNT1" s="628"/>
      <c r="JNU1" s="628"/>
      <c r="JNV1" s="52"/>
      <c r="JNW1" s="55"/>
      <c r="JNX1" s="628"/>
      <c r="JNY1" s="628"/>
      <c r="JNZ1" s="628"/>
      <c r="JOA1" s="628"/>
      <c r="JOB1" s="628"/>
      <c r="JOC1" s="52"/>
      <c r="JOD1" s="55"/>
      <c r="JOE1" s="628"/>
      <c r="JOF1" s="628"/>
      <c r="JOG1" s="628"/>
      <c r="JOH1" s="628"/>
      <c r="JOI1" s="628"/>
      <c r="JOJ1" s="52"/>
      <c r="JOK1" s="55"/>
      <c r="JOL1" s="628"/>
      <c r="JOM1" s="628"/>
      <c r="JON1" s="628"/>
      <c r="JOO1" s="628"/>
      <c r="JOP1" s="628"/>
      <c r="JOQ1" s="52"/>
      <c r="JOR1" s="55"/>
      <c r="JOS1" s="628"/>
      <c r="JOT1" s="628"/>
      <c r="JOU1" s="628"/>
      <c r="JOV1" s="628"/>
      <c r="JOW1" s="628"/>
      <c r="JOX1" s="52"/>
      <c r="JOY1" s="55"/>
      <c r="JOZ1" s="628"/>
      <c r="JPA1" s="628"/>
      <c r="JPB1" s="628"/>
      <c r="JPC1" s="628"/>
      <c r="JPD1" s="628"/>
      <c r="JPE1" s="52"/>
      <c r="JPF1" s="55"/>
      <c r="JPG1" s="628"/>
      <c r="JPH1" s="628"/>
      <c r="JPI1" s="628"/>
      <c r="JPJ1" s="628"/>
      <c r="JPK1" s="628"/>
      <c r="JPL1" s="52"/>
      <c r="JPM1" s="55"/>
      <c r="JPN1" s="628"/>
      <c r="JPO1" s="628"/>
      <c r="JPP1" s="628"/>
      <c r="JPQ1" s="628"/>
      <c r="JPR1" s="628"/>
      <c r="JPS1" s="52"/>
      <c r="JPT1" s="55"/>
      <c r="JPU1" s="628"/>
      <c r="JPV1" s="628"/>
      <c r="JPW1" s="628"/>
      <c r="JPX1" s="628"/>
      <c r="JPY1" s="628"/>
      <c r="JPZ1" s="52"/>
      <c r="JQA1" s="55"/>
      <c r="JQB1" s="628"/>
      <c r="JQC1" s="628"/>
      <c r="JQD1" s="628"/>
      <c r="JQE1" s="628"/>
      <c r="JQF1" s="628"/>
      <c r="JQG1" s="52"/>
      <c r="JQH1" s="55"/>
      <c r="JQI1" s="628"/>
      <c r="JQJ1" s="628"/>
      <c r="JQK1" s="628"/>
      <c r="JQL1" s="628"/>
      <c r="JQM1" s="628"/>
      <c r="JQN1" s="52"/>
      <c r="JQO1" s="55"/>
      <c r="JQP1" s="628"/>
      <c r="JQQ1" s="628"/>
      <c r="JQR1" s="628"/>
      <c r="JQS1" s="628"/>
      <c r="JQT1" s="628"/>
      <c r="JQU1" s="52"/>
      <c r="JQV1" s="55"/>
      <c r="JQW1" s="628"/>
      <c r="JQX1" s="628"/>
      <c r="JQY1" s="628"/>
      <c r="JQZ1" s="628"/>
      <c r="JRA1" s="628"/>
      <c r="JRB1" s="52"/>
      <c r="JRC1" s="55"/>
      <c r="JRD1" s="628"/>
      <c r="JRE1" s="628"/>
      <c r="JRF1" s="628"/>
      <c r="JRG1" s="628"/>
      <c r="JRH1" s="628"/>
      <c r="JRI1" s="52"/>
      <c r="JRJ1" s="55"/>
      <c r="JRK1" s="628"/>
      <c r="JRL1" s="628"/>
      <c r="JRM1" s="628"/>
      <c r="JRN1" s="628"/>
      <c r="JRO1" s="628"/>
      <c r="JRP1" s="52"/>
      <c r="JRQ1" s="55"/>
      <c r="JRR1" s="628"/>
      <c r="JRS1" s="628"/>
      <c r="JRT1" s="628"/>
      <c r="JRU1" s="628"/>
      <c r="JRV1" s="628"/>
      <c r="JRW1" s="52"/>
      <c r="JRX1" s="55"/>
      <c r="JRY1" s="628"/>
      <c r="JRZ1" s="628"/>
      <c r="JSA1" s="628"/>
      <c r="JSB1" s="628"/>
      <c r="JSC1" s="628"/>
      <c r="JSD1" s="52"/>
      <c r="JSE1" s="55"/>
      <c r="JSF1" s="628"/>
      <c r="JSG1" s="628"/>
      <c r="JSH1" s="628"/>
      <c r="JSI1" s="628"/>
      <c r="JSJ1" s="628"/>
      <c r="JSK1" s="52"/>
      <c r="JSL1" s="55"/>
      <c r="JSM1" s="628"/>
      <c r="JSN1" s="628"/>
      <c r="JSO1" s="628"/>
      <c r="JSP1" s="628"/>
      <c r="JSQ1" s="628"/>
      <c r="JSR1" s="52"/>
      <c r="JSS1" s="55"/>
      <c r="JST1" s="628"/>
      <c r="JSU1" s="628"/>
      <c r="JSV1" s="628"/>
      <c r="JSW1" s="628"/>
      <c r="JSX1" s="628"/>
      <c r="JSY1" s="52"/>
      <c r="JSZ1" s="55"/>
      <c r="JTA1" s="628"/>
      <c r="JTB1" s="628"/>
      <c r="JTC1" s="628"/>
      <c r="JTD1" s="628"/>
      <c r="JTE1" s="628"/>
      <c r="JTF1" s="52"/>
      <c r="JTG1" s="55"/>
      <c r="JTH1" s="628"/>
      <c r="JTI1" s="628"/>
      <c r="JTJ1" s="628"/>
      <c r="JTK1" s="628"/>
      <c r="JTL1" s="628"/>
      <c r="JTM1" s="52"/>
      <c r="JTN1" s="55"/>
      <c r="JTO1" s="628"/>
      <c r="JTP1" s="628"/>
      <c r="JTQ1" s="628"/>
      <c r="JTR1" s="628"/>
      <c r="JTS1" s="628"/>
      <c r="JTT1" s="52"/>
      <c r="JTU1" s="55"/>
      <c r="JTV1" s="628"/>
      <c r="JTW1" s="628"/>
      <c r="JTX1" s="628"/>
      <c r="JTY1" s="628"/>
      <c r="JTZ1" s="628"/>
      <c r="JUA1" s="52"/>
      <c r="JUB1" s="55"/>
      <c r="JUC1" s="628"/>
      <c r="JUD1" s="628"/>
      <c r="JUE1" s="628"/>
      <c r="JUF1" s="628"/>
      <c r="JUG1" s="628"/>
      <c r="JUH1" s="52"/>
      <c r="JUI1" s="55"/>
      <c r="JUJ1" s="628"/>
      <c r="JUK1" s="628"/>
      <c r="JUL1" s="628"/>
      <c r="JUM1" s="628"/>
      <c r="JUN1" s="628"/>
      <c r="JUO1" s="52"/>
      <c r="JUP1" s="55"/>
      <c r="JUQ1" s="628"/>
      <c r="JUR1" s="628"/>
      <c r="JUS1" s="628"/>
      <c r="JUT1" s="628"/>
      <c r="JUU1" s="628"/>
      <c r="JUV1" s="52"/>
      <c r="JUW1" s="55"/>
      <c r="JUX1" s="628"/>
      <c r="JUY1" s="628"/>
      <c r="JUZ1" s="628"/>
      <c r="JVA1" s="628"/>
      <c r="JVB1" s="628"/>
      <c r="JVC1" s="52"/>
      <c r="JVD1" s="55"/>
      <c r="JVE1" s="628"/>
      <c r="JVF1" s="628"/>
      <c r="JVG1" s="628"/>
      <c r="JVH1" s="628"/>
      <c r="JVI1" s="628"/>
      <c r="JVJ1" s="52"/>
      <c r="JVK1" s="55"/>
      <c r="JVL1" s="628"/>
      <c r="JVM1" s="628"/>
      <c r="JVN1" s="628"/>
      <c r="JVO1" s="628"/>
      <c r="JVP1" s="628"/>
      <c r="JVQ1" s="52"/>
      <c r="JVR1" s="55"/>
      <c r="JVS1" s="628"/>
      <c r="JVT1" s="628"/>
      <c r="JVU1" s="628"/>
      <c r="JVV1" s="628"/>
      <c r="JVW1" s="628"/>
      <c r="JVX1" s="52"/>
      <c r="JVY1" s="55"/>
      <c r="JVZ1" s="628"/>
      <c r="JWA1" s="628"/>
      <c r="JWB1" s="628"/>
      <c r="JWC1" s="628"/>
      <c r="JWD1" s="628"/>
      <c r="JWE1" s="52"/>
      <c r="JWF1" s="55"/>
      <c r="JWG1" s="628"/>
      <c r="JWH1" s="628"/>
      <c r="JWI1" s="628"/>
      <c r="JWJ1" s="628"/>
      <c r="JWK1" s="628"/>
      <c r="JWL1" s="52"/>
      <c r="JWM1" s="55"/>
      <c r="JWN1" s="628"/>
      <c r="JWO1" s="628"/>
      <c r="JWP1" s="628"/>
      <c r="JWQ1" s="628"/>
      <c r="JWR1" s="628"/>
      <c r="JWS1" s="52"/>
      <c r="JWT1" s="55"/>
      <c r="JWU1" s="628"/>
      <c r="JWV1" s="628"/>
      <c r="JWW1" s="628"/>
      <c r="JWX1" s="628"/>
      <c r="JWY1" s="628"/>
      <c r="JWZ1" s="52"/>
      <c r="JXA1" s="55"/>
      <c r="JXB1" s="628"/>
      <c r="JXC1" s="628"/>
      <c r="JXD1" s="628"/>
      <c r="JXE1" s="628"/>
      <c r="JXF1" s="628"/>
      <c r="JXG1" s="52"/>
      <c r="JXH1" s="55"/>
      <c r="JXI1" s="628"/>
      <c r="JXJ1" s="628"/>
      <c r="JXK1" s="628"/>
      <c r="JXL1" s="628"/>
      <c r="JXM1" s="628"/>
      <c r="JXN1" s="52"/>
      <c r="JXO1" s="55"/>
      <c r="JXP1" s="628"/>
      <c r="JXQ1" s="628"/>
      <c r="JXR1" s="628"/>
      <c r="JXS1" s="628"/>
      <c r="JXT1" s="628"/>
      <c r="JXU1" s="52"/>
      <c r="JXV1" s="55"/>
      <c r="JXW1" s="628"/>
      <c r="JXX1" s="628"/>
      <c r="JXY1" s="628"/>
      <c r="JXZ1" s="628"/>
      <c r="JYA1" s="628"/>
      <c r="JYB1" s="52"/>
      <c r="JYC1" s="55"/>
      <c r="JYD1" s="628"/>
      <c r="JYE1" s="628"/>
      <c r="JYF1" s="628"/>
      <c r="JYG1" s="628"/>
      <c r="JYH1" s="628"/>
      <c r="JYI1" s="52"/>
      <c r="JYJ1" s="55"/>
      <c r="JYK1" s="628"/>
      <c r="JYL1" s="628"/>
      <c r="JYM1" s="628"/>
      <c r="JYN1" s="628"/>
      <c r="JYO1" s="628"/>
      <c r="JYP1" s="52"/>
      <c r="JYQ1" s="55"/>
      <c r="JYR1" s="628"/>
      <c r="JYS1" s="628"/>
      <c r="JYT1" s="628"/>
      <c r="JYU1" s="628"/>
      <c r="JYV1" s="628"/>
      <c r="JYW1" s="52"/>
      <c r="JYX1" s="55"/>
      <c r="JYY1" s="628"/>
      <c r="JYZ1" s="628"/>
      <c r="JZA1" s="628"/>
      <c r="JZB1" s="628"/>
      <c r="JZC1" s="628"/>
      <c r="JZD1" s="52"/>
      <c r="JZE1" s="55"/>
      <c r="JZF1" s="628"/>
      <c r="JZG1" s="628"/>
      <c r="JZH1" s="628"/>
      <c r="JZI1" s="628"/>
      <c r="JZJ1" s="628"/>
      <c r="JZK1" s="52"/>
      <c r="JZL1" s="55"/>
      <c r="JZM1" s="628"/>
      <c r="JZN1" s="628"/>
      <c r="JZO1" s="628"/>
      <c r="JZP1" s="628"/>
      <c r="JZQ1" s="628"/>
      <c r="JZR1" s="52"/>
      <c r="JZS1" s="55"/>
      <c r="JZT1" s="628"/>
      <c r="JZU1" s="628"/>
      <c r="JZV1" s="628"/>
      <c r="JZW1" s="628"/>
      <c r="JZX1" s="628"/>
      <c r="JZY1" s="52"/>
      <c r="JZZ1" s="55"/>
      <c r="KAA1" s="628"/>
      <c r="KAB1" s="628"/>
      <c r="KAC1" s="628"/>
      <c r="KAD1" s="628"/>
      <c r="KAE1" s="628"/>
      <c r="KAF1" s="52"/>
      <c r="KAG1" s="55"/>
      <c r="KAH1" s="628"/>
      <c r="KAI1" s="628"/>
      <c r="KAJ1" s="628"/>
      <c r="KAK1" s="628"/>
      <c r="KAL1" s="628"/>
      <c r="KAM1" s="52"/>
      <c r="KAN1" s="55"/>
      <c r="KAO1" s="628"/>
      <c r="KAP1" s="628"/>
      <c r="KAQ1" s="628"/>
      <c r="KAR1" s="628"/>
      <c r="KAS1" s="628"/>
      <c r="KAT1" s="52"/>
      <c r="KAU1" s="55"/>
      <c r="KAV1" s="628"/>
      <c r="KAW1" s="628"/>
      <c r="KAX1" s="628"/>
      <c r="KAY1" s="628"/>
      <c r="KAZ1" s="628"/>
      <c r="KBA1" s="52"/>
      <c r="KBB1" s="55"/>
      <c r="KBC1" s="628"/>
      <c r="KBD1" s="628"/>
      <c r="KBE1" s="628"/>
      <c r="KBF1" s="628"/>
      <c r="KBG1" s="628"/>
      <c r="KBH1" s="52"/>
      <c r="KBI1" s="55"/>
      <c r="KBJ1" s="628"/>
      <c r="KBK1" s="628"/>
      <c r="KBL1" s="628"/>
      <c r="KBM1" s="628"/>
      <c r="KBN1" s="628"/>
      <c r="KBO1" s="52"/>
      <c r="KBP1" s="55"/>
      <c r="KBQ1" s="628"/>
      <c r="KBR1" s="628"/>
      <c r="KBS1" s="628"/>
      <c r="KBT1" s="628"/>
      <c r="KBU1" s="628"/>
      <c r="KBV1" s="52"/>
      <c r="KBW1" s="55"/>
      <c r="KBX1" s="628"/>
      <c r="KBY1" s="628"/>
      <c r="KBZ1" s="628"/>
      <c r="KCA1" s="628"/>
      <c r="KCB1" s="628"/>
      <c r="KCC1" s="52"/>
      <c r="KCD1" s="55"/>
      <c r="KCE1" s="628"/>
      <c r="KCF1" s="628"/>
      <c r="KCG1" s="628"/>
      <c r="KCH1" s="628"/>
      <c r="KCI1" s="628"/>
      <c r="KCJ1" s="52"/>
      <c r="KCK1" s="55"/>
      <c r="KCL1" s="628"/>
      <c r="KCM1" s="628"/>
      <c r="KCN1" s="628"/>
      <c r="KCO1" s="628"/>
      <c r="KCP1" s="628"/>
      <c r="KCQ1" s="52"/>
      <c r="KCR1" s="55"/>
      <c r="KCS1" s="628"/>
      <c r="KCT1" s="628"/>
      <c r="KCU1" s="628"/>
      <c r="KCV1" s="628"/>
      <c r="KCW1" s="628"/>
      <c r="KCX1" s="52"/>
      <c r="KCY1" s="55"/>
      <c r="KCZ1" s="628"/>
      <c r="KDA1" s="628"/>
      <c r="KDB1" s="628"/>
      <c r="KDC1" s="628"/>
      <c r="KDD1" s="628"/>
      <c r="KDE1" s="52"/>
      <c r="KDF1" s="55"/>
      <c r="KDG1" s="628"/>
      <c r="KDH1" s="628"/>
      <c r="KDI1" s="628"/>
      <c r="KDJ1" s="628"/>
      <c r="KDK1" s="628"/>
      <c r="KDL1" s="52"/>
      <c r="KDM1" s="55"/>
      <c r="KDN1" s="628"/>
      <c r="KDO1" s="628"/>
      <c r="KDP1" s="628"/>
      <c r="KDQ1" s="628"/>
      <c r="KDR1" s="628"/>
      <c r="KDS1" s="52"/>
      <c r="KDT1" s="55"/>
      <c r="KDU1" s="628"/>
      <c r="KDV1" s="628"/>
      <c r="KDW1" s="628"/>
      <c r="KDX1" s="628"/>
      <c r="KDY1" s="628"/>
      <c r="KDZ1" s="52"/>
      <c r="KEA1" s="55"/>
      <c r="KEB1" s="628"/>
      <c r="KEC1" s="628"/>
      <c r="KED1" s="628"/>
      <c r="KEE1" s="628"/>
      <c r="KEF1" s="628"/>
      <c r="KEG1" s="52"/>
      <c r="KEH1" s="55"/>
      <c r="KEI1" s="628"/>
      <c r="KEJ1" s="628"/>
      <c r="KEK1" s="628"/>
      <c r="KEL1" s="628"/>
      <c r="KEM1" s="628"/>
      <c r="KEN1" s="52"/>
      <c r="KEO1" s="55"/>
      <c r="KEP1" s="628"/>
      <c r="KEQ1" s="628"/>
      <c r="KER1" s="628"/>
      <c r="KES1" s="628"/>
      <c r="KET1" s="628"/>
      <c r="KEU1" s="52"/>
      <c r="KEV1" s="55"/>
      <c r="KEW1" s="628"/>
      <c r="KEX1" s="628"/>
      <c r="KEY1" s="628"/>
      <c r="KEZ1" s="628"/>
      <c r="KFA1" s="628"/>
      <c r="KFB1" s="52"/>
      <c r="KFC1" s="55"/>
      <c r="KFD1" s="628"/>
      <c r="KFE1" s="628"/>
      <c r="KFF1" s="628"/>
      <c r="KFG1" s="628"/>
      <c r="KFH1" s="628"/>
      <c r="KFI1" s="52"/>
      <c r="KFJ1" s="55"/>
      <c r="KFK1" s="628"/>
      <c r="KFL1" s="628"/>
      <c r="KFM1" s="628"/>
      <c r="KFN1" s="628"/>
      <c r="KFO1" s="628"/>
      <c r="KFP1" s="52"/>
      <c r="KFQ1" s="55"/>
      <c r="KFR1" s="628"/>
      <c r="KFS1" s="628"/>
      <c r="KFT1" s="628"/>
      <c r="KFU1" s="628"/>
      <c r="KFV1" s="628"/>
      <c r="KFW1" s="52"/>
      <c r="KFX1" s="55"/>
      <c r="KFY1" s="628"/>
      <c r="KFZ1" s="628"/>
      <c r="KGA1" s="628"/>
      <c r="KGB1" s="628"/>
      <c r="KGC1" s="628"/>
      <c r="KGD1" s="52"/>
      <c r="KGE1" s="55"/>
      <c r="KGF1" s="628"/>
      <c r="KGG1" s="628"/>
      <c r="KGH1" s="628"/>
      <c r="KGI1" s="628"/>
      <c r="KGJ1" s="628"/>
      <c r="KGK1" s="52"/>
      <c r="KGL1" s="55"/>
      <c r="KGM1" s="628"/>
      <c r="KGN1" s="628"/>
      <c r="KGO1" s="628"/>
      <c r="KGP1" s="628"/>
      <c r="KGQ1" s="628"/>
      <c r="KGR1" s="52"/>
      <c r="KGS1" s="55"/>
      <c r="KGT1" s="628"/>
      <c r="KGU1" s="628"/>
      <c r="KGV1" s="628"/>
      <c r="KGW1" s="628"/>
      <c r="KGX1" s="628"/>
      <c r="KGY1" s="52"/>
      <c r="KGZ1" s="55"/>
      <c r="KHA1" s="628"/>
      <c r="KHB1" s="628"/>
      <c r="KHC1" s="628"/>
      <c r="KHD1" s="628"/>
      <c r="KHE1" s="628"/>
      <c r="KHF1" s="52"/>
      <c r="KHG1" s="55"/>
      <c r="KHH1" s="628"/>
      <c r="KHI1" s="628"/>
      <c r="KHJ1" s="628"/>
      <c r="KHK1" s="628"/>
      <c r="KHL1" s="628"/>
      <c r="KHM1" s="52"/>
      <c r="KHN1" s="55"/>
      <c r="KHO1" s="628"/>
      <c r="KHP1" s="628"/>
      <c r="KHQ1" s="628"/>
      <c r="KHR1" s="628"/>
      <c r="KHS1" s="628"/>
      <c r="KHT1" s="52"/>
      <c r="KHU1" s="55"/>
      <c r="KHV1" s="628"/>
      <c r="KHW1" s="628"/>
      <c r="KHX1" s="628"/>
      <c r="KHY1" s="628"/>
      <c r="KHZ1" s="628"/>
      <c r="KIA1" s="52"/>
      <c r="KIB1" s="55"/>
      <c r="KIC1" s="628"/>
      <c r="KID1" s="628"/>
      <c r="KIE1" s="628"/>
      <c r="KIF1" s="628"/>
      <c r="KIG1" s="628"/>
      <c r="KIH1" s="52"/>
      <c r="KII1" s="55"/>
      <c r="KIJ1" s="628"/>
      <c r="KIK1" s="628"/>
      <c r="KIL1" s="628"/>
      <c r="KIM1" s="628"/>
      <c r="KIN1" s="628"/>
      <c r="KIO1" s="52"/>
      <c r="KIP1" s="55"/>
      <c r="KIQ1" s="628"/>
      <c r="KIR1" s="628"/>
      <c r="KIS1" s="628"/>
      <c r="KIT1" s="628"/>
      <c r="KIU1" s="628"/>
      <c r="KIV1" s="52"/>
      <c r="KIW1" s="55"/>
      <c r="KIX1" s="628"/>
      <c r="KIY1" s="628"/>
      <c r="KIZ1" s="628"/>
      <c r="KJA1" s="628"/>
      <c r="KJB1" s="628"/>
      <c r="KJC1" s="52"/>
      <c r="KJD1" s="55"/>
      <c r="KJE1" s="628"/>
      <c r="KJF1" s="628"/>
      <c r="KJG1" s="628"/>
      <c r="KJH1" s="628"/>
      <c r="KJI1" s="628"/>
      <c r="KJJ1" s="52"/>
      <c r="KJK1" s="55"/>
      <c r="KJL1" s="628"/>
      <c r="KJM1" s="628"/>
      <c r="KJN1" s="628"/>
      <c r="KJO1" s="628"/>
      <c r="KJP1" s="628"/>
      <c r="KJQ1" s="52"/>
      <c r="KJR1" s="55"/>
      <c r="KJS1" s="628"/>
      <c r="KJT1" s="628"/>
      <c r="KJU1" s="628"/>
      <c r="KJV1" s="628"/>
      <c r="KJW1" s="628"/>
      <c r="KJX1" s="52"/>
      <c r="KJY1" s="55"/>
      <c r="KJZ1" s="628"/>
      <c r="KKA1" s="628"/>
      <c r="KKB1" s="628"/>
      <c r="KKC1" s="628"/>
      <c r="KKD1" s="628"/>
      <c r="KKE1" s="52"/>
      <c r="KKF1" s="55"/>
      <c r="KKG1" s="628"/>
      <c r="KKH1" s="628"/>
      <c r="KKI1" s="628"/>
      <c r="KKJ1" s="628"/>
      <c r="KKK1" s="628"/>
      <c r="KKL1" s="52"/>
      <c r="KKM1" s="55"/>
      <c r="KKN1" s="628"/>
      <c r="KKO1" s="628"/>
      <c r="KKP1" s="628"/>
      <c r="KKQ1" s="628"/>
      <c r="KKR1" s="628"/>
      <c r="KKS1" s="52"/>
      <c r="KKT1" s="55"/>
      <c r="KKU1" s="628"/>
      <c r="KKV1" s="628"/>
      <c r="KKW1" s="628"/>
      <c r="KKX1" s="628"/>
      <c r="KKY1" s="628"/>
      <c r="KKZ1" s="52"/>
      <c r="KLA1" s="55"/>
      <c r="KLB1" s="628"/>
      <c r="KLC1" s="628"/>
      <c r="KLD1" s="628"/>
      <c r="KLE1" s="628"/>
      <c r="KLF1" s="628"/>
      <c r="KLG1" s="52"/>
      <c r="KLH1" s="55"/>
      <c r="KLI1" s="628"/>
      <c r="KLJ1" s="628"/>
      <c r="KLK1" s="628"/>
      <c r="KLL1" s="628"/>
      <c r="KLM1" s="628"/>
      <c r="KLN1" s="52"/>
      <c r="KLO1" s="55"/>
      <c r="KLP1" s="628"/>
      <c r="KLQ1" s="628"/>
      <c r="KLR1" s="628"/>
      <c r="KLS1" s="628"/>
      <c r="KLT1" s="628"/>
      <c r="KLU1" s="52"/>
      <c r="KLV1" s="55"/>
      <c r="KLW1" s="628"/>
      <c r="KLX1" s="628"/>
      <c r="KLY1" s="628"/>
      <c r="KLZ1" s="628"/>
      <c r="KMA1" s="628"/>
      <c r="KMB1" s="52"/>
      <c r="KMC1" s="55"/>
      <c r="KMD1" s="628"/>
      <c r="KME1" s="628"/>
      <c r="KMF1" s="628"/>
      <c r="KMG1" s="628"/>
      <c r="KMH1" s="628"/>
      <c r="KMI1" s="52"/>
      <c r="KMJ1" s="55"/>
      <c r="KMK1" s="628"/>
      <c r="KML1" s="628"/>
      <c r="KMM1" s="628"/>
      <c r="KMN1" s="628"/>
      <c r="KMO1" s="628"/>
      <c r="KMP1" s="52"/>
      <c r="KMQ1" s="55"/>
      <c r="KMR1" s="628"/>
      <c r="KMS1" s="628"/>
      <c r="KMT1" s="628"/>
      <c r="KMU1" s="628"/>
      <c r="KMV1" s="628"/>
      <c r="KMW1" s="52"/>
      <c r="KMX1" s="55"/>
      <c r="KMY1" s="628"/>
      <c r="KMZ1" s="628"/>
      <c r="KNA1" s="628"/>
      <c r="KNB1" s="628"/>
      <c r="KNC1" s="628"/>
      <c r="KND1" s="52"/>
      <c r="KNE1" s="55"/>
      <c r="KNF1" s="628"/>
      <c r="KNG1" s="628"/>
      <c r="KNH1" s="628"/>
      <c r="KNI1" s="628"/>
      <c r="KNJ1" s="628"/>
      <c r="KNK1" s="52"/>
      <c r="KNL1" s="55"/>
      <c r="KNM1" s="628"/>
      <c r="KNN1" s="628"/>
      <c r="KNO1" s="628"/>
      <c r="KNP1" s="628"/>
      <c r="KNQ1" s="628"/>
      <c r="KNR1" s="52"/>
      <c r="KNS1" s="55"/>
      <c r="KNT1" s="628"/>
      <c r="KNU1" s="628"/>
      <c r="KNV1" s="628"/>
      <c r="KNW1" s="628"/>
      <c r="KNX1" s="628"/>
      <c r="KNY1" s="52"/>
      <c r="KNZ1" s="55"/>
      <c r="KOA1" s="628"/>
      <c r="KOB1" s="628"/>
      <c r="KOC1" s="628"/>
      <c r="KOD1" s="628"/>
      <c r="KOE1" s="628"/>
      <c r="KOF1" s="52"/>
      <c r="KOG1" s="55"/>
      <c r="KOH1" s="628"/>
      <c r="KOI1" s="628"/>
      <c r="KOJ1" s="628"/>
      <c r="KOK1" s="628"/>
      <c r="KOL1" s="628"/>
      <c r="KOM1" s="52"/>
      <c r="KON1" s="55"/>
      <c r="KOO1" s="628"/>
      <c r="KOP1" s="628"/>
      <c r="KOQ1" s="628"/>
      <c r="KOR1" s="628"/>
      <c r="KOS1" s="628"/>
      <c r="KOT1" s="52"/>
      <c r="KOU1" s="55"/>
      <c r="KOV1" s="628"/>
      <c r="KOW1" s="628"/>
      <c r="KOX1" s="628"/>
      <c r="KOY1" s="628"/>
      <c r="KOZ1" s="628"/>
      <c r="KPA1" s="52"/>
      <c r="KPB1" s="55"/>
      <c r="KPC1" s="628"/>
      <c r="KPD1" s="628"/>
      <c r="KPE1" s="628"/>
      <c r="KPF1" s="628"/>
      <c r="KPG1" s="628"/>
      <c r="KPH1" s="52"/>
      <c r="KPI1" s="55"/>
      <c r="KPJ1" s="628"/>
      <c r="KPK1" s="628"/>
      <c r="KPL1" s="628"/>
      <c r="KPM1" s="628"/>
      <c r="KPN1" s="628"/>
      <c r="KPO1" s="52"/>
      <c r="KPP1" s="55"/>
      <c r="KPQ1" s="628"/>
      <c r="KPR1" s="628"/>
      <c r="KPS1" s="628"/>
      <c r="KPT1" s="628"/>
      <c r="KPU1" s="628"/>
      <c r="KPV1" s="52"/>
      <c r="KPW1" s="55"/>
      <c r="KPX1" s="628"/>
      <c r="KPY1" s="628"/>
      <c r="KPZ1" s="628"/>
      <c r="KQA1" s="628"/>
      <c r="KQB1" s="628"/>
      <c r="KQC1" s="52"/>
      <c r="KQD1" s="55"/>
      <c r="KQE1" s="628"/>
      <c r="KQF1" s="628"/>
      <c r="KQG1" s="628"/>
      <c r="KQH1" s="628"/>
      <c r="KQI1" s="628"/>
      <c r="KQJ1" s="52"/>
      <c r="KQK1" s="55"/>
      <c r="KQL1" s="628"/>
      <c r="KQM1" s="628"/>
      <c r="KQN1" s="628"/>
      <c r="KQO1" s="628"/>
      <c r="KQP1" s="628"/>
      <c r="KQQ1" s="52"/>
      <c r="KQR1" s="55"/>
      <c r="KQS1" s="628"/>
      <c r="KQT1" s="628"/>
      <c r="KQU1" s="628"/>
      <c r="KQV1" s="628"/>
      <c r="KQW1" s="628"/>
      <c r="KQX1" s="52"/>
      <c r="KQY1" s="55"/>
      <c r="KQZ1" s="628"/>
      <c r="KRA1" s="628"/>
      <c r="KRB1" s="628"/>
      <c r="KRC1" s="628"/>
      <c r="KRD1" s="628"/>
      <c r="KRE1" s="52"/>
      <c r="KRF1" s="55"/>
      <c r="KRG1" s="628"/>
      <c r="KRH1" s="628"/>
      <c r="KRI1" s="628"/>
      <c r="KRJ1" s="628"/>
      <c r="KRK1" s="628"/>
      <c r="KRL1" s="52"/>
      <c r="KRM1" s="55"/>
      <c r="KRN1" s="628"/>
      <c r="KRO1" s="628"/>
      <c r="KRP1" s="628"/>
      <c r="KRQ1" s="628"/>
      <c r="KRR1" s="628"/>
      <c r="KRS1" s="52"/>
      <c r="KRT1" s="55"/>
      <c r="KRU1" s="628"/>
      <c r="KRV1" s="628"/>
      <c r="KRW1" s="628"/>
      <c r="KRX1" s="628"/>
      <c r="KRY1" s="628"/>
      <c r="KRZ1" s="52"/>
      <c r="KSA1" s="55"/>
      <c r="KSB1" s="628"/>
      <c r="KSC1" s="628"/>
      <c r="KSD1" s="628"/>
      <c r="KSE1" s="628"/>
      <c r="KSF1" s="628"/>
      <c r="KSG1" s="52"/>
      <c r="KSH1" s="55"/>
      <c r="KSI1" s="628"/>
      <c r="KSJ1" s="628"/>
      <c r="KSK1" s="628"/>
      <c r="KSL1" s="628"/>
      <c r="KSM1" s="628"/>
      <c r="KSN1" s="52"/>
      <c r="KSO1" s="55"/>
      <c r="KSP1" s="628"/>
      <c r="KSQ1" s="628"/>
      <c r="KSR1" s="628"/>
      <c r="KSS1" s="628"/>
      <c r="KST1" s="628"/>
      <c r="KSU1" s="52"/>
      <c r="KSV1" s="55"/>
      <c r="KSW1" s="628"/>
      <c r="KSX1" s="628"/>
      <c r="KSY1" s="628"/>
      <c r="KSZ1" s="628"/>
      <c r="KTA1" s="628"/>
      <c r="KTB1" s="52"/>
      <c r="KTC1" s="55"/>
      <c r="KTD1" s="628"/>
      <c r="KTE1" s="628"/>
      <c r="KTF1" s="628"/>
      <c r="KTG1" s="628"/>
      <c r="KTH1" s="628"/>
      <c r="KTI1" s="52"/>
      <c r="KTJ1" s="55"/>
      <c r="KTK1" s="628"/>
      <c r="KTL1" s="628"/>
      <c r="KTM1" s="628"/>
      <c r="KTN1" s="628"/>
      <c r="KTO1" s="628"/>
      <c r="KTP1" s="52"/>
      <c r="KTQ1" s="55"/>
      <c r="KTR1" s="628"/>
      <c r="KTS1" s="628"/>
      <c r="KTT1" s="628"/>
      <c r="KTU1" s="628"/>
      <c r="KTV1" s="628"/>
      <c r="KTW1" s="52"/>
      <c r="KTX1" s="55"/>
      <c r="KTY1" s="628"/>
      <c r="KTZ1" s="628"/>
      <c r="KUA1" s="628"/>
      <c r="KUB1" s="628"/>
      <c r="KUC1" s="628"/>
      <c r="KUD1" s="52"/>
      <c r="KUE1" s="55"/>
      <c r="KUF1" s="628"/>
      <c r="KUG1" s="628"/>
      <c r="KUH1" s="628"/>
      <c r="KUI1" s="628"/>
      <c r="KUJ1" s="628"/>
      <c r="KUK1" s="52"/>
      <c r="KUL1" s="55"/>
      <c r="KUM1" s="628"/>
      <c r="KUN1" s="628"/>
      <c r="KUO1" s="628"/>
      <c r="KUP1" s="628"/>
      <c r="KUQ1" s="628"/>
      <c r="KUR1" s="52"/>
      <c r="KUS1" s="55"/>
      <c r="KUT1" s="628"/>
      <c r="KUU1" s="628"/>
      <c r="KUV1" s="628"/>
      <c r="KUW1" s="628"/>
      <c r="KUX1" s="628"/>
      <c r="KUY1" s="52"/>
      <c r="KUZ1" s="55"/>
      <c r="KVA1" s="628"/>
      <c r="KVB1" s="628"/>
      <c r="KVC1" s="628"/>
      <c r="KVD1" s="628"/>
      <c r="KVE1" s="628"/>
      <c r="KVF1" s="52"/>
      <c r="KVG1" s="55"/>
      <c r="KVH1" s="628"/>
      <c r="KVI1" s="628"/>
      <c r="KVJ1" s="628"/>
      <c r="KVK1" s="628"/>
      <c r="KVL1" s="628"/>
      <c r="KVM1" s="52"/>
      <c r="KVN1" s="55"/>
      <c r="KVO1" s="628"/>
      <c r="KVP1" s="628"/>
      <c r="KVQ1" s="628"/>
      <c r="KVR1" s="628"/>
      <c r="KVS1" s="628"/>
      <c r="KVT1" s="52"/>
      <c r="KVU1" s="55"/>
      <c r="KVV1" s="628"/>
      <c r="KVW1" s="628"/>
      <c r="KVX1" s="628"/>
      <c r="KVY1" s="628"/>
      <c r="KVZ1" s="628"/>
      <c r="KWA1" s="52"/>
      <c r="KWB1" s="55"/>
      <c r="KWC1" s="628"/>
      <c r="KWD1" s="628"/>
      <c r="KWE1" s="628"/>
      <c r="KWF1" s="628"/>
      <c r="KWG1" s="628"/>
      <c r="KWH1" s="52"/>
      <c r="KWI1" s="55"/>
      <c r="KWJ1" s="628"/>
      <c r="KWK1" s="628"/>
      <c r="KWL1" s="628"/>
      <c r="KWM1" s="628"/>
      <c r="KWN1" s="628"/>
      <c r="KWO1" s="52"/>
      <c r="KWP1" s="55"/>
      <c r="KWQ1" s="628"/>
      <c r="KWR1" s="628"/>
      <c r="KWS1" s="628"/>
      <c r="KWT1" s="628"/>
      <c r="KWU1" s="628"/>
      <c r="KWV1" s="52"/>
      <c r="KWW1" s="55"/>
      <c r="KWX1" s="628"/>
      <c r="KWY1" s="628"/>
      <c r="KWZ1" s="628"/>
      <c r="KXA1" s="628"/>
      <c r="KXB1" s="628"/>
      <c r="KXC1" s="52"/>
      <c r="KXD1" s="55"/>
      <c r="KXE1" s="628"/>
      <c r="KXF1" s="628"/>
      <c r="KXG1" s="628"/>
      <c r="KXH1" s="628"/>
      <c r="KXI1" s="628"/>
      <c r="KXJ1" s="52"/>
      <c r="KXK1" s="55"/>
      <c r="KXL1" s="628"/>
      <c r="KXM1" s="628"/>
      <c r="KXN1" s="628"/>
      <c r="KXO1" s="628"/>
      <c r="KXP1" s="628"/>
      <c r="KXQ1" s="52"/>
      <c r="KXR1" s="55"/>
      <c r="KXS1" s="628"/>
      <c r="KXT1" s="628"/>
      <c r="KXU1" s="628"/>
      <c r="KXV1" s="628"/>
      <c r="KXW1" s="628"/>
      <c r="KXX1" s="52"/>
      <c r="KXY1" s="55"/>
      <c r="KXZ1" s="628"/>
      <c r="KYA1" s="628"/>
      <c r="KYB1" s="628"/>
      <c r="KYC1" s="628"/>
      <c r="KYD1" s="628"/>
      <c r="KYE1" s="52"/>
      <c r="KYF1" s="55"/>
      <c r="KYG1" s="628"/>
      <c r="KYH1" s="628"/>
      <c r="KYI1" s="628"/>
      <c r="KYJ1" s="628"/>
      <c r="KYK1" s="628"/>
      <c r="KYL1" s="52"/>
      <c r="KYM1" s="55"/>
      <c r="KYN1" s="628"/>
      <c r="KYO1" s="628"/>
      <c r="KYP1" s="628"/>
      <c r="KYQ1" s="628"/>
      <c r="KYR1" s="628"/>
      <c r="KYS1" s="52"/>
      <c r="KYT1" s="55"/>
      <c r="KYU1" s="628"/>
      <c r="KYV1" s="628"/>
      <c r="KYW1" s="628"/>
      <c r="KYX1" s="628"/>
      <c r="KYY1" s="628"/>
      <c r="KYZ1" s="52"/>
      <c r="KZA1" s="55"/>
      <c r="KZB1" s="628"/>
      <c r="KZC1" s="628"/>
      <c r="KZD1" s="628"/>
      <c r="KZE1" s="628"/>
      <c r="KZF1" s="628"/>
      <c r="KZG1" s="52"/>
      <c r="KZH1" s="55"/>
      <c r="KZI1" s="628"/>
      <c r="KZJ1" s="628"/>
      <c r="KZK1" s="628"/>
      <c r="KZL1" s="628"/>
      <c r="KZM1" s="628"/>
      <c r="KZN1" s="52"/>
      <c r="KZO1" s="55"/>
      <c r="KZP1" s="628"/>
      <c r="KZQ1" s="628"/>
      <c r="KZR1" s="628"/>
      <c r="KZS1" s="628"/>
      <c r="KZT1" s="628"/>
      <c r="KZU1" s="52"/>
      <c r="KZV1" s="55"/>
      <c r="KZW1" s="628"/>
      <c r="KZX1" s="628"/>
      <c r="KZY1" s="628"/>
      <c r="KZZ1" s="628"/>
      <c r="LAA1" s="628"/>
      <c r="LAB1" s="52"/>
      <c r="LAC1" s="55"/>
      <c r="LAD1" s="628"/>
      <c r="LAE1" s="628"/>
      <c r="LAF1" s="628"/>
      <c r="LAG1" s="628"/>
      <c r="LAH1" s="628"/>
      <c r="LAI1" s="52"/>
      <c r="LAJ1" s="55"/>
      <c r="LAK1" s="628"/>
      <c r="LAL1" s="628"/>
      <c r="LAM1" s="628"/>
      <c r="LAN1" s="628"/>
      <c r="LAO1" s="628"/>
      <c r="LAP1" s="52"/>
      <c r="LAQ1" s="55"/>
      <c r="LAR1" s="628"/>
      <c r="LAS1" s="628"/>
      <c r="LAT1" s="628"/>
      <c r="LAU1" s="628"/>
      <c r="LAV1" s="628"/>
      <c r="LAW1" s="52"/>
      <c r="LAX1" s="55"/>
      <c r="LAY1" s="628"/>
      <c r="LAZ1" s="628"/>
      <c r="LBA1" s="628"/>
      <c r="LBB1" s="628"/>
      <c r="LBC1" s="628"/>
      <c r="LBD1" s="52"/>
      <c r="LBE1" s="55"/>
      <c r="LBF1" s="628"/>
      <c r="LBG1" s="628"/>
      <c r="LBH1" s="628"/>
      <c r="LBI1" s="628"/>
      <c r="LBJ1" s="628"/>
      <c r="LBK1" s="52"/>
      <c r="LBL1" s="55"/>
      <c r="LBM1" s="628"/>
      <c r="LBN1" s="628"/>
      <c r="LBO1" s="628"/>
      <c r="LBP1" s="628"/>
      <c r="LBQ1" s="628"/>
      <c r="LBR1" s="52"/>
      <c r="LBS1" s="55"/>
      <c r="LBT1" s="628"/>
      <c r="LBU1" s="628"/>
      <c r="LBV1" s="628"/>
      <c r="LBW1" s="628"/>
      <c r="LBX1" s="628"/>
      <c r="LBY1" s="52"/>
      <c r="LBZ1" s="55"/>
      <c r="LCA1" s="628"/>
      <c r="LCB1" s="628"/>
      <c r="LCC1" s="628"/>
      <c r="LCD1" s="628"/>
      <c r="LCE1" s="628"/>
      <c r="LCF1" s="52"/>
      <c r="LCG1" s="55"/>
      <c r="LCH1" s="628"/>
      <c r="LCI1" s="628"/>
      <c r="LCJ1" s="628"/>
      <c r="LCK1" s="628"/>
      <c r="LCL1" s="628"/>
      <c r="LCM1" s="52"/>
      <c r="LCN1" s="55"/>
      <c r="LCO1" s="628"/>
      <c r="LCP1" s="628"/>
      <c r="LCQ1" s="628"/>
      <c r="LCR1" s="628"/>
      <c r="LCS1" s="628"/>
      <c r="LCT1" s="52"/>
      <c r="LCU1" s="55"/>
      <c r="LCV1" s="628"/>
      <c r="LCW1" s="628"/>
      <c r="LCX1" s="628"/>
      <c r="LCY1" s="628"/>
      <c r="LCZ1" s="628"/>
      <c r="LDA1" s="52"/>
      <c r="LDB1" s="55"/>
      <c r="LDC1" s="628"/>
      <c r="LDD1" s="628"/>
      <c r="LDE1" s="628"/>
      <c r="LDF1" s="628"/>
      <c r="LDG1" s="628"/>
      <c r="LDH1" s="52"/>
      <c r="LDI1" s="55"/>
      <c r="LDJ1" s="628"/>
      <c r="LDK1" s="628"/>
      <c r="LDL1" s="628"/>
      <c r="LDM1" s="628"/>
      <c r="LDN1" s="628"/>
      <c r="LDO1" s="52"/>
      <c r="LDP1" s="55"/>
      <c r="LDQ1" s="628"/>
      <c r="LDR1" s="628"/>
      <c r="LDS1" s="628"/>
      <c r="LDT1" s="628"/>
      <c r="LDU1" s="628"/>
      <c r="LDV1" s="52"/>
      <c r="LDW1" s="55"/>
      <c r="LDX1" s="628"/>
      <c r="LDY1" s="628"/>
      <c r="LDZ1" s="628"/>
      <c r="LEA1" s="628"/>
      <c r="LEB1" s="628"/>
      <c r="LEC1" s="52"/>
      <c r="LED1" s="55"/>
      <c r="LEE1" s="628"/>
      <c r="LEF1" s="628"/>
      <c r="LEG1" s="628"/>
      <c r="LEH1" s="628"/>
      <c r="LEI1" s="628"/>
      <c r="LEJ1" s="52"/>
      <c r="LEK1" s="55"/>
      <c r="LEL1" s="628"/>
      <c r="LEM1" s="628"/>
      <c r="LEN1" s="628"/>
      <c r="LEO1" s="628"/>
      <c r="LEP1" s="628"/>
      <c r="LEQ1" s="52"/>
      <c r="LER1" s="55"/>
      <c r="LES1" s="628"/>
      <c r="LET1" s="628"/>
      <c r="LEU1" s="628"/>
      <c r="LEV1" s="628"/>
      <c r="LEW1" s="628"/>
      <c r="LEX1" s="52"/>
      <c r="LEY1" s="55"/>
      <c r="LEZ1" s="628"/>
      <c r="LFA1" s="628"/>
      <c r="LFB1" s="628"/>
      <c r="LFC1" s="628"/>
      <c r="LFD1" s="628"/>
      <c r="LFE1" s="52"/>
      <c r="LFF1" s="55"/>
      <c r="LFG1" s="628"/>
      <c r="LFH1" s="628"/>
      <c r="LFI1" s="628"/>
      <c r="LFJ1" s="628"/>
      <c r="LFK1" s="628"/>
      <c r="LFL1" s="52"/>
      <c r="LFM1" s="55"/>
      <c r="LFN1" s="628"/>
      <c r="LFO1" s="628"/>
      <c r="LFP1" s="628"/>
      <c r="LFQ1" s="628"/>
      <c r="LFR1" s="628"/>
      <c r="LFS1" s="52"/>
      <c r="LFT1" s="55"/>
      <c r="LFU1" s="628"/>
      <c r="LFV1" s="628"/>
      <c r="LFW1" s="628"/>
      <c r="LFX1" s="628"/>
      <c r="LFY1" s="628"/>
      <c r="LFZ1" s="52"/>
      <c r="LGA1" s="55"/>
      <c r="LGB1" s="628"/>
      <c r="LGC1" s="628"/>
      <c r="LGD1" s="628"/>
      <c r="LGE1" s="628"/>
      <c r="LGF1" s="628"/>
      <c r="LGG1" s="52"/>
      <c r="LGH1" s="55"/>
      <c r="LGI1" s="628"/>
      <c r="LGJ1" s="628"/>
      <c r="LGK1" s="628"/>
      <c r="LGL1" s="628"/>
      <c r="LGM1" s="628"/>
      <c r="LGN1" s="52"/>
      <c r="LGO1" s="55"/>
      <c r="LGP1" s="628"/>
      <c r="LGQ1" s="628"/>
      <c r="LGR1" s="628"/>
      <c r="LGS1" s="628"/>
      <c r="LGT1" s="628"/>
      <c r="LGU1" s="52"/>
      <c r="LGV1" s="55"/>
      <c r="LGW1" s="628"/>
      <c r="LGX1" s="628"/>
      <c r="LGY1" s="628"/>
      <c r="LGZ1" s="628"/>
      <c r="LHA1" s="628"/>
      <c r="LHB1" s="52"/>
      <c r="LHC1" s="55"/>
      <c r="LHD1" s="628"/>
      <c r="LHE1" s="628"/>
      <c r="LHF1" s="628"/>
      <c r="LHG1" s="628"/>
      <c r="LHH1" s="628"/>
      <c r="LHI1" s="52"/>
      <c r="LHJ1" s="55"/>
      <c r="LHK1" s="628"/>
      <c r="LHL1" s="628"/>
      <c r="LHM1" s="628"/>
      <c r="LHN1" s="628"/>
      <c r="LHO1" s="628"/>
      <c r="LHP1" s="52"/>
      <c r="LHQ1" s="55"/>
      <c r="LHR1" s="628"/>
      <c r="LHS1" s="628"/>
      <c r="LHT1" s="628"/>
      <c r="LHU1" s="628"/>
      <c r="LHV1" s="628"/>
      <c r="LHW1" s="52"/>
      <c r="LHX1" s="55"/>
      <c r="LHY1" s="628"/>
      <c r="LHZ1" s="628"/>
      <c r="LIA1" s="628"/>
      <c r="LIB1" s="628"/>
      <c r="LIC1" s="628"/>
      <c r="LID1" s="52"/>
      <c r="LIE1" s="55"/>
      <c r="LIF1" s="628"/>
      <c r="LIG1" s="628"/>
      <c r="LIH1" s="628"/>
      <c r="LII1" s="628"/>
      <c r="LIJ1" s="628"/>
      <c r="LIK1" s="52"/>
      <c r="LIL1" s="55"/>
      <c r="LIM1" s="628"/>
      <c r="LIN1" s="628"/>
      <c r="LIO1" s="628"/>
      <c r="LIP1" s="628"/>
      <c r="LIQ1" s="628"/>
      <c r="LIR1" s="52"/>
      <c r="LIS1" s="55"/>
      <c r="LIT1" s="628"/>
      <c r="LIU1" s="628"/>
      <c r="LIV1" s="628"/>
      <c r="LIW1" s="628"/>
      <c r="LIX1" s="628"/>
      <c r="LIY1" s="52"/>
      <c r="LIZ1" s="55"/>
      <c r="LJA1" s="628"/>
      <c r="LJB1" s="628"/>
      <c r="LJC1" s="628"/>
      <c r="LJD1" s="628"/>
      <c r="LJE1" s="628"/>
      <c r="LJF1" s="52"/>
      <c r="LJG1" s="55"/>
      <c r="LJH1" s="628"/>
      <c r="LJI1" s="628"/>
      <c r="LJJ1" s="628"/>
      <c r="LJK1" s="628"/>
      <c r="LJL1" s="628"/>
      <c r="LJM1" s="52"/>
      <c r="LJN1" s="55"/>
      <c r="LJO1" s="628"/>
      <c r="LJP1" s="628"/>
      <c r="LJQ1" s="628"/>
      <c r="LJR1" s="628"/>
      <c r="LJS1" s="628"/>
      <c r="LJT1" s="52"/>
      <c r="LJU1" s="55"/>
      <c r="LJV1" s="628"/>
      <c r="LJW1" s="628"/>
      <c r="LJX1" s="628"/>
      <c r="LJY1" s="628"/>
      <c r="LJZ1" s="628"/>
      <c r="LKA1" s="52"/>
      <c r="LKB1" s="55"/>
      <c r="LKC1" s="628"/>
      <c r="LKD1" s="628"/>
      <c r="LKE1" s="628"/>
      <c r="LKF1" s="628"/>
      <c r="LKG1" s="628"/>
      <c r="LKH1" s="52"/>
      <c r="LKI1" s="55"/>
      <c r="LKJ1" s="628"/>
      <c r="LKK1" s="628"/>
      <c r="LKL1" s="628"/>
      <c r="LKM1" s="628"/>
      <c r="LKN1" s="628"/>
      <c r="LKO1" s="52"/>
      <c r="LKP1" s="55"/>
      <c r="LKQ1" s="628"/>
      <c r="LKR1" s="628"/>
      <c r="LKS1" s="628"/>
      <c r="LKT1" s="628"/>
      <c r="LKU1" s="628"/>
      <c r="LKV1" s="52"/>
      <c r="LKW1" s="55"/>
      <c r="LKX1" s="628"/>
      <c r="LKY1" s="628"/>
      <c r="LKZ1" s="628"/>
      <c r="LLA1" s="628"/>
      <c r="LLB1" s="628"/>
      <c r="LLC1" s="52"/>
      <c r="LLD1" s="55"/>
      <c r="LLE1" s="628"/>
      <c r="LLF1" s="628"/>
      <c r="LLG1" s="628"/>
      <c r="LLH1" s="628"/>
      <c r="LLI1" s="628"/>
      <c r="LLJ1" s="52"/>
      <c r="LLK1" s="55"/>
      <c r="LLL1" s="628"/>
      <c r="LLM1" s="628"/>
      <c r="LLN1" s="628"/>
      <c r="LLO1" s="628"/>
      <c r="LLP1" s="628"/>
      <c r="LLQ1" s="52"/>
      <c r="LLR1" s="55"/>
      <c r="LLS1" s="628"/>
      <c r="LLT1" s="628"/>
      <c r="LLU1" s="628"/>
      <c r="LLV1" s="628"/>
      <c r="LLW1" s="628"/>
      <c r="LLX1" s="52"/>
      <c r="LLY1" s="55"/>
      <c r="LLZ1" s="628"/>
      <c r="LMA1" s="628"/>
      <c r="LMB1" s="628"/>
      <c r="LMC1" s="628"/>
      <c r="LMD1" s="628"/>
      <c r="LME1" s="52"/>
      <c r="LMF1" s="55"/>
      <c r="LMG1" s="628"/>
      <c r="LMH1" s="628"/>
      <c r="LMI1" s="628"/>
      <c r="LMJ1" s="628"/>
      <c r="LMK1" s="628"/>
      <c r="LML1" s="52"/>
      <c r="LMM1" s="55"/>
      <c r="LMN1" s="628"/>
      <c r="LMO1" s="628"/>
      <c r="LMP1" s="628"/>
      <c r="LMQ1" s="628"/>
      <c r="LMR1" s="628"/>
      <c r="LMS1" s="52"/>
      <c r="LMT1" s="55"/>
      <c r="LMU1" s="628"/>
      <c r="LMV1" s="628"/>
      <c r="LMW1" s="628"/>
      <c r="LMX1" s="628"/>
      <c r="LMY1" s="628"/>
      <c r="LMZ1" s="52"/>
      <c r="LNA1" s="55"/>
      <c r="LNB1" s="628"/>
      <c r="LNC1" s="628"/>
      <c r="LND1" s="628"/>
      <c r="LNE1" s="628"/>
      <c r="LNF1" s="628"/>
      <c r="LNG1" s="52"/>
      <c r="LNH1" s="55"/>
      <c r="LNI1" s="628"/>
      <c r="LNJ1" s="628"/>
      <c r="LNK1" s="628"/>
      <c r="LNL1" s="628"/>
      <c r="LNM1" s="628"/>
      <c r="LNN1" s="52"/>
      <c r="LNO1" s="55"/>
      <c r="LNP1" s="628"/>
      <c r="LNQ1" s="628"/>
      <c r="LNR1" s="628"/>
      <c r="LNS1" s="628"/>
      <c r="LNT1" s="628"/>
      <c r="LNU1" s="52"/>
      <c r="LNV1" s="55"/>
      <c r="LNW1" s="628"/>
      <c r="LNX1" s="628"/>
      <c r="LNY1" s="628"/>
      <c r="LNZ1" s="628"/>
      <c r="LOA1" s="628"/>
      <c r="LOB1" s="52"/>
      <c r="LOC1" s="55"/>
      <c r="LOD1" s="628"/>
      <c r="LOE1" s="628"/>
      <c r="LOF1" s="628"/>
      <c r="LOG1" s="628"/>
      <c r="LOH1" s="628"/>
      <c r="LOI1" s="52"/>
      <c r="LOJ1" s="55"/>
      <c r="LOK1" s="628"/>
      <c r="LOL1" s="628"/>
      <c r="LOM1" s="628"/>
      <c r="LON1" s="628"/>
      <c r="LOO1" s="628"/>
      <c r="LOP1" s="52"/>
      <c r="LOQ1" s="55"/>
      <c r="LOR1" s="628"/>
      <c r="LOS1" s="628"/>
      <c r="LOT1" s="628"/>
      <c r="LOU1" s="628"/>
      <c r="LOV1" s="628"/>
      <c r="LOW1" s="52"/>
      <c r="LOX1" s="55"/>
      <c r="LOY1" s="628"/>
      <c r="LOZ1" s="628"/>
      <c r="LPA1" s="628"/>
      <c r="LPB1" s="628"/>
      <c r="LPC1" s="628"/>
      <c r="LPD1" s="52"/>
      <c r="LPE1" s="55"/>
      <c r="LPF1" s="628"/>
      <c r="LPG1" s="628"/>
      <c r="LPH1" s="628"/>
      <c r="LPI1" s="628"/>
      <c r="LPJ1" s="628"/>
      <c r="LPK1" s="52"/>
      <c r="LPL1" s="55"/>
      <c r="LPM1" s="628"/>
      <c r="LPN1" s="628"/>
      <c r="LPO1" s="628"/>
      <c r="LPP1" s="628"/>
      <c r="LPQ1" s="628"/>
      <c r="LPR1" s="52"/>
      <c r="LPS1" s="55"/>
      <c r="LPT1" s="628"/>
      <c r="LPU1" s="628"/>
      <c r="LPV1" s="628"/>
      <c r="LPW1" s="628"/>
      <c r="LPX1" s="628"/>
      <c r="LPY1" s="52"/>
      <c r="LPZ1" s="55"/>
      <c r="LQA1" s="628"/>
      <c r="LQB1" s="628"/>
      <c r="LQC1" s="628"/>
      <c r="LQD1" s="628"/>
      <c r="LQE1" s="628"/>
      <c r="LQF1" s="52"/>
      <c r="LQG1" s="55"/>
      <c r="LQH1" s="628"/>
      <c r="LQI1" s="628"/>
      <c r="LQJ1" s="628"/>
      <c r="LQK1" s="628"/>
      <c r="LQL1" s="628"/>
      <c r="LQM1" s="52"/>
      <c r="LQN1" s="55"/>
      <c r="LQO1" s="628"/>
      <c r="LQP1" s="628"/>
      <c r="LQQ1" s="628"/>
      <c r="LQR1" s="628"/>
      <c r="LQS1" s="628"/>
      <c r="LQT1" s="52"/>
      <c r="LQU1" s="55"/>
      <c r="LQV1" s="628"/>
      <c r="LQW1" s="628"/>
      <c r="LQX1" s="628"/>
      <c r="LQY1" s="628"/>
      <c r="LQZ1" s="628"/>
      <c r="LRA1" s="52"/>
      <c r="LRB1" s="55"/>
      <c r="LRC1" s="628"/>
      <c r="LRD1" s="628"/>
      <c r="LRE1" s="628"/>
      <c r="LRF1" s="628"/>
      <c r="LRG1" s="628"/>
      <c r="LRH1" s="52"/>
      <c r="LRI1" s="55"/>
      <c r="LRJ1" s="628"/>
      <c r="LRK1" s="628"/>
      <c r="LRL1" s="628"/>
      <c r="LRM1" s="628"/>
      <c r="LRN1" s="628"/>
      <c r="LRO1" s="52"/>
      <c r="LRP1" s="55"/>
      <c r="LRQ1" s="628"/>
      <c r="LRR1" s="628"/>
      <c r="LRS1" s="628"/>
      <c r="LRT1" s="628"/>
      <c r="LRU1" s="628"/>
      <c r="LRV1" s="52"/>
      <c r="LRW1" s="55"/>
      <c r="LRX1" s="628"/>
      <c r="LRY1" s="628"/>
      <c r="LRZ1" s="628"/>
      <c r="LSA1" s="628"/>
      <c r="LSB1" s="628"/>
      <c r="LSC1" s="52"/>
      <c r="LSD1" s="55"/>
      <c r="LSE1" s="628"/>
      <c r="LSF1" s="628"/>
      <c r="LSG1" s="628"/>
      <c r="LSH1" s="628"/>
      <c r="LSI1" s="628"/>
      <c r="LSJ1" s="52"/>
      <c r="LSK1" s="55"/>
      <c r="LSL1" s="628"/>
      <c r="LSM1" s="628"/>
      <c r="LSN1" s="628"/>
      <c r="LSO1" s="628"/>
      <c r="LSP1" s="628"/>
      <c r="LSQ1" s="52"/>
      <c r="LSR1" s="55"/>
      <c r="LSS1" s="628"/>
      <c r="LST1" s="628"/>
      <c r="LSU1" s="628"/>
      <c r="LSV1" s="628"/>
      <c r="LSW1" s="628"/>
      <c r="LSX1" s="52"/>
      <c r="LSY1" s="55"/>
      <c r="LSZ1" s="628"/>
      <c r="LTA1" s="628"/>
      <c r="LTB1" s="628"/>
      <c r="LTC1" s="628"/>
      <c r="LTD1" s="628"/>
      <c r="LTE1" s="52"/>
      <c r="LTF1" s="55"/>
      <c r="LTG1" s="628"/>
      <c r="LTH1" s="628"/>
      <c r="LTI1" s="628"/>
      <c r="LTJ1" s="628"/>
      <c r="LTK1" s="628"/>
      <c r="LTL1" s="52"/>
      <c r="LTM1" s="55"/>
      <c r="LTN1" s="628"/>
      <c r="LTO1" s="628"/>
      <c r="LTP1" s="628"/>
      <c r="LTQ1" s="628"/>
      <c r="LTR1" s="628"/>
      <c r="LTS1" s="52"/>
      <c r="LTT1" s="55"/>
      <c r="LTU1" s="628"/>
      <c r="LTV1" s="628"/>
      <c r="LTW1" s="628"/>
      <c r="LTX1" s="628"/>
      <c r="LTY1" s="628"/>
      <c r="LTZ1" s="52"/>
      <c r="LUA1" s="55"/>
      <c r="LUB1" s="628"/>
      <c r="LUC1" s="628"/>
      <c r="LUD1" s="628"/>
      <c r="LUE1" s="628"/>
      <c r="LUF1" s="628"/>
      <c r="LUG1" s="52"/>
      <c r="LUH1" s="55"/>
      <c r="LUI1" s="628"/>
      <c r="LUJ1" s="628"/>
      <c r="LUK1" s="628"/>
      <c r="LUL1" s="628"/>
      <c r="LUM1" s="628"/>
      <c r="LUN1" s="52"/>
      <c r="LUO1" s="55"/>
      <c r="LUP1" s="628"/>
      <c r="LUQ1" s="628"/>
      <c r="LUR1" s="628"/>
      <c r="LUS1" s="628"/>
      <c r="LUT1" s="628"/>
      <c r="LUU1" s="52"/>
      <c r="LUV1" s="55"/>
      <c r="LUW1" s="628"/>
      <c r="LUX1" s="628"/>
      <c r="LUY1" s="628"/>
      <c r="LUZ1" s="628"/>
      <c r="LVA1" s="628"/>
      <c r="LVB1" s="52"/>
      <c r="LVC1" s="55"/>
      <c r="LVD1" s="628"/>
      <c r="LVE1" s="628"/>
      <c r="LVF1" s="628"/>
      <c r="LVG1" s="628"/>
      <c r="LVH1" s="628"/>
      <c r="LVI1" s="52"/>
      <c r="LVJ1" s="55"/>
      <c r="LVK1" s="628"/>
      <c r="LVL1" s="628"/>
      <c r="LVM1" s="628"/>
      <c r="LVN1" s="628"/>
      <c r="LVO1" s="628"/>
      <c r="LVP1" s="52"/>
      <c r="LVQ1" s="55"/>
      <c r="LVR1" s="628"/>
      <c r="LVS1" s="628"/>
      <c r="LVT1" s="628"/>
      <c r="LVU1" s="628"/>
      <c r="LVV1" s="628"/>
      <c r="LVW1" s="52"/>
      <c r="LVX1" s="55"/>
      <c r="LVY1" s="628"/>
      <c r="LVZ1" s="628"/>
      <c r="LWA1" s="628"/>
      <c r="LWB1" s="628"/>
      <c r="LWC1" s="628"/>
      <c r="LWD1" s="52"/>
      <c r="LWE1" s="55"/>
      <c r="LWF1" s="628"/>
      <c r="LWG1" s="628"/>
      <c r="LWH1" s="628"/>
      <c r="LWI1" s="628"/>
      <c r="LWJ1" s="628"/>
      <c r="LWK1" s="52"/>
      <c r="LWL1" s="55"/>
      <c r="LWM1" s="628"/>
      <c r="LWN1" s="628"/>
      <c r="LWO1" s="628"/>
      <c r="LWP1" s="628"/>
      <c r="LWQ1" s="628"/>
      <c r="LWR1" s="52"/>
      <c r="LWS1" s="55"/>
      <c r="LWT1" s="628"/>
      <c r="LWU1" s="628"/>
      <c r="LWV1" s="628"/>
      <c r="LWW1" s="628"/>
      <c r="LWX1" s="628"/>
      <c r="LWY1" s="52"/>
      <c r="LWZ1" s="55"/>
      <c r="LXA1" s="628"/>
      <c r="LXB1" s="628"/>
      <c r="LXC1" s="628"/>
      <c r="LXD1" s="628"/>
      <c r="LXE1" s="628"/>
      <c r="LXF1" s="52"/>
      <c r="LXG1" s="55"/>
      <c r="LXH1" s="628"/>
      <c r="LXI1" s="628"/>
      <c r="LXJ1" s="628"/>
      <c r="LXK1" s="628"/>
      <c r="LXL1" s="628"/>
      <c r="LXM1" s="52"/>
      <c r="LXN1" s="55"/>
      <c r="LXO1" s="628"/>
      <c r="LXP1" s="628"/>
      <c r="LXQ1" s="628"/>
      <c r="LXR1" s="628"/>
      <c r="LXS1" s="628"/>
      <c r="LXT1" s="52"/>
      <c r="LXU1" s="55"/>
      <c r="LXV1" s="628"/>
      <c r="LXW1" s="628"/>
      <c r="LXX1" s="628"/>
      <c r="LXY1" s="628"/>
      <c r="LXZ1" s="628"/>
      <c r="LYA1" s="52"/>
      <c r="LYB1" s="55"/>
      <c r="LYC1" s="628"/>
      <c r="LYD1" s="628"/>
      <c r="LYE1" s="628"/>
      <c r="LYF1" s="628"/>
      <c r="LYG1" s="628"/>
      <c r="LYH1" s="52"/>
      <c r="LYI1" s="55"/>
      <c r="LYJ1" s="628"/>
      <c r="LYK1" s="628"/>
      <c r="LYL1" s="628"/>
      <c r="LYM1" s="628"/>
      <c r="LYN1" s="628"/>
      <c r="LYO1" s="52"/>
      <c r="LYP1" s="55"/>
      <c r="LYQ1" s="628"/>
      <c r="LYR1" s="628"/>
      <c r="LYS1" s="628"/>
      <c r="LYT1" s="628"/>
      <c r="LYU1" s="628"/>
      <c r="LYV1" s="52"/>
      <c r="LYW1" s="55"/>
      <c r="LYX1" s="628"/>
      <c r="LYY1" s="628"/>
      <c r="LYZ1" s="628"/>
      <c r="LZA1" s="628"/>
      <c r="LZB1" s="628"/>
      <c r="LZC1" s="52"/>
      <c r="LZD1" s="55"/>
      <c r="LZE1" s="628"/>
      <c r="LZF1" s="628"/>
      <c r="LZG1" s="628"/>
      <c r="LZH1" s="628"/>
      <c r="LZI1" s="628"/>
      <c r="LZJ1" s="52"/>
      <c r="LZK1" s="55"/>
      <c r="LZL1" s="628"/>
      <c r="LZM1" s="628"/>
      <c r="LZN1" s="628"/>
      <c r="LZO1" s="628"/>
      <c r="LZP1" s="628"/>
      <c r="LZQ1" s="52"/>
      <c r="LZR1" s="55"/>
      <c r="LZS1" s="628"/>
      <c r="LZT1" s="628"/>
      <c r="LZU1" s="628"/>
      <c r="LZV1" s="628"/>
      <c r="LZW1" s="628"/>
      <c r="LZX1" s="52"/>
      <c r="LZY1" s="55"/>
      <c r="LZZ1" s="628"/>
      <c r="MAA1" s="628"/>
      <c r="MAB1" s="628"/>
      <c r="MAC1" s="628"/>
      <c r="MAD1" s="628"/>
      <c r="MAE1" s="52"/>
      <c r="MAF1" s="55"/>
      <c r="MAG1" s="628"/>
      <c r="MAH1" s="628"/>
      <c r="MAI1" s="628"/>
      <c r="MAJ1" s="628"/>
      <c r="MAK1" s="628"/>
      <c r="MAL1" s="52"/>
      <c r="MAM1" s="55"/>
      <c r="MAN1" s="628"/>
      <c r="MAO1" s="628"/>
      <c r="MAP1" s="628"/>
      <c r="MAQ1" s="628"/>
      <c r="MAR1" s="628"/>
      <c r="MAS1" s="52"/>
      <c r="MAT1" s="55"/>
      <c r="MAU1" s="628"/>
      <c r="MAV1" s="628"/>
      <c r="MAW1" s="628"/>
      <c r="MAX1" s="628"/>
      <c r="MAY1" s="628"/>
      <c r="MAZ1" s="52"/>
      <c r="MBA1" s="55"/>
      <c r="MBB1" s="628"/>
      <c r="MBC1" s="628"/>
      <c r="MBD1" s="628"/>
      <c r="MBE1" s="628"/>
      <c r="MBF1" s="628"/>
      <c r="MBG1" s="52"/>
      <c r="MBH1" s="55"/>
      <c r="MBI1" s="628"/>
      <c r="MBJ1" s="628"/>
      <c r="MBK1" s="628"/>
      <c r="MBL1" s="628"/>
      <c r="MBM1" s="628"/>
      <c r="MBN1" s="52"/>
      <c r="MBO1" s="55"/>
      <c r="MBP1" s="628"/>
      <c r="MBQ1" s="628"/>
      <c r="MBR1" s="628"/>
      <c r="MBS1" s="628"/>
      <c r="MBT1" s="628"/>
      <c r="MBU1" s="52"/>
      <c r="MBV1" s="55"/>
      <c r="MBW1" s="628"/>
      <c r="MBX1" s="628"/>
      <c r="MBY1" s="628"/>
      <c r="MBZ1" s="628"/>
      <c r="MCA1" s="628"/>
      <c r="MCB1" s="52"/>
      <c r="MCC1" s="55"/>
      <c r="MCD1" s="628"/>
      <c r="MCE1" s="628"/>
      <c r="MCF1" s="628"/>
      <c r="MCG1" s="628"/>
      <c r="MCH1" s="628"/>
      <c r="MCI1" s="52"/>
      <c r="MCJ1" s="55"/>
      <c r="MCK1" s="628"/>
      <c r="MCL1" s="628"/>
      <c r="MCM1" s="628"/>
      <c r="MCN1" s="628"/>
      <c r="MCO1" s="628"/>
      <c r="MCP1" s="52"/>
      <c r="MCQ1" s="55"/>
      <c r="MCR1" s="628"/>
      <c r="MCS1" s="628"/>
      <c r="MCT1" s="628"/>
      <c r="MCU1" s="628"/>
      <c r="MCV1" s="628"/>
      <c r="MCW1" s="52"/>
      <c r="MCX1" s="55"/>
      <c r="MCY1" s="628"/>
      <c r="MCZ1" s="628"/>
      <c r="MDA1" s="628"/>
      <c r="MDB1" s="628"/>
      <c r="MDC1" s="628"/>
      <c r="MDD1" s="52"/>
      <c r="MDE1" s="55"/>
      <c r="MDF1" s="628"/>
      <c r="MDG1" s="628"/>
      <c r="MDH1" s="628"/>
      <c r="MDI1" s="628"/>
      <c r="MDJ1" s="628"/>
      <c r="MDK1" s="52"/>
      <c r="MDL1" s="55"/>
      <c r="MDM1" s="628"/>
      <c r="MDN1" s="628"/>
      <c r="MDO1" s="628"/>
      <c r="MDP1" s="628"/>
      <c r="MDQ1" s="628"/>
      <c r="MDR1" s="52"/>
      <c r="MDS1" s="55"/>
      <c r="MDT1" s="628"/>
      <c r="MDU1" s="628"/>
      <c r="MDV1" s="628"/>
      <c r="MDW1" s="628"/>
      <c r="MDX1" s="628"/>
      <c r="MDY1" s="52"/>
      <c r="MDZ1" s="55"/>
      <c r="MEA1" s="628"/>
      <c r="MEB1" s="628"/>
      <c r="MEC1" s="628"/>
      <c r="MED1" s="628"/>
      <c r="MEE1" s="628"/>
      <c r="MEF1" s="52"/>
      <c r="MEG1" s="55"/>
      <c r="MEH1" s="628"/>
      <c r="MEI1" s="628"/>
      <c r="MEJ1" s="628"/>
      <c r="MEK1" s="628"/>
      <c r="MEL1" s="628"/>
      <c r="MEM1" s="52"/>
      <c r="MEN1" s="55"/>
      <c r="MEO1" s="628"/>
      <c r="MEP1" s="628"/>
      <c r="MEQ1" s="628"/>
      <c r="MER1" s="628"/>
      <c r="MES1" s="628"/>
      <c r="MET1" s="52"/>
      <c r="MEU1" s="55"/>
      <c r="MEV1" s="628"/>
      <c r="MEW1" s="628"/>
      <c r="MEX1" s="628"/>
      <c r="MEY1" s="628"/>
      <c r="MEZ1" s="628"/>
      <c r="MFA1" s="52"/>
      <c r="MFB1" s="55"/>
      <c r="MFC1" s="628"/>
      <c r="MFD1" s="628"/>
      <c r="MFE1" s="628"/>
      <c r="MFF1" s="628"/>
      <c r="MFG1" s="628"/>
      <c r="MFH1" s="52"/>
      <c r="MFI1" s="55"/>
      <c r="MFJ1" s="628"/>
      <c r="MFK1" s="628"/>
      <c r="MFL1" s="628"/>
      <c r="MFM1" s="628"/>
      <c r="MFN1" s="628"/>
      <c r="MFO1" s="52"/>
      <c r="MFP1" s="55"/>
      <c r="MFQ1" s="628"/>
      <c r="MFR1" s="628"/>
      <c r="MFS1" s="628"/>
      <c r="MFT1" s="628"/>
      <c r="MFU1" s="628"/>
      <c r="MFV1" s="52"/>
      <c r="MFW1" s="55"/>
      <c r="MFX1" s="628"/>
      <c r="MFY1" s="628"/>
      <c r="MFZ1" s="628"/>
      <c r="MGA1" s="628"/>
      <c r="MGB1" s="628"/>
      <c r="MGC1" s="52"/>
      <c r="MGD1" s="55"/>
      <c r="MGE1" s="628"/>
      <c r="MGF1" s="628"/>
      <c r="MGG1" s="628"/>
      <c r="MGH1" s="628"/>
      <c r="MGI1" s="628"/>
      <c r="MGJ1" s="52"/>
      <c r="MGK1" s="55"/>
      <c r="MGL1" s="628"/>
      <c r="MGM1" s="628"/>
      <c r="MGN1" s="628"/>
      <c r="MGO1" s="628"/>
      <c r="MGP1" s="628"/>
      <c r="MGQ1" s="52"/>
      <c r="MGR1" s="55"/>
      <c r="MGS1" s="628"/>
      <c r="MGT1" s="628"/>
      <c r="MGU1" s="628"/>
      <c r="MGV1" s="628"/>
      <c r="MGW1" s="628"/>
      <c r="MGX1" s="52"/>
      <c r="MGY1" s="55"/>
      <c r="MGZ1" s="628"/>
      <c r="MHA1" s="628"/>
      <c r="MHB1" s="628"/>
      <c r="MHC1" s="628"/>
      <c r="MHD1" s="628"/>
      <c r="MHE1" s="52"/>
      <c r="MHF1" s="55"/>
      <c r="MHG1" s="628"/>
      <c r="MHH1" s="628"/>
      <c r="MHI1" s="628"/>
      <c r="MHJ1" s="628"/>
      <c r="MHK1" s="628"/>
      <c r="MHL1" s="52"/>
      <c r="MHM1" s="55"/>
      <c r="MHN1" s="628"/>
      <c r="MHO1" s="628"/>
      <c r="MHP1" s="628"/>
      <c r="MHQ1" s="628"/>
      <c r="MHR1" s="628"/>
      <c r="MHS1" s="52"/>
      <c r="MHT1" s="55"/>
      <c r="MHU1" s="628"/>
      <c r="MHV1" s="628"/>
      <c r="MHW1" s="628"/>
      <c r="MHX1" s="628"/>
      <c r="MHY1" s="628"/>
      <c r="MHZ1" s="52"/>
      <c r="MIA1" s="55"/>
      <c r="MIB1" s="628"/>
      <c r="MIC1" s="628"/>
      <c r="MID1" s="628"/>
      <c r="MIE1" s="628"/>
      <c r="MIF1" s="628"/>
      <c r="MIG1" s="52"/>
      <c r="MIH1" s="55"/>
      <c r="MII1" s="628"/>
      <c r="MIJ1" s="628"/>
      <c r="MIK1" s="628"/>
      <c r="MIL1" s="628"/>
      <c r="MIM1" s="628"/>
      <c r="MIN1" s="52"/>
      <c r="MIO1" s="55"/>
      <c r="MIP1" s="628"/>
      <c r="MIQ1" s="628"/>
      <c r="MIR1" s="628"/>
      <c r="MIS1" s="628"/>
      <c r="MIT1" s="628"/>
      <c r="MIU1" s="52"/>
      <c r="MIV1" s="55"/>
      <c r="MIW1" s="628"/>
      <c r="MIX1" s="628"/>
      <c r="MIY1" s="628"/>
      <c r="MIZ1" s="628"/>
      <c r="MJA1" s="628"/>
      <c r="MJB1" s="52"/>
      <c r="MJC1" s="55"/>
      <c r="MJD1" s="628"/>
      <c r="MJE1" s="628"/>
      <c r="MJF1" s="628"/>
      <c r="MJG1" s="628"/>
      <c r="MJH1" s="628"/>
      <c r="MJI1" s="52"/>
      <c r="MJJ1" s="55"/>
      <c r="MJK1" s="628"/>
      <c r="MJL1" s="628"/>
      <c r="MJM1" s="628"/>
      <c r="MJN1" s="628"/>
      <c r="MJO1" s="628"/>
      <c r="MJP1" s="52"/>
      <c r="MJQ1" s="55"/>
      <c r="MJR1" s="628"/>
      <c r="MJS1" s="628"/>
      <c r="MJT1" s="628"/>
      <c r="MJU1" s="628"/>
      <c r="MJV1" s="628"/>
      <c r="MJW1" s="52"/>
      <c r="MJX1" s="55"/>
      <c r="MJY1" s="628"/>
      <c r="MJZ1" s="628"/>
      <c r="MKA1" s="628"/>
      <c r="MKB1" s="628"/>
      <c r="MKC1" s="628"/>
      <c r="MKD1" s="52"/>
      <c r="MKE1" s="55"/>
      <c r="MKF1" s="628"/>
      <c r="MKG1" s="628"/>
      <c r="MKH1" s="628"/>
      <c r="MKI1" s="628"/>
      <c r="MKJ1" s="628"/>
      <c r="MKK1" s="52"/>
      <c r="MKL1" s="55"/>
      <c r="MKM1" s="628"/>
      <c r="MKN1" s="628"/>
      <c r="MKO1" s="628"/>
      <c r="MKP1" s="628"/>
      <c r="MKQ1" s="628"/>
      <c r="MKR1" s="52"/>
      <c r="MKS1" s="55"/>
      <c r="MKT1" s="628"/>
      <c r="MKU1" s="628"/>
      <c r="MKV1" s="628"/>
      <c r="MKW1" s="628"/>
      <c r="MKX1" s="628"/>
      <c r="MKY1" s="52"/>
      <c r="MKZ1" s="55"/>
      <c r="MLA1" s="628"/>
      <c r="MLB1" s="628"/>
      <c r="MLC1" s="628"/>
      <c r="MLD1" s="628"/>
      <c r="MLE1" s="628"/>
      <c r="MLF1" s="52"/>
      <c r="MLG1" s="55"/>
      <c r="MLH1" s="628"/>
      <c r="MLI1" s="628"/>
      <c r="MLJ1" s="628"/>
      <c r="MLK1" s="628"/>
      <c r="MLL1" s="628"/>
      <c r="MLM1" s="52"/>
      <c r="MLN1" s="55"/>
      <c r="MLO1" s="628"/>
      <c r="MLP1" s="628"/>
      <c r="MLQ1" s="628"/>
      <c r="MLR1" s="628"/>
      <c r="MLS1" s="628"/>
      <c r="MLT1" s="52"/>
      <c r="MLU1" s="55"/>
      <c r="MLV1" s="628"/>
      <c r="MLW1" s="628"/>
      <c r="MLX1" s="628"/>
      <c r="MLY1" s="628"/>
      <c r="MLZ1" s="628"/>
      <c r="MMA1" s="52"/>
      <c r="MMB1" s="55"/>
      <c r="MMC1" s="628"/>
      <c r="MMD1" s="628"/>
      <c r="MME1" s="628"/>
      <c r="MMF1" s="628"/>
      <c r="MMG1" s="628"/>
      <c r="MMH1" s="52"/>
      <c r="MMI1" s="55"/>
      <c r="MMJ1" s="628"/>
      <c r="MMK1" s="628"/>
      <c r="MML1" s="628"/>
      <c r="MMM1" s="628"/>
      <c r="MMN1" s="628"/>
      <c r="MMO1" s="52"/>
      <c r="MMP1" s="55"/>
      <c r="MMQ1" s="628"/>
      <c r="MMR1" s="628"/>
      <c r="MMS1" s="628"/>
      <c r="MMT1" s="628"/>
      <c r="MMU1" s="628"/>
      <c r="MMV1" s="52"/>
      <c r="MMW1" s="55"/>
      <c r="MMX1" s="628"/>
      <c r="MMY1" s="628"/>
      <c r="MMZ1" s="628"/>
      <c r="MNA1" s="628"/>
      <c r="MNB1" s="628"/>
      <c r="MNC1" s="52"/>
      <c r="MND1" s="55"/>
      <c r="MNE1" s="628"/>
      <c r="MNF1" s="628"/>
      <c r="MNG1" s="628"/>
      <c r="MNH1" s="628"/>
      <c r="MNI1" s="628"/>
      <c r="MNJ1" s="52"/>
      <c r="MNK1" s="55"/>
      <c r="MNL1" s="628"/>
      <c r="MNM1" s="628"/>
      <c r="MNN1" s="628"/>
      <c r="MNO1" s="628"/>
      <c r="MNP1" s="628"/>
      <c r="MNQ1" s="52"/>
      <c r="MNR1" s="55"/>
      <c r="MNS1" s="628"/>
      <c r="MNT1" s="628"/>
      <c r="MNU1" s="628"/>
      <c r="MNV1" s="628"/>
      <c r="MNW1" s="628"/>
      <c r="MNX1" s="52"/>
      <c r="MNY1" s="55"/>
      <c r="MNZ1" s="628"/>
      <c r="MOA1" s="628"/>
      <c r="MOB1" s="628"/>
      <c r="MOC1" s="628"/>
      <c r="MOD1" s="628"/>
      <c r="MOE1" s="52"/>
      <c r="MOF1" s="55"/>
      <c r="MOG1" s="628"/>
      <c r="MOH1" s="628"/>
      <c r="MOI1" s="628"/>
      <c r="MOJ1" s="628"/>
      <c r="MOK1" s="628"/>
      <c r="MOL1" s="52"/>
      <c r="MOM1" s="55"/>
      <c r="MON1" s="628"/>
      <c r="MOO1" s="628"/>
      <c r="MOP1" s="628"/>
      <c r="MOQ1" s="628"/>
      <c r="MOR1" s="628"/>
      <c r="MOS1" s="52"/>
      <c r="MOT1" s="55"/>
      <c r="MOU1" s="628"/>
      <c r="MOV1" s="628"/>
      <c r="MOW1" s="628"/>
      <c r="MOX1" s="628"/>
      <c r="MOY1" s="628"/>
      <c r="MOZ1" s="52"/>
      <c r="MPA1" s="55"/>
      <c r="MPB1" s="628"/>
      <c r="MPC1" s="628"/>
      <c r="MPD1" s="628"/>
      <c r="MPE1" s="628"/>
      <c r="MPF1" s="628"/>
      <c r="MPG1" s="52"/>
      <c r="MPH1" s="55"/>
      <c r="MPI1" s="628"/>
      <c r="MPJ1" s="628"/>
      <c r="MPK1" s="628"/>
      <c r="MPL1" s="628"/>
      <c r="MPM1" s="628"/>
      <c r="MPN1" s="52"/>
      <c r="MPO1" s="55"/>
      <c r="MPP1" s="628"/>
      <c r="MPQ1" s="628"/>
      <c r="MPR1" s="628"/>
      <c r="MPS1" s="628"/>
      <c r="MPT1" s="628"/>
      <c r="MPU1" s="52"/>
      <c r="MPV1" s="55"/>
      <c r="MPW1" s="628"/>
      <c r="MPX1" s="628"/>
      <c r="MPY1" s="628"/>
      <c r="MPZ1" s="628"/>
      <c r="MQA1" s="628"/>
      <c r="MQB1" s="52"/>
      <c r="MQC1" s="55"/>
      <c r="MQD1" s="628"/>
      <c r="MQE1" s="628"/>
      <c r="MQF1" s="628"/>
      <c r="MQG1" s="628"/>
      <c r="MQH1" s="628"/>
      <c r="MQI1" s="52"/>
      <c r="MQJ1" s="55"/>
      <c r="MQK1" s="628"/>
      <c r="MQL1" s="628"/>
      <c r="MQM1" s="628"/>
      <c r="MQN1" s="628"/>
      <c r="MQO1" s="628"/>
      <c r="MQP1" s="52"/>
      <c r="MQQ1" s="55"/>
      <c r="MQR1" s="628"/>
      <c r="MQS1" s="628"/>
      <c r="MQT1" s="628"/>
      <c r="MQU1" s="628"/>
      <c r="MQV1" s="628"/>
      <c r="MQW1" s="52"/>
      <c r="MQX1" s="55"/>
      <c r="MQY1" s="628"/>
      <c r="MQZ1" s="628"/>
      <c r="MRA1" s="628"/>
      <c r="MRB1" s="628"/>
      <c r="MRC1" s="628"/>
      <c r="MRD1" s="52"/>
      <c r="MRE1" s="55"/>
      <c r="MRF1" s="628"/>
      <c r="MRG1" s="628"/>
      <c r="MRH1" s="628"/>
      <c r="MRI1" s="628"/>
      <c r="MRJ1" s="628"/>
      <c r="MRK1" s="52"/>
      <c r="MRL1" s="55"/>
      <c r="MRM1" s="628"/>
      <c r="MRN1" s="628"/>
      <c r="MRO1" s="628"/>
      <c r="MRP1" s="628"/>
      <c r="MRQ1" s="628"/>
      <c r="MRR1" s="52"/>
      <c r="MRS1" s="55"/>
      <c r="MRT1" s="628"/>
      <c r="MRU1" s="628"/>
      <c r="MRV1" s="628"/>
      <c r="MRW1" s="628"/>
      <c r="MRX1" s="628"/>
      <c r="MRY1" s="52"/>
      <c r="MRZ1" s="55"/>
      <c r="MSA1" s="628"/>
      <c r="MSB1" s="628"/>
      <c r="MSC1" s="628"/>
      <c r="MSD1" s="628"/>
      <c r="MSE1" s="628"/>
      <c r="MSF1" s="52"/>
      <c r="MSG1" s="55"/>
      <c r="MSH1" s="628"/>
      <c r="MSI1" s="628"/>
      <c r="MSJ1" s="628"/>
      <c r="MSK1" s="628"/>
      <c r="MSL1" s="628"/>
      <c r="MSM1" s="52"/>
      <c r="MSN1" s="55"/>
      <c r="MSO1" s="628"/>
      <c r="MSP1" s="628"/>
      <c r="MSQ1" s="628"/>
      <c r="MSR1" s="628"/>
      <c r="MSS1" s="628"/>
      <c r="MST1" s="52"/>
      <c r="MSU1" s="55"/>
      <c r="MSV1" s="628"/>
      <c r="MSW1" s="628"/>
      <c r="MSX1" s="628"/>
      <c r="MSY1" s="628"/>
      <c r="MSZ1" s="628"/>
      <c r="MTA1" s="52"/>
      <c r="MTB1" s="55"/>
      <c r="MTC1" s="628"/>
      <c r="MTD1" s="628"/>
      <c r="MTE1" s="628"/>
      <c r="MTF1" s="628"/>
      <c r="MTG1" s="628"/>
      <c r="MTH1" s="52"/>
      <c r="MTI1" s="55"/>
      <c r="MTJ1" s="628"/>
      <c r="MTK1" s="628"/>
      <c r="MTL1" s="628"/>
      <c r="MTM1" s="628"/>
      <c r="MTN1" s="628"/>
      <c r="MTO1" s="52"/>
      <c r="MTP1" s="55"/>
      <c r="MTQ1" s="628"/>
      <c r="MTR1" s="628"/>
      <c r="MTS1" s="628"/>
      <c r="MTT1" s="628"/>
      <c r="MTU1" s="628"/>
      <c r="MTV1" s="52"/>
      <c r="MTW1" s="55"/>
      <c r="MTX1" s="628"/>
      <c r="MTY1" s="628"/>
      <c r="MTZ1" s="628"/>
      <c r="MUA1" s="628"/>
      <c r="MUB1" s="628"/>
      <c r="MUC1" s="52"/>
      <c r="MUD1" s="55"/>
      <c r="MUE1" s="628"/>
      <c r="MUF1" s="628"/>
      <c r="MUG1" s="628"/>
      <c r="MUH1" s="628"/>
      <c r="MUI1" s="628"/>
      <c r="MUJ1" s="52"/>
      <c r="MUK1" s="55"/>
      <c r="MUL1" s="628"/>
      <c r="MUM1" s="628"/>
      <c r="MUN1" s="628"/>
      <c r="MUO1" s="628"/>
      <c r="MUP1" s="628"/>
      <c r="MUQ1" s="52"/>
      <c r="MUR1" s="55"/>
      <c r="MUS1" s="628"/>
      <c r="MUT1" s="628"/>
      <c r="MUU1" s="628"/>
      <c r="MUV1" s="628"/>
      <c r="MUW1" s="628"/>
      <c r="MUX1" s="52"/>
      <c r="MUY1" s="55"/>
      <c r="MUZ1" s="628"/>
      <c r="MVA1" s="628"/>
      <c r="MVB1" s="628"/>
      <c r="MVC1" s="628"/>
      <c r="MVD1" s="628"/>
      <c r="MVE1" s="52"/>
      <c r="MVF1" s="55"/>
      <c r="MVG1" s="628"/>
      <c r="MVH1" s="628"/>
      <c r="MVI1" s="628"/>
      <c r="MVJ1" s="628"/>
      <c r="MVK1" s="628"/>
      <c r="MVL1" s="52"/>
      <c r="MVM1" s="55"/>
      <c r="MVN1" s="628"/>
      <c r="MVO1" s="628"/>
      <c r="MVP1" s="628"/>
      <c r="MVQ1" s="628"/>
      <c r="MVR1" s="628"/>
      <c r="MVS1" s="52"/>
      <c r="MVT1" s="55"/>
      <c r="MVU1" s="628"/>
      <c r="MVV1" s="628"/>
      <c r="MVW1" s="628"/>
      <c r="MVX1" s="628"/>
      <c r="MVY1" s="628"/>
      <c r="MVZ1" s="52"/>
      <c r="MWA1" s="55"/>
      <c r="MWB1" s="628"/>
      <c r="MWC1" s="628"/>
      <c r="MWD1" s="628"/>
      <c r="MWE1" s="628"/>
      <c r="MWF1" s="628"/>
      <c r="MWG1" s="52"/>
      <c r="MWH1" s="55"/>
      <c r="MWI1" s="628"/>
      <c r="MWJ1" s="628"/>
      <c r="MWK1" s="628"/>
      <c r="MWL1" s="628"/>
      <c r="MWM1" s="628"/>
      <c r="MWN1" s="52"/>
      <c r="MWO1" s="55"/>
      <c r="MWP1" s="628"/>
      <c r="MWQ1" s="628"/>
      <c r="MWR1" s="628"/>
      <c r="MWS1" s="628"/>
      <c r="MWT1" s="628"/>
      <c r="MWU1" s="52"/>
      <c r="MWV1" s="55"/>
      <c r="MWW1" s="628"/>
      <c r="MWX1" s="628"/>
      <c r="MWY1" s="628"/>
      <c r="MWZ1" s="628"/>
      <c r="MXA1" s="628"/>
      <c r="MXB1" s="52"/>
      <c r="MXC1" s="55"/>
      <c r="MXD1" s="628"/>
      <c r="MXE1" s="628"/>
      <c r="MXF1" s="628"/>
      <c r="MXG1" s="628"/>
      <c r="MXH1" s="628"/>
      <c r="MXI1" s="52"/>
      <c r="MXJ1" s="55"/>
      <c r="MXK1" s="628"/>
      <c r="MXL1" s="628"/>
      <c r="MXM1" s="628"/>
      <c r="MXN1" s="628"/>
      <c r="MXO1" s="628"/>
      <c r="MXP1" s="52"/>
      <c r="MXQ1" s="55"/>
      <c r="MXR1" s="628"/>
      <c r="MXS1" s="628"/>
      <c r="MXT1" s="628"/>
      <c r="MXU1" s="628"/>
      <c r="MXV1" s="628"/>
      <c r="MXW1" s="52"/>
      <c r="MXX1" s="55"/>
      <c r="MXY1" s="628"/>
      <c r="MXZ1" s="628"/>
      <c r="MYA1" s="628"/>
      <c r="MYB1" s="628"/>
      <c r="MYC1" s="628"/>
      <c r="MYD1" s="52"/>
      <c r="MYE1" s="55"/>
      <c r="MYF1" s="628"/>
      <c r="MYG1" s="628"/>
      <c r="MYH1" s="628"/>
      <c r="MYI1" s="628"/>
      <c r="MYJ1" s="628"/>
      <c r="MYK1" s="52"/>
      <c r="MYL1" s="55"/>
      <c r="MYM1" s="628"/>
      <c r="MYN1" s="628"/>
      <c r="MYO1" s="628"/>
      <c r="MYP1" s="628"/>
      <c r="MYQ1" s="628"/>
      <c r="MYR1" s="52"/>
      <c r="MYS1" s="55"/>
      <c r="MYT1" s="628"/>
      <c r="MYU1" s="628"/>
      <c r="MYV1" s="628"/>
      <c r="MYW1" s="628"/>
      <c r="MYX1" s="628"/>
      <c r="MYY1" s="52"/>
      <c r="MYZ1" s="55"/>
      <c r="MZA1" s="628"/>
      <c r="MZB1" s="628"/>
      <c r="MZC1" s="628"/>
      <c r="MZD1" s="628"/>
      <c r="MZE1" s="628"/>
      <c r="MZF1" s="52"/>
      <c r="MZG1" s="55"/>
      <c r="MZH1" s="628"/>
      <c r="MZI1" s="628"/>
      <c r="MZJ1" s="628"/>
      <c r="MZK1" s="628"/>
      <c r="MZL1" s="628"/>
      <c r="MZM1" s="52"/>
      <c r="MZN1" s="55"/>
      <c r="MZO1" s="628"/>
      <c r="MZP1" s="628"/>
      <c r="MZQ1" s="628"/>
      <c r="MZR1" s="628"/>
      <c r="MZS1" s="628"/>
      <c r="MZT1" s="52"/>
      <c r="MZU1" s="55"/>
      <c r="MZV1" s="628"/>
      <c r="MZW1" s="628"/>
      <c r="MZX1" s="628"/>
      <c r="MZY1" s="628"/>
      <c r="MZZ1" s="628"/>
      <c r="NAA1" s="52"/>
      <c r="NAB1" s="55"/>
      <c r="NAC1" s="628"/>
      <c r="NAD1" s="628"/>
      <c r="NAE1" s="628"/>
      <c r="NAF1" s="628"/>
      <c r="NAG1" s="628"/>
      <c r="NAH1" s="52"/>
      <c r="NAI1" s="55"/>
      <c r="NAJ1" s="628"/>
      <c r="NAK1" s="628"/>
      <c r="NAL1" s="628"/>
      <c r="NAM1" s="628"/>
      <c r="NAN1" s="628"/>
      <c r="NAO1" s="52"/>
      <c r="NAP1" s="55"/>
      <c r="NAQ1" s="628"/>
      <c r="NAR1" s="628"/>
      <c r="NAS1" s="628"/>
      <c r="NAT1" s="628"/>
      <c r="NAU1" s="628"/>
      <c r="NAV1" s="52"/>
      <c r="NAW1" s="55"/>
      <c r="NAX1" s="628"/>
      <c r="NAY1" s="628"/>
      <c r="NAZ1" s="628"/>
      <c r="NBA1" s="628"/>
      <c r="NBB1" s="628"/>
      <c r="NBC1" s="52"/>
      <c r="NBD1" s="55"/>
      <c r="NBE1" s="628"/>
      <c r="NBF1" s="628"/>
      <c r="NBG1" s="628"/>
      <c r="NBH1" s="628"/>
      <c r="NBI1" s="628"/>
      <c r="NBJ1" s="52"/>
      <c r="NBK1" s="55"/>
      <c r="NBL1" s="628"/>
      <c r="NBM1" s="628"/>
      <c r="NBN1" s="628"/>
      <c r="NBO1" s="628"/>
      <c r="NBP1" s="628"/>
      <c r="NBQ1" s="52"/>
      <c r="NBR1" s="55"/>
      <c r="NBS1" s="628"/>
      <c r="NBT1" s="628"/>
      <c r="NBU1" s="628"/>
      <c r="NBV1" s="628"/>
      <c r="NBW1" s="628"/>
      <c r="NBX1" s="52"/>
      <c r="NBY1" s="55"/>
      <c r="NBZ1" s="628"/>
      <c r="NCA1" s="628"/>
      <c r="NCB1" s="628"/>
      <c r="NCC1" s="628"/>
      <c r="NCD1" s="628"/>
      <c r="NCE1" s="52"/>
      <c r="NCF1" s="55"/>
      <c r="NCG1" s="628"/>
      <c r="NCH1" s="628"/>
      <c r="NCI1" s="628"/>
      <c r="NCJ1" s="628"/>
      <c r="NCK1" s="628"/>
      <c r="NCL1" s="52"/>
      <c r="NCM1" s="55"/>
      <c r="NCN1" s="628"/>
      <c r="NCO1" s="628"/>
      <c r="NCP1" s="628"/>
      <c r="NCQ1" s="628"/>
      <c r="NCR1" s="628"/>
      <c r="NCS1" s="52"/>
      <c r="NCT1" s="55"/>
      <c r="NCU1" s="628"/>
      <c r="NCV1" s="628"/>
      <c r="NCW1" s="628"/>
      <c r="NCX1" s="628"/>
      <c r="NCY1" s="628"/>
      <c r="NCZ1" s="52"/>
      <c r="NDA1" s="55"/>
      <c r="NDB1" s="628"/>
      <c r="NDC1" s="628"/>
      <c r="NDD1" s="628"/>
      <c r="NDE1" s="628"/>
      <c r="NDF1" s="628"/>
      <c r="NDG1" s="52"/>
      <c r="NDH1" s="55"/>
      <c r="NDI1" s="628"/>
      <c r="NDJ1" s="628"/>
      <c r="NDK1" s="628"/>
      <c r="NDL1" s="628"/>
      <c r="NDM1" s="628"/>
      <c r="NDN1" s="52"/>
      <c r="NDO1" s="55"/>
      <c r="NDP1" s="628"/>
      <c r="NDQ1" s="628"/>
      <c r="NDR1" s="628"/>
      <c r="NDS1" s="628"/>
      <c r="NDT1" s="628"/>
      <c r="NDU1" s="52"/>
      <c r="NDV1" s="55"/>
      <c r="NDW1" s="628"/>
      <c r="NDX1" s="628"/>
      <c r="NDY1" s="628"/>
      <c r="NDZ1" s="628"/>
      <c r="NEA1" s="628"/>
      <c r="NEB1" s="52"/>
      <c r="NEC1" s="55"/>
      <c r="NED1" s="628"/>
      <c r="NEE1" s="628"/>
      <c r="NEF1" s="628"/>
      <c r="NEG1" s="628"/>
      <c r="NEH1" s="628"/>
      <c r="NEI1" s="52"/>
      <c r="NEJ1" s="55"/>
      <c r="NEK1" s="628"/>
      <c r="NEL1" s="628"/>
      <c r="NEM1" s="628"/>
      <c r="NEN1" s="628"/>
      <c r="NEO1" s="628"/>
      <c r="NEP1" s="52"/>
      <c r="NEQ1" s="55"/>
      <c r="NER1" s="628"/>
      <c r="NES1" s="628"/>
      <c r="NET1" s="628"/>
      <c r="NEU1" s="628"/>
      <c r="NEV1" s="628"/>
      <c r="NEW1" s="52"/>
      <c r="NEX1" s="55"/>
      <c r="NEY1" s="628"/>
      <c r="NEZ1" s="628"/>
      <c r="NFA1" s="628"/>
      <c r="NFB1" s="628"/>
      <c r="NFC1" s="628"/>
      <c r="NFD1" s="52"/>
      <c r="NFE1" s="55"/>
      <c r="NFF1" s="628"/>
      <c r="NFG1" s="628"/>
      <c r="NFH1" s="628"/>
      <c r="NFI1" s="628"/>
      <c r="NFJ1" s="628"/>
      <c r="NFK1" s="52"/>
      <c r="NFL1" s="55"/>
      <c r="NFM1" s="628"/>
      <c r="NFN1" s="628"/>
      <c r="NFO1" s="628"/>
      <c r="NFP1" s="628"/>
      <c r="NFQ1" s="628"/>
      <c r="NFR1" s="52"/>
      <c r="NFS1" s="55"/>
      <c r="NFT1" s="628"/>
      <c r="NFU1" s="628"/>
      <c r="NFV1" s="628"/>
      <c r="NFW1" s="628"/>
      <c r="NFX1" s="628"/>
      <c r="NFY1" s="52"/>
      <c r="NFZ1" s="55"/>
      <c r="NGA1" s="628"/>
      <c r="NGB1" s="628"/>
      <c r="NGC1" s="628"/>
      <c r="NGD1" s="628"/>
      <c r="NGE1" s="628"/>
      <c r="NGF1" s="52"/>
      <c r="NGG1" s="55"/>
      <c r="NGH1" s="628"/>
      <c r="NGI1" s="628"/>
      <c r="NGJ1" s="628"/>
      <c r="NGK1" s="628"/>
      <c r="NGL1" s="628"/>
      <c r="NGM1" s="52"/>
      <c r="NGN1" s="55"/>
      <c r="NGO1" s="628"/>
      <c r="NGP1" s="628"/>
      <c r="NGQ1" s="628"/>
      <c r="NGR1" s="628"/>
      <c r="NGS1" s="628"/>
      <c r="NGT1" s="52"/>
      <c r="NGU1" s="55"/>
      <c r="NGV1" s="628"/>
      <c r="NGW1" s="628"/>
      <c r="NGX1" s="628"/>
      <c r="NGY1" s="628"/>
      <c r="NGZ1" s="628"/>
      <c r="NHA1" s="52"/>
      <c r="NHB1" s="55"/>
      <c r="NHC1" s="628"/>
      <c r="NHD1" s="628"/>
      <c r="NHE1" s="628"/>
      <c r="NHF1" s="628"/>
      <c r="NHG1" s="628"/>
      <c r="NHH1" s="52"/>
      <c r="NHI1" s="55"/>
      <c r="NHJ1" s="628"/>
      <c r="NHK1" s="628"/>
      <c r="NHL1" s="628"/>
      <c r="NHM1" s="628"/>
      <c r="NHN1" s="628"/>
      <c r="NHO1" s="52"/>
      <c r="NHP1" s="55"/>
      <c r="NHQ1" s="628"/>
      <c r="NHR1" s="628"/>
      <c r="NHS1" s="628"/>
      <c r="NHT1" s="628"/>
      <c r="NHU1" s="628"/>
      <c r="NHV1" s="52"/>
      <c r="NHW1" s="55"/>
      <c r="NHX1" s="628"/>
      <c r="NHY1" s="628"/>
      <c r="NHZ1" s="628"/>
      <c r="NIA1" s="628"/>
      <c r="NIB1" s="628"/>
      <c r="NIC1" s="52"/>
      <c r="NID1" s="55"/>
      <c r="NIE1" s="628"/>
      <c r="NIF1" s="628"/>
      <c r="NIG1" s="628"/>
      <c r="NIH1" s="628"/>
      <c r="NII1" s="628"/>
      <c r="NIJ1" s="52"/>
      <c r="NIK1" s="55"/>
      <c r="NIL1" s="628"/>
      <c r="NIM1" s="628"/>
      <c r="NIN1" s="628"/>
      <c r="NIO1" s="628"/>
      <c r="NIP1" s="628"/>
      <c r="NIQ1" s="52"/>
      <c r="NIR1" s="55"/>
      <c r="NIS1" s="628"/>
      <c r="NIT1" s="628"/>
      <c r="NIU1" s="628"/>
      <c r="NIV1" s="628"/>
      <c r="NIW1" s="628"/>
      <c r="NIX1" s="52"/>
      <c r="NIY1" s="55"/>
      <c r="NIZ1" s="628"/>
      <c r="NJA1" s="628"/>
      <c r="NJB1" s="628"/>
      <c r="NJC1" s="628"/>
      <c r="NJD1" s="628"/>
      <c r="NJE1" s="52"/>
      <c r="NJF1" s="55"/>
      <c r="NJG1" s="628"/>
      <c r="NJH1" s="628"/>
      <c r="NJI1" s="628"/>
      <c r="NJJ1" s="628"/>
      <c r="NJK1" s="628"/>
      <c r="NJL1" s="52"/>
      <c r="NJM1" s="55"/>
      <c r="NJN1" s="628"/>
      <c r="NJO1" s="628"/>
      <c r="NJP1" s="628"/>
      <c r="NJQ1" s="628"/>
      <c r="NJR1" s="628"/>
      <c r="NJS1" s="52"/>
      <c r="NJT1" s="55"/>
      <c r="NJU1" s="628"/>
      <c r="NJV1" s="628"/>
      <c r="NJW1" s="628"/>
      <c r="NJX1" s="628"/>
      <c r="NJY1" s="628"/>
      <c r="NJZ1" s="52"/>
      <c r="NKA1" s="55"/>
      <c r="NKB1" s="628"/>
      <c r="NKC1" s="628"/>
      <c r="NKD1" s="628"/>
      <c r="NKE1" s="628"/>
      <c r="NKF1" s="628"/>
      <c r="NKG1" s="52"/>
      <c r="NKH1" s="55"/>
      <c r="NKI1" s="628"/>
      <c r="NKJ1" s="628"/>
      <c r="NKK1" s="628"/>
      <c r="NKL1" s="628"/>
      <c r="NKM1" s="628"/>
      <c r="NKN1" s="52"/>
      <c r="NKO1" s="55"/>
      <c r="NKP1" s="628"/>
      <c r="NKQ1" s="628"/>
      <c r="NKR1" s="628"/>
      <c r="NKS1" s="628"/>
      <c r="NKT1" s="628"/>
      <c r="NKU1" s="52"/>
      <c r="NKV1" s="55"/>
      <c r="NKW1" s="628"/>
      <c r="NKX1" s="628"/>
      <c r="NKY1" s="628"/>
      <c r="NKZ1" s="628"/>
      <c r="NLA1" s="628"/>
      <c r="NLB1" s="52"/>
      <c r="NLC1" s="55"/>
      <c r="NLD1" s="628"/>
      <c r="NLE1" s="628"/>
      <c r="NLF1" s="628"/>
      <c r="NLG1" s="628"/>
      <c r="NLH1" s="628"/>
      <c r="NLI1" s="52"/>
      <c r="NLJ1" s="55"/>
      <c r="NLK1" s="628"/>
      <c r="NLL1" s="628"/>
      <c r="NLM1" s="628"/>
      <c r="NLN1" s="628"/>
      <c r="NLO1" s="628"/>
      <c r="NLP1" s="52"/>
      <c r="NLQ1" s="55"/>
      <c r="NLR1" s="628"/>
      <c r="NLS1" s="628"/>
      <c r="NLT1" s="628"/>
      <c r="NLU1" s="628"/>
      <c r="NLV1" s="628"/>
      <c r="NLW1" s="52"/>
      <c r="NLX1" s="55"/>
      <c r="NLY1" s="628"/>
      <c r="NLZ1" s="628"/>
      <c r="NMA1" s="628"/>
      <c r="NMB1" s="628"/>
      <c r="NMC1" s="628"/>
      <c r="NMD1" s="52"/>
      <c r="NME1" s="55"/>
      <c r="NMF1" s="628"/>
      <c r="NMG1" s="628"/>
      <c r="NMH1" s="628"/>
      <c r="NMI1" s="628"/>
      <c r="NMJ1" s="628"/>
      <c r="NMK1" s="52"/>
      <c r="NML1" s="55"/>
      <c r="NMM1" s="628"/>
      <c r="NMN1" s="628"/>
      <c r="NMO1" s="628"/>
      <c r="NMP1" s="628"/>
      <c r="NMQ1" s="628"/>
      <c r="NMR1" s="52"/>
      <c r="NMS1" s="55"/>
      <c r="NMT1" s="628"/>
      <c r="NMU1" s="628"/>
      <c r="NMV1" s="628"/>
      <c r="NMW1" s="628"/>
      <c r="NMX1" s="628"/>
      <c r="NMY1" s="52"/>
      <c r="NMZ1" s="55"/>
      <c r="NNA1" s="628"/>
      <c r="NNB1" s="628"/>
      <c r="NNC1" s="628"/>
      <c r="NND1" s="628"/>
      <c r="NNE1" s="628"/>
      <c r="NNF1" s="52"/>
      <c r="NNG1" s="55"/>
      <c r="NNH1" s="628"/>
      <c r="NNI1" s="628"/>
      <c r="NNJ1" s="628"/>
      <c r="NNK1" s="628"/>
      <c r="NNL1" s="628"/>
      <c r="NNM1" s="52"/>
      <c r="NNN1" s="55"/>
      <c r="NNO1" s="628"/>
      <c r="NNP1" s="628"/>
      <c r="NNQ1" s="628"/>
      <c r="NNR1" s="628"/>
      <c r="NNS1" s="628"/>
      <c r="NNT1" s="52"/>
      <c r="NNU1" s="55"/>
      <c r="NNV1" s="628"/>
      <c r="NNW1" s="628"/>
      <c r="NNX1" s="628"/>
      <c r="NNY1" s="628"/>
      <c r="NNZ1" s="628"/>
      <c r="NOA1" s="52"/>
      <c r="NOB1" s="55"/>
      <c r="NOC1" s="628"/>
      <c r="NOD1" s="628"/>
      <c r="NOE1" s="628"/>
      <c r="NOF1" s="628"/>
      <c r="NOG1" s="628"/>
      <c r="NOH1" s="52"/>
      <c r="NOI1" s="55"/>
      <c r="NOJ1" s="628"/>
      <c r="NOK1" s="628"/>
      <c r="NOL1" s="628"/>
      <c r="NOM1" s="628"/>
      <c r="NON1" s="628"/>
      <c r="NOO1" s="52"/>
      <c r="NOP1" s="55"/>
      <c r="NOQ1" s="628"/>
      <c r="NOR1" s="628"/>
      <c r="NOS1" s="628"/>
      <c r="NOT1" s="628"/>
      <c r="NOU1" s="628"/>
      <c r="NOV1" s="52"/>
      <c r="NOW1" s="55"/>
      <c r="NOX1" s="628"/>
      <c r="NOY1" s="628"/>
      <c r="NOZ1" s="628"/>
      <c r="NPA1" s="628"/>
      <c r="NPB1" s="628"/>
      <c r="NPC1" s="52"/>
      <c r="NPD1" s="55"/>
      <c r="NPE1" s="628"/>
      <c r="NPF1" s="628"/>
      <c r="NPG1" s="628"/>
      <c r="NPH1" s="628"/>
      <c r="NPI1" s="628"/>
      <c r="NPJ1" s="52"/>
      <c r="NPK1" s="55"/>
      <c r="NPL1" s="628"/>
      <c r="NPM1" s="628"/>
      <c r="NPN1" s="628"/>
      <c r="NPO1" s="628"/>
      <c r="NPP1" s="628"/>
      <c r="NPQ1" s="52"/>
      <c r="NPR1" s="55"/>
      <c r="NPS1" s="628"/>
      <c r="NPT1" s="628"/>
      <c r="NPU1" s="628"/>
      <c r="NPV1" s="628"/>
      <c r="NPW1" s="628"/>
      <c r="NPX1" s="52"/>
      <c r="NPY1" s="55"/>
      <c r="NPZ1" s="628"/>
      <c r="NQA1" s="628"/>
      <c r="NQB1" s="628"/>
      <c r="NQC1" s="628"/>
      <c r="NQD1" s="628"/>
      <c r="NQE1" s="52"/>
      <c r="NQF1" s="55"/>
      <c r="NQG1" s="628"/>
      <c r="NQH1" s="628"/>
      <c r="NQI1" s="628"/>
      <c r="NQJ1" s="628"/>
      <c r="NQK1" s="628"/>
      <c r="NQL1" s="52"/>
      <c r="NQM1" s="55"/>
      <c r="NQN1" s="628"/>
      <c r="NQO1" s="628"/>
      <c r="NQP1" s="628"/>
      <c r="NQQ1" s="628"/>
      <c r="NQR1" s="628"/>
      <c r="NQS1" s="52"/>
      <c r="NQT1" s="55"/>
      <c r="NQU1" s="628"/>
      <c r="NQV1" s="628"/>
      <c r="NQW1" s="628"/>
      <c r="NQX1" s="628"/>
      <c r="NQY1" s="628"/>
      <c r="NQZ1" s="52"/>
      <c r="NRA1" s="55"/>
      <c r="NRB1" s="628"/>
      <c r="NRC1" s="628"/>
      <c r="NRD1" s="628"/>
      <c r="NRE1" s="628"/>
      <c r="NRF1" s="628"/>
      <c r="NRG1" s="52"/>
      <c r="NRH1" s="55"/>
      <c r="NRI1" s="628"/>
      <c r="NRJ1" s="628"/>
      <c r="NRK1" s="628"/>
      <c r="NRL1" s="628"/>
      <c r="NRM1" s="628"/>
      <c r="NRN1" s="52"/>
      <c r="NRO1" s="55"/>
      <c r="NRP1" s="628"/>
      <c r="NRQ1" s="628"/>
      <c r="NRR1" s="628"/>
      <c r="NRS1" s="628"/>
      <c r="NRT1" s="628"/>
      <c r="NRU1" s="52"/>
      <c r="NRV1" s="55"/>
      <c r="NRW1" s="628"/>
      <c r="NRX1" s="628"/>
      <c r="NRY1" s="628"/>
      <c r="NRZ1" s="628"/>
      <c r="NSA1" s="628"/>
      <c r="NSB1" s="52"/>
      <c r="NSC1" s="55"/>
      <c r="NSD1" s="628"/>
      <c r="NSE1" s="628"/>
      <c r="NSF1" s="628"/>
      <c r="NSG1" s="628"/>
      <c r="NSH1" s="628"/>
      <c r="NSI1" s="52"/>
      <c r="NSJ1" s="55"/>
      <c r="NSK1" s="628"/>
      <c r="NSL1" s="628"/>
      <c r="NSM1" s="628"/>
      <c r="NSN1" s="628"/>
      <c r="NSO1" s="628"/>
      <c r="NSP1" s="52"/>
      <c r="NSQ1" s="55"/>
      <c r="NSR1" s="628"/>
      <c r="NSS1" s="628"/>
      <c r="NST1" s="628"/>
      <c r="NSU1" s="628"/>
      <c r="NSV1" s="628"/>
      <c r="NSW1" s="52"/>
      <c r="NSX1" s="55"/>
      <c r="NSY1" s="628"/>
      <c r="NSZ1" s="628"/>
      <c r="NTA1" s="628"/>
      <c r="NTB1" s="628"/>
      <c r="NTC1" s="628"/>
      <c r="NTD1" s="52"/>
      <c r="NTE1" s="55"/>
      <c r="NTF1" s="628"/>
      <c r="NTG1" s="628"/>
      <c r="NTH1" s="628"/>
      <c r="NTI1" s="628"/>
      <c r="NTJ1" s="628"/>
      <c r="NTK1" s="52"/>
      <c r="NTL1" s="55"/>
      <c r="NTM1" s="628"/>
      <c r="NTN1" s="628"/>
      <c r="NTO1" s="628"/>
      <c r="NTP1" s="628"/>
      <c r="NTQ1" s="628"/>
      <c r="NTR1" s="52"/>
      <c r="NTS1" s="55"/>
      <c r="NTT1" s="628"/>
      <c r="NTU1" s="628"/>
      <c r="NTV1" s="628"/>
      <c r="NTW1" s="628"/>
      <c r="NTX1" s="628"/>
      <c r="NTY1" s="52"/>
      <c r="NTZ1" s="55"/>
      <c r="NUA1" s="628"/>
      <c r="NUB1" s="628"/>
      <c r="NUC1" s="628"/>
      <c r="NUD1" s="628"/>
      <c r="NUE1" s="628"/>
      <c r="NUF1" s="52"/>
      <c r="NUG1" s="55"/>
      <c r="NUH1" s="628"/>
      <c r="NUI1" s="628"/>
      <c r="NUJ1" s="628"/>
      <c r="NUK1" s="628"/>
      <c r="NUL1" s="628"/>
      <c r="NUM1" s="52"/>
      <c r="NUN1" s="55"/>
      <c r="NUO1" s="628"/>
      <c r="NUP1" s="628"/>
      <c r="NUQ1" s="628"/>
      <c r="NUR1" s="628"/>
      <c r="NUS1" s="628"/>
      <c r="NUT1" s="52"/>
      <c r="NUU1" s="55"/>
      <c r="NUV1" s="628"/>
      <c r="NUW1" s="628"/>
      <c r="NUX1" s="628"/>
      <c r="NUY1" s="628"/>
      <c r="NUZ1" s="628"/>
      <c r="NVA1" s="52"/>
      <c r="NVB1" s="55"/>
      <c r="NVC1" s="628"/>
      <c r="NVD1" s="628"/>
      <c r="NVE1" s="628"/>
      <c r="NVF1" s="628"/>
      <c r="NVG1" s="628"/>
      <c r="NVH1" s="52"/>
      <c r="NVI1" s="55"/>
      <c r="NVJ1" s="628"/>
      <c r="NVK1" s="628"/>
      <c r="NVL1" s="628"/>
      <c r="NVM1" s="628"/>
      <c r="NVN1" s="628"/>
      <c r="NVO1" s="52"/>
      <c r="NVP1" s="55"/>
      <c r="NVQ1" s="628"/>
      <c r="NVR1" s="628"/>
      <c r="NVS1" s="628"/>
      <c r="NVT1" s="628"/>
      <c r="NVU1" s="628"/>
      <c r="NVV1" s="52"/>
      <c r="NVW1" s="55"/>
      <c r="NVX1" s="628"/>
      <c r="NVY1" s="628"/>
      <c r="NVZ1" s="628"/>
      <c r="NWA1" s="628"/>
      <c r="NWB1" s="628"/>
      <c r="NWC1" s="52"/>
      <c r="NWD1" s="55"/>
      <c r="NWE1" s="628"/>
      <c r="NWF1" s="628"/>
      <c r="NWG1" s="628"/>
      <c r="NWH1" s="628"/>
      <c r="NWI1" s="628"/>
      <c r="NWJ1" s="52"/>
      <c r="NWK1" s="55"/>
      <c r="NWL1" s="628"/>
      <c r="NWM1" s="628"/>
      <c r="NWN1" s="628"/>
      <c r="NWO1" s="628"/>
      <c r="NWP1" s="628"/>
      <c r="NWQ1" s="52"/>
      <c r="NWR1" s="55"/>
      <c r="NWS1" s="628"/>
      <c r="NWT1" s="628"/>
      <c r="NWU1" s="628"/>
      <c r="NWV1" s="628"/>
      <c r="NWW1" s="628"/>
      <c r="NWX1" s="52"/>
      <c r="NWY1" s="55"/>
      <c r="NWZ1" s="628"/>
      <c r="NXA1" s="628"/>
      <c r="NXB1" s="628"/>
      <c r="NXC1" s="628"/>
      <c r="NXD1" s="628"/>
      <c r="NXE1" s="52"/>
      <c r="NXF1" s="55"/>
      <c r="NXG1" s="628"/>
      <c r="NXH1" s="628"/>
      <c r="NXI1" s="628"/>
      <c r="NXJ1" s="628"/>
      <c r="NXK1" s="628"/>
      <c r="NXL1" s="52"/>
      <c r="NXM1" s="55"/>
      <c r="NXN1" s="628"/>
      <c r="NXO1" s="628"/>
      <c r="NXP1" s="628"/>
      <c r="NXQ1" s="628"/>
      <c r="NXR1" s="628"/>
      <c r="NXS1" s="52"/>
      <c r="NXT1" s="55"/>
      <c r="NXU1" s="628"/>
      <c r="NXV1" s="628"/>
      <c r="NXW1" s="628"/>
      <c r="NXX1" s="628"/>
      <c r="NXY1" s="628"/>
      <c r="NXZ1" s="52"/>
      <c r="NYA1" s="55"/>
      <c r="NYB1" s="628"/>
      <c r="NYC1" s="628"/>
      <c r="NYD1" s="628"/>
      <c r="NYE1" s="628"/>
      <c r="NYF1" s="628"/>
      <c r="NYG1" s="52"/>
      <c r="NYH1" s="55"/>
      <c r="NYI1" s="628"/>
      <c r="NYJ1" s="628"/>
      <c r="NYK1" s="628"/>
      <c r="NYL1" s="628"/>
      <c r="NYM1" s="628"/>
      <c r="NYN1" s="52"/>
      <c r="NYO1" s="55"/>
      <c r="NYP1" s="628"/>
      <c r="NYQ1" s="628"/>
      <c r="NYR1" s="628"/>
      <c r="NYS1" s="628"/>
      <c r="NYT1" s="628"/>
      <c r="NYU1" s="52"/>
      <c r="NYV1" s="55"/>
      <c r="NYW1" s="628"/>
      <c r="NYX1" s="628"/>
      <c r="NYY1" s="628"/>
      <c r="NYZ1" s="628"/>
      <c r="NZA1" s="628"/>
      <c r="NZB1" s="52"/>
      <c r="NZC1" s="55"/>
      <c r="NZD1" s="628"/>
      <c r="NZE1" s="628"/>
      <c r="NZF1" s="628"/>
      <c r="NZG1" s="628"/>
      <c r="NZH1" s="628"/>
      <c r="NZI1" s="52"/>
      <c r="NZJ1" s="55"/>
      <c r="NZK1" s="628"/>
      <c r="NZL1" s="628"/>
      <c r="NZM1" s="628"/>
      <c r="NZN1" s="628"/>
      <c r="NZO1" s="628"/>
      <c r="NZP1" s="52"/>
      <c r="NZQ1" s="55"/>
      <c r="NZR1" s="628"/>
      <c r="NZS1" s="628"/>
      <c r="NZT1" s="628"/>
      <c r="NZU1" s="628"/>
      <c r="NZV1" s="628"/>
      <c r="NZW1" s="52"/>
      <c r="NZX1" s="55"/>
      <c r="NZY1" s="628"/>
      <c r="NZZ1" s="628"/>
      <c r="OAA1" s="628"/>
      <c r="OAB1" s="628"/>
      <c r="OAC1" s="628"/>
      <c r="OAD1" s="52"/>
      <c r="OAE1" s="55"/>
      <c r="OAF1" s="628"/>
      <c r="OAG1" s="628"/>
      <c r="OAH1" s="628"/>
      <c r="OAI1" s="628"/>
      <c r="OAJ1" s="628"/>
      <c r="OAK1" s="52"/>
      <c r="OAL1" s="55"/>
      <c r="OAM1" s="628"/>
      <c r="OAN1" s="628"/>
      <c r="OAO1" s="628"/>
      <c r="OAP1" s="628"/>
      <c r="OAQ1" s="628"/>
      <c r="OAR1" s="52"/>
      <c r="OAS1" s="55"/>
      <c r="OAT1" s="628"/>
      <c r="OAU1" s="628"/>
      <c r="OAV1" s="628"/>
      <c r="OAW1" s="628"/>
      <c r="OAX1" s="628"/>
      <c r="OAY1" s="52"/>
      <c r="OAZ1" s="55"/>
      <c r="OBA1" s="628"/>
      <c r="OBB1" s="628"/>
      <c r="OBC1" s="628"/>
      <c r="OBD1" s="628"/>
      <c r="OBE1" s="628"/>
      <c r="OBF1" s="52"/>
      <c r="OBG1" s="55"/>
      <c r="OBH1" s="628"/>
      <c r="OBI1" s="628"/>
      <c r="OBJ1" s="628"/>
      <c r="OBK1" s="628"/>
      <c r="OBL1" s="628"/>
      <c r="OBM1" s="52"/>
      <c r="OBN1" s="55"/>
      <c r="OBO1" s="628"/>
      <c r="OBP1" s="628"/>
      <c r="OBQ1" s="628"/>
      <c r="OBR1" s="628"/>
      <c r="OBS1" s="628"/>
      <c r="OBT1" s="52"/>
      <c r="OBU1" s="55"/>
      <c r="OBV1" s="628"/>
      <c r="OBW1" s="628"/>
      <c r="OBX1" s="628"/>
      <c r="OBY1" s="628"/>
      <c r="OBZ1" s="628"/>
      <c r="OCA1" s="52"/>
      <c r="OCB1" s="55"/>
      <c r="OCC1" s="628"/>
      <c r="OCD1" s="628"/>
      <c r="OCE1" s="628"/>
      <c r="OCF1" s="628"/>
      <c r="OCG1" s="628"/>
      <c r="OCH1" s="52"/>
      <c r="OCI1" s="55"/>
      <c r="OCJ1" s="628"/>
      <c r="OCK1" s="628"/>
      <c r="OCL1" s="628"/>
      <c r="OCM1" s="628"/>
      <c r="OCN1" s="628"/>
      <c r="OCO1" s="52"/>
      <c r="OCP1" s="55"/>
      <c r="OCQ1" s="628"/>
      <c r="OCR1" s="628"/>
      <c r="OCS1" s="628"/>
      <c r="OCT1" s="628"/>
      <c r="OCU1" s="628"/>
      <c r="OCV1" s="52"/>
      <c r="OCW1" s="55"/>
      <c r="OCX1" s="628"/>
      <c r="OCY1" s="628"/>
      <c r="OCZ1" s="628"/>
      <c r="ODA1" s="628"/>
      <c r="ODB1" s="628"/>
      <c r="ODC1" s="52"/>
      <c r="ODD1" s="55"/>
      <c r="ODE1" s="628"/>
      <c r="ODF1" s="628"/>
      <c r="ODG1" s="628"/>
      <c r="ODH1" s="628"/>
      <c r="ODI1" s="628"/>
      <c r="ODJ1" s="52"/>
      <c r="ODK1" s="55"/>
      <c r="ODL1" s="628"/>
      <c r="ODM1" s="628"/>
      <c r="ODN1" s="628"/>
      <c r="ODO1" s="628"/>
      <c r="ODP1" s="628"/>
      <c r="ODQ1" s="52"/>
      <c r="ODR1" s="55"/>
      <c r="ODS1" s="628"/>
      <c r="ODT1" s="628"/>
      <c r="ODU1" s="628"/>
      <c r="ODV1" s="628"/>
      <c r="ODW1" s="628"/>
      <c r="ODX1" s="52"/>
      <c r="ODY1" s="55"/>
      <c r="ODZ1" s="628"/>
      <c r="OEA1" s="628"/>
      <c r="OEB1" s="628"/>
      <c r="OEC1" s="628"/>
      <c r="OED1" s="628"/>
      <c r="OEE1" s="52"/>
      <c r="OEF1" s="55"/>
      <c r="OEG1" s="628"/>
      <c r="OEH1" s="628"/>
      <c r="OEI1" s="628"/>
      <c r="OEJ1" s="628"/>
      <c r="OEK1" s="628"/>
      <c r="OEL1" s="52"/>
      <c r="OEM1" s="55"/>
      <c r="OEN1" s="628"/>
      <c r="OEO1" s="628"/>
      <c r="OEP1" s="628"/>
      <c r="OEQ1" s="628"/>
      <c r="OER1" s="628"/>
      <c r="OES1" s="52"/>
      <c r="OET1" s="55"/>
      <c r="OEU1" s="628"/>
      <c r="OEV1" s="628"/>
      <c r="OEW1" s="628"/>
      <c r="OEX1" s="628"/>
      <c r="OEY1" s="628"/>
      <c r="OEZ1" s="52"/>
      <c r="OFA1" s="55"/>
      <c r="OFB1" s="628"/>
      <c r="OFC1" s="628"/>
      <c r="OFD1" s="628"/>
      <c r="OFE1" s="628"/>
      <c r="OFF1" s="628"/>
      <c r="OFG1" s="52"/>
      <c r="OFH1" s="55"/>
      <c r="OFI1" s="628"/>
      <c r="OFJ1" s="628"/>
      <c r="OFK1" s="628"/>
      <c r="OFL1" s="628"/>
      <c r="OFM1" s="628"/>
      <c r="OFN1" s="52"/>
      <c r="OFO1" s="55"/>
      <c r="OFP1" s="628"/>
      <c r="OFQ1" s="628"/>
      <c r="OFR1" s="628"/>
      <c r="OFS1" s="628"/>
      <c r="OFT1" s="628"/>
      <c r="OFU1" s="52"/>
      <c r="OFV1" s="55"/>
      <c r="OFW1" s="628"/>
      <c r="OFX1" s="628"/>
      <c r="OFY1" s="628"/>
      <c r="OFZ1" s="628"/>
      <c r="OGA1" s="628"/>
      <c r="OGB1" s="52"/>
      <c r="OGC1" s="55"/>
      <c r="OGD1" s="628"/>
      <c r="OGE1" s="628"/>
      <c r="OGF1" s="628"/>
      <c r="OGG1" s="628"/>
      <c r="OGH1" s="628"/>
      <c r="OGI1" s="52"/>
      <c r="OGJ1" s="55"/>
      <c r="OGK1" s="628"/>
      <c r="OGL1" s="628"/>
      <c r="OGM1" s="628"/>
      <c r="OGN1" s="628"/>
      <c r="OGO1" s="628"/>
      <c r="OGP1" s="52"/>
      <c r="OGQ1" s="55"/>
      <c r="OGR1" s="628"/>
      <c r="OGS1" s="628"/>
      <c r="OGT1" s="628"/>
      <c r="OGU1" s="628"/>
      <c r="OGV1" s="628"/>
      <c r="OGW1" s="52"/>
      <c r="OGX1" s="55"/>
      <c r="OGY1" s="628"/>
      <c r="OGZ1" s="628"/>
      <c r="OHA1" s="628"/>
      <c r="OHB1" s="628"/>
      <c r="OHC1" s="628"/>
      <c r="OHD1" s="52"/>
      <c r="OHE1" s="55"/>
      <c r="OHF1" s="628"/>
      <c r="OHG1" s="628"/>
      <c r="OHH1" s="628"/>
      <c r="OHI1" s="628"/>
      <c r="OHJ1" s="628"/>
      <c r="OHK1" s="52"/>
      <c r="OHL1" s="55"/>
      <c r="OHM1" s="628"/>
      <c r="OHN1" s="628"/>
      <c r="OHO1" s="628"/>
      <c r="OHP1" s="628"/>
      <c r="OHQ1" s="628"/>
      <c r="OHR1" s="52"/>
      <c r="OHS1" s="55"/>
      <c r="OHT1" s="628"/>
      <c r="OHU1" s="628"/>
      <c r="OHV1" s="628"/>
      <c r="OHW1" s="628"/>
      <c r="OHX1" s="628"/>
      <c r="OHY1" s="52"/>
      <c r="OHZ1" s="55"/>
      <c r="OIA1" s="628"/>
      <c r="OIB1" s="628"/>
      <c r="OIC1" s="628"/>
      <c r="OID1" s="628"/>
      <c r="OIE1" s="628"/>
      <c r="OIF1" s="52"/>
      <c r="OIG1" s="55"/>
      <c r="OIH1" s="628"/>
      <c r="OII1" s="628"/>
      <c r="OIJ1" s="628"/>
      <c r="OIK1" s="628"/>
      <c r="OIL1" s="628"/>
      <c r="OIM1" s="52"/>
      <c r="OIN1" s="55"/>
      <c r="OIO1" s="628"/>
      <c r="OIP1" s="628"/>
      <c r="OIQ1" s="628"/>
      <c r="OIR1" s="628"/>
      <c r="OIS1" s="628"/>
      <c r="OIT1" s="52"/>
      <c r="OIU1" s="55"/>
      <c r="OIV1" s="628"/>
      <c r="OIW1" s="628"/>
      <c r="OIX1" s="628"/>
      <c r="OIY1" s="628"/>
      <c r="OIZ1" s="628"/>
      <c r="OJA1" s="52"/>
      <c r="OJB1" s="55"/>
      <c r="OJC1" s="628"/>
      <c r="OJD1" s="628"/>
      <c r="OJE1" s="628"/>
      <c r="OJF1" s="628"/>
      <c r="OJG1" s="628"/>
      <c r="OJH1" s="52"/>
      <c r="OJI1" s="55"/>
      <c r="OJJ1" s="628"/>
      <c r="OJK1" s="628"/>
      <c r="OJL1" s="628"/>
      <c r="OJM1" s="628"/>
      <c r="OJN1" s="628"/>
      <c r="OJO1" s="52"/>
      <c r="OJP1" s="55"/>
      <c r="OJQ1" s="628"/>
      <c r="OJR1" s="628"/>
      <c r="OJS1" s="628"/>
      <c r="OJT1" s="628"/>
      <c r="OJU1" s="628"/>
      <c r="OJV1" s="52"/>
      <c r="OJW1" s="55"/>
      <c r="OJX1" s="628"/>
      <c r="OJY1" s="628"/>
      <c r="OJZ1" s="628"/>
      <c r="OKA1" s="628"/>
      <c r="OKB1" s="628"/>
      <c r="OKC1" s="52"/>
      <c r="OKD1" s="55"/>
      <c r="OKE1" s="628"/>
      <c r="OKF1" s="628"/>
      <c r="OKG1" s="628"/>
      <c r="OKH1" s="628"/>
      <c r="OKI1" s="628"/>
      <c r="OKJ1" s="52"/>
      <c r="OKK1" s="55"/>
      <c r="OKL1" s="628"/>
      <c r="OKM1" s="628"/>
      <c r="OKN1" s="628"/>
      <c r="OKO1" s="628"/>
      <c r="OKP1" s="628"/>
      <c r="OKQ1" s="52"/>
      <c r="OKR1" s="55"/>
      <c r="OKS1" s="628"/>
      <c r="OKT1" s="628"/>
      <c r="OKU1" s="628"/>
      <c r="OKV1" s="628"/>
      <c r="OKW1" s="628"/>
      <c r="OKX1" s="52"/>
      <c r="OKY1" s="55"/>
      <c r="OKZ1" s="628"/>
      <c r="OLA1" s="628"/>
      <c r="OLB1" s="628"/>
      <c r="OLC1" s="628"/>
      <c r="OLD1" s="628"/>
      <c r="OLE1" s="52"/>
      <c r="OLF1" s="55"/>
      <c r="OLG1" s="628"/>
      <c r="OLH1" s="628"/>
      <c r="OLI1" s="628"/>
      <c r="OLJ1" s="628"/>
      <c r="OLK1" s="628"/>
      <c r="OLL1" s="52"/>
      <c r="OLM1" s="55"/>
      <c r="OLN1" s="628"/>
      <c r="OLO1" s="628"/>
      <c r="OLP1" s="628"/>
      <c r="OLQ1" s="628"/>
      <c r="OLR1" s="628"/>
      <c r="OLS1" s="52"/>
      <c r="OLT1" s="55"/>
      <c r="OLU1" s="628"/>
      <c r="OLV1" s="628"/>
      <c r="OLW1" s="628"/>
      <c r="OLX1" s="628"/>
      <c r="OLY1" s="628"/>
      <c r="OLZ1" s="52"/>
      <c r="OMA1" s="55"/>
      <c r="OMB1" s="628"/>
      <c r="OMC1" s="628"/>
      <c r="OMD1" s="628"/>
      <c r="OME1" s="628"/>
      <c r="OMF1" s="628"/>
      <c r="OMG1" s="52"/>
      <c r="OMH1" s="55"/>
      <c r="OMI1" s="628"/>
      <c r="OMJ1" s="628"/>
      <c r="OMK1" s="628"/>
      <c r="OML1" s="628"/>
      <c r="OMM1" s="628"/>
      <c r="OMN1" s="52"/>
      <c r="OMO1" s="55"/>
      <c r="OMP1" s="628"/>
      <c r="OMQ1" s="628"/>
      <c r="OMR1" s="628"/>
      <c r="OMS1" s="628"/>
      <c r="OMT1" s="628"/>
      <c r="OMU1" s="52"/>
      <c r="OMV1" s="55"/>
      <c r="OMW1" s="628"/>
      <c r="OMX1" s="628"/>
      <c r="OMY1" s="628"/>
      <c r="OMZ1" s="628"/>
      <c r="ONA1" s="628"/>
      <c r="ONB1" s="52"/>
      <c r="ONC1" s="55"/>
      <c r="OND1" s="628"/>
      <c r="ONE1" s="628"/>
      <c r="ONF1" s="628"/>
      <c r="ONG1" s="628"/>
      <c r="ONH1" s="628"/>
      <c r="ONI1" s="52"/>
      <c r="ONJ1" s="55"/>
      <c r="ONK1" s="628"/>
      <c r="ONL1" s="628"/>
      <c r="ONM1" s="628"/>
      <c r="ONN1" s="628"/>
      <c r="ONO1" s="628"/>
      <c r="ONP1" s="52"/>
      <c r="ONQ1" s="55"/>
      <c r="ONR1" s="628"/>
      <c r="ONS1" s="628"/>
      <c r="ONT1" s="628"/>
      <c r="ONU1" s="628"/>
      <c r="ONV1" s="628"/>
      <c r="ONW1" s="52"/>
      <c r="ONX1" s="55"/>
      <c r="ONY1" s="628"/>
      <c r="ONZ1" s="628"/>
      <c r="OOA1" s="628"/>
      <c r="OOB1" s="628"/>
      <c r="OOC1" s="628"/>
      <c r="OOD1" s="52"/>
      <c r="OOE1" s="55"/>
      <c r="OOF1" s="628"/>
      <c r="OOG1" s="628"/>
      <c r="OOH1" s="628"/>
      <c r="OOI1" s="628"/>
      <c r="OOJ1" s="628"/>
      <c r="OOK1" s="52"/>
      <c r="OOL1" s="55"/>
      <c r="OOM1" s="628"/>
      <c r="OON1" s="628"/>
      <c r="OOO1" s="628"/>
      <c r="OOP1" s="628"/>
      <c r="OOQ1" s="628"/>
      <c r="OOR1" s="52"/>
      <c r="OOS1" s="55"/>
      <c r="OOT1" s="628"/>
      <c r="OOU1" s="628"/>
      <c r="OOV1" s="628"/>
      <c r="OOW1" s="628"/>
      <c r="OOX1" s="628"/>
      <c r="OOY1" s="52"/>
      <c r="OOZ1" s="55"/>
      <c r="OPA1" s="628"/>
      <c r="OPB1" s="628"/>
      <c r="OPC1" s="628"/>
      <c r="OPD1" s="628"/>
      <c r="OPE1" s="628"/>
      <c r="OPF1" s="52"/>
      <c r="OPG1" s="55"/>
      <c r="OPH1" s="628"/>
      <c r="OPI1" s="628"/>
      <c r="OPJ1" s="628"/>
      <c r="OPK1" s="628"/>
      <c r="OPL1" s="628"/>
      <c r="OPM1" s="52"/>
      <c r="OPN1" s="55"/>
      <c r="OPO1" s="628"/>
      <c r="OPP1" s="628"/>
      <c r="OPQ1" s="628"/>
      <c r="OPR1" s="628"/>
      <c r="OPS1" s="628"/>
      <c r="OPT1" s="52"/>
      <c r="OPU1" s="55"/>
      <c r="OPV1" s="628"/>
      <c r="OPW1" s="628"/>
      <c r="OPX1" s="628"/>
      <c r="OPY1" s="628"/>
      <c r="OPZ1" s="628"/>
      <c r="OQA1" s="52"/>
      <c r="OQB1" s="55"/>
      <c r="OQC1" s="628"/>
      <c r="OQD1" s="628"/>
      <c r="OQE1" s="628"/>
      <c r="OQF1" s="628"/>
      <c r="OQG1" s="628"/>
      <c r="OQH1" s="52"/>
      <c r="OQI1" s="55"/>
      <c r="OQJ1" s="628"/>
      <c r="OQK1" s="628"/>
      <c r="OQL1" s="628"/>
      <c r="OQM1" s="628"/>
      <c r="OQN1" s="628"/>
      <c r="OQO1" s="52"/>
      <c r="OQP1" s="55"/>
      <c r="OQQ1" s="628"/>
      <c r="OQR1" s="628"/>
      <c r="OQS1" s="628"/>
      <c r="OQT1" s="628"/>
      <c r="OQU1" s="628"/>
      <c r="OQV1" s="52"/>
      <c r="OQW1" s="55"/>
      <c r="OQX1" s="628"/>
      <c r="OQY1" s="628"/>
      <c r="OQZ1" s="628"/>
      <c r="ORA1" s="628"/>
      <c r="ORB1" s="628"/>
      <c r="ORC1" s="52"/>
      <c r="ORD1" s="55"/>
      <c r="ORE1" s="628"/>
      <c r="ORF1" s="628"/>
      <c r="ORG1" s="628"/>
      <c r="ORH1" s="628"/>
      <c r="ORI1" s="628"/>
      <c r="ORJ1" s="52"/>
      <c r="ORK1" s="55"/>
      <c r="ORL1" s="628"/>
      <c r="ORM1" s="628"/>
      <c r="ORN1" s="628"/>
      <c r="ORO1" s="628"/>
      <c r="ORP1" s="628"/>
      <c r="ORQ1" s="52"/>
      <c r="ORR1" s="55"/>
      <c r="ORS1" s="628"/>
      <c r="ORT1" s="628"/>
      <c r="ORU1" s="628"/>
      <c r="ORV1" s="628"/>
      <c r="ORW1" s="628"/>
      <c r="ORX1" s="52"/>
      <c r="ORY1" s="55"/>
      <c r="ORZ1" s="628"/>
      <c r="OSA1" s="628"/>
      <c r="OSB1" s="628"/>
      <c r="OSC1" s="628"/>
      <c r="OSD1" s="628"/>
      <c r="OSE1" s="52"/>
      <c r="OSF1" s="55"/>
      <c r="OSG1" s="628"/>
      <c r="OSH1" s="628"/>
      <c r="OSI1" s="628"/>
      <c r="OSJ1" s="628"/>
      <c r="OSK1" s="628"/>
      <c r="OSL1" s="52"/>
      <c r="OSM1" s="55"/>
      <c r="OSN1" s="628"/>
      <c r="OSO1" s="628"/>
      <c r="OSP1" s="628"/>
      <c r="OSQ1" s="628"/>
      <c r="OSR1" s="628"/>
      <c r="OSS1" s="52"/>
      <c r="OST1" s="55"/>
      <c r="OSU1" s="628"/>
      <c r="OSV1" s="628"/>
      <c r="OSW1" s="628"/>
      <c r="OSX1" s="628"/>
      <c r="OSY1" s="628"/>
      <c r="OSZ1" s="52"/>
      <c r="OTA1" s="55"/>
      <c r="OTB1" s="628"/>
      <c r="OTC1" s="628"/>
      <c r="OTD1" s="628"/>
      <c r="OTE1" s="628"/>
      <c r="OTF1" s="628"/>
      <c r="OTG1" s="52"/>
      <c r="OTH1" s="55"/>
      <c r="OTI1" s="628"/>
      <c r="OTJ1" s="628"/>
      <c r="OTK1" s="628"/>
      <c r="OTL1" s="628"/>
      <c r="OTM1" s="628"/>
      <c r="OTN1" s="52"/>
      <c r="OTO1" s="55"/>
      <c r="OTP1" s="628"/>
      <c r="OTQ1" s="628"/>
      <c r="OTR1" s="628"/>
      <c r="OTS1" s="628"/>
      <c r="OTT1" s="628"/>
      <c r="OTU1" s="52"/>
      <c r="OTV1" s="55"/>
      <c r="OTW1" s="628"/>
      <c r="OTX1" s="628"/>
      <c r="OTY1" s="628"/>
      <c r="OTZ1" s="628"/>
      <c r="OUA1" s="628"/>
      <c r="OUB1" s="52"/>
      <c r="OUC1" s="55"/>
      <c r="OUD1" s="628"/>
      <c r="OUE1" s="628"/>
      <c r="OUF1" s="628"/>
      <c r="OUG1" s="628"/>
      <c r="OUH1" s="628"/>
      <c r="OUI1" s="52"/>
      <c r="OUJ1" s="55"/>
      <c r="OUK1" s="628"/>
      <c r="OUL1" s="628"/>
      <c r="OUM1" s="628"/>
      <c r="OUN1" s="628"/>
      <c r="OUO1" s="628"/>
      <c r="OUP1" s="52"/>
      <c r="OUQ1" s="55"/>
      <c r="OUR1" s="628"/>
      <c r="OUS1" s="628"/>
      <c r="OUT1" s="628"/>
      <c r="OUU1" s="628"/>
      <c r="OUV1" s="628"/>
      <c r="OUW1" s="52"/>
      <c r="OUX1" s="55"/>
      <c r="OUY1" s="628"/>
      <c r="OUZ1" s="628"/>
      <c r="OVA1" s="628"/>
      <c r="OVB1" s="628"/>
      <c r="OVC1" s="628"/>
      <c r="OVD1" s="52"/>
      <c r="OVE1" s="55"/>
      <c r="OVF1" s="628"/>
      <c r="OVG1" s="628"/>
      <c r="OVH1" s="628"/>
      <c r="OVI1" s="628"/>
      <c r="OVJ1" s="628"/>
      <c r="OVK1" s="52"/>
      <c r="OVL1" s="55"/>
      <c r="OVM1" s="628"/>
      <c r="OVN1" s="628"/>
      <c r="OVO1" s="628"/>
      <c r="OVP1" s="628"/>
      <c r="OVQ1" s="628"/>
      <c r="OVR1" s="52"/>
      <c r="OVS1" s="55"/>
      <c r="OVT1" s="628"/>
      <c r="OVU1" s="628"/>
      <c r="OVV1" s="628"/>
      <c r="OVW1" s="628"/>
      <c r="OVX1" s="628"/>
      <c r="OVY1" s="52"/>
      <c r="OVZ1" s="55"/>
      <c r="OWA1" s="628"/>
      <c r="OWB1" s="628"/>
      <c r="OWC1" s="628"/>
      <c r="OWD1" s="628"/>
      <c r="OWE1" s="628"/>
      <c r="OWF1" s="52"/>
      <c r="OWG1" s="55"/>
      <c r="OWH1" s="628"/>
      <c r="OWI1" s="628"/>
      <c r="OWJ1" s="628"/>
      <c r="OWK1" s="628"/>
      <c r="OWL1" s="628"/>
      <c r="OWM1" s="52"/>
      <c r="OWN1" s="55"/>
      <c r="OWO1" s="628"/>
      <c r="OWP1" s="628"/>
      <c r="OWQ1" s="628"/>
      <c r="OWR1" s="628"/>
      <c r="OWS1" s="628"/>
      <c r="OWT1" s="52"/>
      <c r="OWU1" s="55"/>
      <c r="OWV1" s="628"/>
      <c r="OWW1" s="628"/>
      <c r="OWX1" s="628"/>
      <c r="OWY1" s="628"/>
      <c r="OWZ1" s="628"/>
      <c r="OXA1" s="52"/>
      <c r="OXB1" s="55"/>
      <c r="OXC1" s="628"/>
      <c r="OXD1" s="628"/>
      <c r="OXE1" s="628"/>
      <c r="OXF1" s="628"/>
      <c r="OXG1" s="628"/>
      <c r="OXH1" s="52"/>
      <c r="OXI1" s="55"/>
      <c r="OXJ1" s="628"/>
      <c r="OXK1" s="628"/>
      <c r="OXL1" s="628"/>
      <c r="OXM1" s="628"/>
      <c r="OXN1" s="628"/>
      <c r="OXO1" s="52"/>
      <c r="OXP1" s="55"/>
      <c r="OXQ1" s="628"/>
      <c r="OXR1" s="628"/>
      <c r="OXS1" s="628"/>
      <c r="OXT1" s="628"/>
      <c r="OXU1" s="628"/>
      <c r="OXV1" s="52"/>
      <c r="OXW1" s="55"/>
      <c r="OXX1" s="628"/>
      <c r="OXY1" s="628"/>
      <c r="OXZ1" s="628"/>
      <c r="OYA1" s="628"/>
      <c r="OYB1" s="628"/>
      <c r="OYC1" s="52"/>
      <c r="OYD1" s="55"/>
      <c r="OYE1" s="628"/>
      <c r="OYF1" s="628"/>
      <c r="OYG1" s="628"/>
      <c r="OYH1" s="628"/>
      <c r="OYI1" s="628"/>
      <c r="OYJ1" s="52"/>
      <c r="OYK1" s="55"/>
      <c r="OYL1" s="628"/>
      <c r="OYM1" s="628"/>
      <c r="OYN1" s="628"/>
      <c r="OYO1" s="628"/>
      <c r="OYP1" s="628"/>
      <c r="OYQ1" s="52"/>
      <c r="OYR1" s="55"/>
      <c r="OYS1" s="628"/>
      <c r="OYT1" s="628"/>
      <c r="OYU1" s="628"/>
      <c r="OYV1" s="628"/>
      <c r="OYW1" s="628"/>
      <c r="OYX1" s="52"/>
      <c r="OYY1" s="55"/>
      <c r="OYZ1" s="628"/>
      <c r="OZA1" s="628"/>
      <c r="OZB1" s="628"/>
      <c r="OZC1" s="628"/>
      <c r="OZD1" s="628"/>
      <c r="OZE1" s="52"/>
      <c r="OZF1" s="55"/>
      <c r="OZG1" s="628"/>
      <c r="OZH1" s="628"/>
      <c r="OZI1" s="628"/>
      <c r="OZJ1" s="628"/>
      <c r="OZK1" s="628"/>
      <c r="OZL1" s="52"/>
      <c r="OZM1" s="55"/>
      <c r="OZN1" s="628"/>
      <c r="OZO1" s="628"/>
      <c r="OZP1" s="628"/>
      <c r="OZQ1" s="628"/>
      <c r="OZR1" s="628"/>
      <c r="OZS1" s="52"/>
      <c r="OZT1" s="55"/>
      <c r="OZU1" s="628"/>
      <c r="OZV1" s="628"/>
      <c r="OZW1" s="628"/>
      <c r="OZX1" s="628"/>
      <c r="OZY1" s="628"/>
      <c r="OZZ1" s="52"/>
      <c r="PAA1" s="55"/>
      <c r="PAB1" s="628"/>
      <c r="PAC1" s="628"/>
      <c r="PAD1" s="628"/>
      <c r="PAE1" s="628"/>
      <c r="PAF1" s="628"/>
      <c r="PAG1" s="52"/>
      <c r="PAH1" s="55"/>
      <c r="PAI1" s="628"/>
      <c r="PAJ1" s="628"/>
      <c r="PAK1" s="628"/>
      <c r="PAL1" s="628"/>
      <c r="PAM1" s="628"/>
      <c r="PAN1" s="52"/>
      <c r="PAO1" s="55"/>
      <c r="PAP1" s="628"/>
      <c r="PAQ1" s="628"/>
      <c r="PAR1" s="628"/>
      <c r="PAS1" s="628"/>
      <c r="PAT1" s="628"/>
      <c r="PAU1" s="52"/>
      <c r="PAV1" s="55"/>
      <c r="PAW1" s="628"/>
      <c r="PAX1" s="628"/>
      <c r="PAY1" s="628"/>
      <c r="PAZ1" s="628"/>
      <c r="PBA1" s="628"/>
      <c r="PBB1" s="52"/>
      <c r="PBC1" s="55"/>
      <c r="PBD1" s="628"/>
      <c r="PBE1" s="628"/>
      <c r="PBF1" s="628"/>
      <c r="PBG1" s="628"/>
      <c r="PBH1" s="628"/>
      <c r="PBI1" s="52"/>
      <c r="PBJ1" s="55"/>
      <c r="PBK1" s="628"/>
      <c r="PBL1" s="628"/>
      <c r="PBM1" s="628"/>
      <c r="PBN1" s="628"/>
      <c r="PBO1" s="628"/>
      <c r="PBP1" s="52"/>
      <c r="PBQ1" s="55"/>
      <c r="PBR1" s="628"/>
      <c r="PBS1" s="628"/>
      <c r="PBT1" s="628"/>
      <c r="PBU1" s="628"/>
      <c r="PBV1" s="628"/>
      <c r="PBW1" s="52"/>
      <c r="PBX1" s="55"/>
      <c r="PBY1" s="628"/>
      <c r="PBZ1" s="628"/>
      <c r="PCA1" s="628"/>
      <c r="PCB1" s="628"/>
      <c r="PCC1" s="628"/>
      <c r="PCD1" s="52"/>
      <c r="PCE1" s="55"/>
      <c r="PCF1" s="628"/>
      <c r="PCG1" s="628"/>
      <c r="PCH1" s="628"/>
      <c r="PCI1" s="628"/>
      <c r="PCJ1" s="628"/>
      <c r="PCK1" s="52"/>
      <c r="PCL1" s="55"/>
      <c r="PCM1" s="628"/>
      <c r="PCN1" s="628"/>
      <c r="PCO1" s="628"/>
      <c r="PCP1" s="628"/>
      <c r="PCQ1" s="628"/>
      <c r="PCR1" s="52"/>
      <c r="PCS1" s="55"/>
      <c r="PCT1" s="628"/>
      <c r="PCU1" s="628"/>
      <c r="PCV1" s="628"/>
      <c r="PCW1" s="628"/>
      <c r="PCX1" s="628"/>
      <c r="PCY1" s="52"/>
      <c r="PCZ1" s="55"/>
      <c r="PDA1" s="628"/>
      <c r="PDB1" s="628"/>
      <c r="PDC1" s="628"/>
      <c r="PDD1" s="628"/>
      <c r="PDE1" s="628"/>
      <c r="PDF1" s="52"/>
      <c r="PDG1" s="55"/>
      <c r="PDH1" s="628"/>
      <c r="PDI1" s="628"/>
      <c r="PDJ1" s="628"/>
      <c r="PDK1" s="628"/>
      <c r="PDL1" s="628"/>
      <c r="PDM1" s="52"/>
      <c r="PDN1" s="55"/>
      <c r="PDO1" s="628"/>
      <c r="PDP1" s="628"/>
      <c r="PDQ1" s="628"/>
      <c r="PDR1" s="628"/>
      <c r="PDS1" s="628"/>
      <c r="PDT1" s="52"/>
      <c r="PDU1" s="55"/>
      <c r="PDV1" s="628"/>
      <c r="PDW1" s="628"/>
      <c r="PDX1" s="628"/>
      <c r="PDY1" s="628"/>
      <c r="PDZ1" s="628"/>
      <c r="PEA1" s="52"/>
      <c r="PEB1" s="55"/>
      <c r="PEC1" s="628"/>
      <c r="PED1" s="628"/>
      <c r="PEE1" s="628"/>
      <c r="PEF1" s="628"/>
      <c r="PEG1" s="628"/>
      <c r="PEH1" s="52"/>
      <c r="PEI1" s="55"/>
      <c r="PEJ1" s="628"/>
      <c r="PEK1" s="628"/>
      <c r="PEL1" s="628"/>
      <c r="PEM1" s="628"/>
      <c r="PEN1" s="628"/>
      <c r="PEO1" s="52"/>
      <c r="PEP1" s="55"/>
      <c r="PEQ1" s="628"/>
      <c r="PER1" s="628"/>
      <c r="PES1" s="628"/>
      <c r="PET1" s="628"/>
      <c r="PEU1" s="628"/>
      <c r="PEV1" s="52"/>
      <c r="PEW1" s="55"/>
      <c r="PEX1" s="628"/>
      <c r="PEY1" s="628"/>
      <c r="PEZ1" s="628"/>
      <c r="PFA1" s="628"/>
      <c r="PFB1" s="628"/>
      <c r="PFC1" s="52"/>
      <c r="PFD1" s="55"/>
      <c r="PFE1" s="628"/>
      <c r="PFF1" s="628"/>
      <c r="PFG1" s="628"/>
      <c r="PFH1" s="628"/>
      <c r="PFI1" s="628"/>
      <c r="PFJ1" s="52"/>
      <c r="PFK1" s="55"/>
      <c r="PFL1" s="628"/>
      <c r="PFM1" s="628"/>
      <c r="PFN1" s="628"/>
      <c r="PFO1" s="628"/>
      <c r="PFP1" s="628"/>
      <c r="PFQ1" s="52"/>
      <c r="PFR1" s="55"/>
      <c r="PFS1" s="628"/>
      <c r="PFT1" s="628"/>
      <c r="PFU1" s="628"/>
      <c r="PFV1" s="628"/>
      <c r="PFW1" s="628"/>
      <c r="PFX1" s="52"/>
      <c r="PFY1" s="55"/>
      <c r="PFZ1" s="628"/>
      <c r="PGA1" s="628"/>
      <c r="PGB1" s="628"/>
      <c r="PGC1" s="628"/>
      <c r="PGD1" s="628"/>
      <c r="PGE1" s="52"/>
      <c r="PGF1" s="55"/>
      <c r="PGG1" s="628"/>
      <c r="PGH1" s="628"/>
      <c r="PGI1" s="628"/>
      <c r="PGJ1" s="628"/>
      <c r="PGK1" s="628"/>
      <c r="PGL1" s="52"/>
      <c r="PGM1" s="55"/>
      <c r="PGN1" s="628"/>
      <c r="PGO1" s="628"/>
      <c r="PGP1" s="628"/>
      <c r="PGQ1" s="628"/>
      <c r="PGR1" s="628"/>
      <c r="PGS1" s="52"/>
      <c r="PGT1" s="55"/>
      <c r="PGU1" s="628"/>
      <c r="PGV1" s="628"/>
      <c r="PGW1" s="628"/>
      <c r="PGX1" s="628"/>
      <c r="PGY1" s="628"/>
      <c r="PGZ1" s="52"/>
      <c r="PHA1" s="55"/>
      <c r="PHB1" s="628"/>
      <c r="PHC1" s="628"/>
      <c r="PHD1" s="628"/>
      <c r="PHE1" s="628"/>
      <c r="PHF1" s="628"/>
      <c r="PHG1" s="52"/>
      <c r="PHH1" s="55"/>
      <c r="PHI1" s="628"/>
      <c r="PHJ1" s="628"/>
      <c r="PHK1" s="628"/>
      <c r="PHL1" s="628"/>
      <c r="PHM1" s="628"/>
      <c r="PHN1" s="52"/>
      <c r="PHO1" s="55"/>
      <c r="PHP1" s="628"/>
      <c r="PHQ1" s="628"/>
      <c r="PHR1" s="628"/>
      <c r="PHS1" s="628"/>
      <c r="PHT1" s="628"/>
      <c r="PHU1" s="52"/>
      <c r="PHV1" s="55"/>
      <c r="PHW1" s="628"/>
      <c r="PHX1" s="628"/>
      <c r="PHY1" s="628"/>
      <c r="PHZ1" s="628"/>
      <c r="PIA1" s="628"/>
      <c r="PIB1" s="52"/>
      <c r="PIC1" s="55"/>
      <c r="PID1" s="628"/>
      <c r="PIE1" s="628"/>
      <c r="PIF1" s="628"/>
      <c r="PIG1" s="628"/>
      <c r="PIH1" s="628"/>
      <c r="PII1" s="52"/>
      <c r="PIJ1" s="55"/>
      <c r="PIK1" s="628"/>
      <c r="PIL1" s="628"/>
      <c r="PIM1" s="628"/>
      <c r="PIN1" s="628"/>
      <c r="PIO1" s="628"/>
      <c r="PIP1" s="52"/>
      <c r="PIQ1" s="55"/>
      <c r="PIR1" s="628"/>
      <c r="PIS1" s="628"/>
      <c r="PIT1" s="628"/>
      <c r="PIU1" s="628"/>
      <c r="PIV1" s="628"/>
      <c r="PIW1" s="52"/>
      <c r="PIX1" s="55"/>
      <c r="PIY1" s="628"/>
      <c r="PIZ1" s="628"/>
      <c r="PJA1" s="628"/>
      <c r="PJB1" s="628"/>
      <c r="PJC1" s="628"/>
      <c r="PJD1" s="52"/>
      <c r="PJE1" s="55"/>
      <c r="PJF1" s="628"/>
      <c r="PJG1" s="628"/>
      <c r="PJH1" s="628"/>
      <c r="PJI1" s="628"/>
      <c r="PJJ1" s="628"/>
      <c r="PJK1" s="52"/>
      <c r="PJL1" s="55"/>
      <c r="PJM1" s="628"/>
      <c r="PJN1" s="628"/>
      <c r="PJO1" s="628"/>
      <c r="PJP1" s="628"/>
      <c r="PJQ1" s="628"/>
      <c r="PJR1" s="52"/>
      <c r="PJS1" s="55"/>
      <c r="PJT1" s="628"/>
      <c r="PJU1" s="628"/>
      <c r="PJV1" s="628"/>
      <c r="PJW1" s="628"/>
      <c r="PJX1" s="628"/>
      <c r="PJY1" s="52"/>
      <c r="PJZ1" s="55"/>
      <c r="PKA1" s="628"/>
      <c r="PKB1" s="628"/>
      <c r="PKC1" s="628"/>
      <c r="PKD1" s="628"/>
      <c r="PKE1" s="628"/>
      <c r="PKF1" s="52"/>
      <c r="PKG1" s="55"/>
      <c r="PKH1" s="628"/>
      <c r="PKI1" s="628"/>
      <c r="PKJ1" s="628"/>
      <c r="PKK1" s="628"/>
      <c r="PKL1" s="628"/>
      <c r="PKM1" s="52"/>
      <c r="PKN1" s="55"/>
      <c r="PKO1" s="628"/>
      <c r="PKP1" s="628"/>
      <c r="PKQ1" s="628"/>
      <c r="PKR1" s="628"/>
      <c r="PKS1" s="628"/>
      <c r="PKT1" s="52"/>
      <c r="PKU1" s="55"/>
      <c r="PKV1" s="628"/>
      <c r="PKW1" s="628"/>
      <c r="PKX1" s="628"/>
      <c r="PKY1" s="628"/>
      <c r="PKZ1" s="628"/>
      <c r="PLA1" s="52"/>
      <c r="PLB1" s="55"/>
      <c r="PLC1" s="628"/>
      <c r="PLD1" s="628"/>
      <c r="PLE1" s="628"/>
      <c r="PLF1" s="628"/>
      <c r="PLG1" s="628"/>
      <c r="PLH1" s="52"/>
      <c r="PLI1" s="55"/>
      <c r="PLJ1" s="628"/>
      <c r="PLK1" s="628"/>
      <c r="PLL1" s="628"/>
      <c r="PLM1" s="628"/>
      <c r="PLN1" s="628"/>
      <c r="PLO1" s="52"/>
      <c r="PLP1" s="55"/>
      <c r="PLQ1" s="628"/>
      <c r="PLR1" s="628"/>
      <c r="PLS1" s="628"/>
      <c r="PLT1" s="628"/>
      <c r="PLU1" s="628"/>
      <c r="PLV1" s="52"/>
      <c r="PLW1" s="55"/>
      <c r="PLX1" s="628"/>
      <c r="PLY1" s="628"/>
      <c r="PLZ1" s="628"/>
      <c r="PMA1" s="628"/>
      <c r="PMB1" s="628"/>
      <c r="PMC1" s="52"/>
      <c r="PMD1" s="55"/>
      <c r="PME1" s="628"/>
      <c r="PMF1" s="628"/>
      <c r="PMG1" s="628"/>
      <c r="PMH1" s="628"/>
      <c r="PMI1" s="628"/>
      <c r="PMJ1" s="52"/>
      <c r="PMK1" s="55"/>
      <c r="PML1" s="628"/>
      <c r="PMM1" s="628"/>
      <c r="PMN1" s="628"/>
      <c r="PMO1" s="628"/>
      <c r="PMP1" s="628"/>
      <c r="PMQ1" s="52"/>
      <c r="PMR1" s="55"/>
      <c r="PMS1" s="628"/>
      <c r="PMT1" s="628"/>
      <c r="PMU1" s="628"/>
      <c r="PMV1" s="628"/>
      <c r="PMW1" s="628"/>
      <c r="PMX1" s="52"/>
      <c r="PMY1" s="55"/>
      <c r="PMZ1" s="628"/>
      <c r="PNA1" s="628"/>
      <c r="PNB1" s="628"/>
      <c r="PNC1" s="628"/>
      <c r="PND1" s="628"/>
      <c r="PNE1" s="52"/>
      <c r="PNF1" s="55"/>
      <c r="PNG1" s="628"/>
      <c r="PNH1" s="628"/>
      <c r="PNI1" s="628"/>
      <c r="PNJ1" s="628"/>
      <c r="PNK1" s="628"/>
      <c r="PNL1" s="52"/>
      <c r="PNM1" s="55"/>
      <c r="PNN1" s="628"/>
      <c r="PNO1" s="628"/>
      <c r="PNP1" s="628"/>
      <c r="PNQ1" s="628"/>
      <c r="PNR1" s="628"/>
      <c r="PNS1" s="52"/>
      <c r="PNT1" s="55"/>
      <c r="PNU1" s="628"/>
      <c r="PNV1" s="628"/>
      <c r="PNW1" s="628"/>
      <c r="PNX1" s="628"/>
      <c r="PNY1" s="628"/>
      <c r="PNZ1" s="52"/>
      <c r="POA1" s="55"/>
      <c r="POB1" s="628"/>
      <c r="POC1" s="628"/>
      <c r="POD1" s="628"/>
      <c r="POE1" s="628"/>
      <c r="POF1" s="628"/>
      <c r="POG1" s="52"/>
      <c r="POH1" s="55"/>
      <c r="POI1" s="628"/>
      <c r="POJ1" s="628"/>
      <c r="POK1" s="628"/>
      <c r="POL1" s="628"/>
      <c r="POM1" s="628"/>
      <c r="PON1" s="52"/>
      <c r="POO1" s="55"/>
      <c r="POP1" s="628"/>
      <c r="POQ1" s="628"/>
      <c r="POR1" s="628"/>
      <c r="POS1" s="628"/>
      <c r="POT1" s="628"/>
      <c r="POU1" s="52"/>
      <c r="POV1" s="55"/>
      <c r="POW1" s="628"/>
      <c r="POX1" s="628"/>
      <c r="POY1" s="628"/>
      <c r="POZ1" s="628"/>
      <c r="PPA1" s="628"/>
      <c r="PPB1" s="52"/>
      <c r="PPC1" s="55"/>
      <c r="PPD1" s="628"/>
      <c r="PPE1" s="628"/>
      <c r="PPF1" s="628"/>
      <c r="PPG1" s="628"/>
      <c r="PPH1" s="628"/>
      <c r="PPI1" s="52"/>
      <c r="PPJ1" s="55"/>
      <c r="PPK1" s="628"/>
      <c r="PPL1" s="628"/>
      <c r="PPM1" s="628"/>
      <c r="PPN1" s="628"/>
      <c r="PPO1" s="628"/>
      <c r="PPP1" s="52"/>
      <c r="PPQ1" s="55"/>
      <c r="PPR1" s="628"/>
      <c r="PPS1" s="628"/>
      <c r="PPT1" s="628"/>
      <c r="PPU1" s="628"/>
      <c r="PPV1" s="628"/>
      <c r="PPW1" s="52"/>
      <c r="PPX1" s="55"/>
      <c r="PPY1" s="628"/>
      <c r="PPZ1" s="628"/>
      <c r="PQA1" s="628"/>
      <c r="PQB1" s="628"/>
      <c r="PQC1" s="628"/>
      <c r="PQD1" s="52"/>
      <c r="PQE1" s="55"/>
      <c r="PQF1" s="628"/>
      <c r="PQG1" s="628"/>
      <c r="PQH1" s="628"/>
      <c r="PQI1" s="628"/>
      <c r="PQJ1" s="628"/>
      <c r="PQK1" s="52"/>
      <c r="PQL1" s="55"/>
      <c r="PQM1" s="628"/>
      <c r="PQN1" s="628"/>
      <c r="PQO1" s="628"/>
      <c r="PQP1" s="628"/>
      <c r="PQQ1" s="628"/>
      <c r="PQR1" s="52"/>
      <c r="PQS1" s="55"/>
      <c r="PQT1" s="628"/>
      <c r="PQU1" s="628"/>
      <c r="PQV1" s="628"/>
      <c r="PQW1" s="628"/>
      <c r="PQX1" s="628"/>
      <c r="PQY1" s="52"/>
      <c r="PQZ1" s="55"/>
      <c r="PRA1" s="628"/>
      <c r="PRB1" s="628"/>
      <c r="PRC1" s="628"/>
      <c r="PRD1" s="628"/>
      <c r="PRE1" s="628"/>
      <c r="PRF1" s="52"/>
      <c r="PRG1" s="55"/>
      <c r="PRH1" s="628"/>
      <c r="PRI1" s="628"/>
      <c r="PRJ1" s="628"/>
      <c r="PRK1" s="628"/>
      <c r="PRL1" s="628"/>
      <c r="PRM1" s="52"/>
      <c r="PRN1" s="55"/>
      <c r="PRO1" s="628"/>
      <c r="PRP1" s="628"/>
      <c r="PRQ1" s="628"/>
      <c r="PRR1" s="628"/>
      <c r="PRS1" s="628"/>
      <c r="PRT1" s="52"/>
      <c r="PRU1" s="55"/>
      <c r="PRV1" s="628"/>
      <c r="PRW1" s="628"/>
      <c r="PRX1" s="628"/>
      <c r="PRY1" s="628"/>
      <c r="PRZ1" s="628"/>
      <c r="PSA1" s="52"/>
      <c r="PSB1" s="55"/>
      <c r="PSC1" s="628"/>
      <c r="PSD1" s="628"/>
      <c r="PSE1" s="628"/>
      <c r="PSF1" s="628"/>
      <c r="PSG1" s="628"/>
      <c r="PSH1" s="52"/>
      <c r="PSI1" s="55"/>
      <c r="PSJ1" s="628"/>
      <c r="PSK1" s="628"/>
      <c r="PSL1" s="628"/>
      <c r="PSM1" s="628"/>
      <c r="PSN1" s="628"/>
      <c r="PSO1" s="52"/>
      <c r="PSP1" s="55"/>
      <c r="PSQ1" s="628"/>
      <c r="PSR1" s="628"/>
      <c r="PSS1" s="628"/>
      <c r="PST1" s="628"/>
      <c r="PSU1" s="628"/>
      <c r="PSV1" s="52"/>
      <c r="PSW1" s="55"/>
      <c r="PSX1" s="628"/>
      <c r="PSY1" s="628"/>
      <c r="PSZ1" s="628"/>
      <c r="PTA1" s="628"/>
      <c r="PTB1" s="628"/>
      <c r="PTC1" s="52"/>
      <c r="PTD1" s="55"/>
      <c r="PTE1" s="628"/>
      <c r="PTF1" s="628"/>
      <c r="PTG1" s="628"/>
      <c r="PTH1" s="628"/>
      <c r="PTI1" s="628"/>
      <c r="PTJ1" s="52"/>
      <c r="PTK1" s="55"/>
      <c r="PTL1" s="628"/>
      <c r="PTM1" s="628"/>
      <c r="PTN1" s="628"/>
      <c r="PTO1" s="628"/>
      <c r="PTP1" s="628"/>
      <c r="PTQ1" s="52"/>
      <c r="PTR1" s="55"/>
      <c r="PTS1" s="628"/>
      <c r="PTT1" s="628"/>
      <c r="PTU1" s="628"/>
      <c r="PTV1" s="628"/>
      <c r="PTW1" s="628"/>
      <c r="PTX1" s="52"/>
      <c r="PTY1" s="55"/>
      <c r="PTZ1" s="628"/>
      <c r="PUA1" s="628"/>
      <c r="PUB1" s="628"/>
      <c r="PUC1" s="628"/>
      <c r="PUD1" s="628"/>
      <c r="PUE1" s="52"/>
      <c r="PUF1" s="55"/>
      <c r="PUG1" s="628"/>
      <c r="PUH1" s="628"/>
      <c r="PUI1" s="628"/>
      <c r="PUJ1" s="628"/>
      <c r="PUK1" s="628"/>
      <c r="PUL1" s="52"/>
      <c r="PUM1" s="55"/>
      <c r="PUN1" s="628"/>
      <c r="PUO1" s="628"/>
      <c r="PUP1" s="628"/>
      <c r="PUQ1" s="628"/>
      <c r="PUR1" s="628"/>
      <c r="PUS1" s="52"/>
      <c r="PUT1" s="55"/>
      <c r="PUU1" s="628"/>
      <c r="PUV1" s="628"/>
      <c r="PUW1" s="628"/>
      <c r="PUX1" s="628"/>
      <c r="PUY1" s="628"/>
      <c r="PUZ1" s="52"/>
      <c r="PVA1" s="55"/>
      <c r="PVB1" s="628"/>
      <c r="PVC1" s="628"/>
      <c r="PVD1" s="628"/>
      <c r="PVE1" s="628"/>
      <c r="PVF1" s="628"/>
      <c r="PVG1" s="52"/>
      <c r="PVH1" s="55"/>
      <c r="PVI1" s="628"/>
      <c r="PVJ1" s="628"/>
      <c r="PVK1" s="628"/>
      <c r="PVL1" s="628"/>
      <c r="PVM1" s="628"/>
      <c r="PVN1" s="52"/>
      <c r="PVO1" s="55"/>
      <c r="PVP1" s="628"/>
      <c r="PVQ1" s="628"/>
      <c r="PVR1" s="628"/>
      <c r="PVS1" s="628"/>
      <c r="PVT1" s="628"/>
      <c r="PVU1" s="52"/>
      <c r="PVV1" s="55"/>
      <c r="PVW1" s="628"/>
      <c r="PVX1" s="628"/>
      <c r="PVY1" s="628"/>
      <c r="PVZ1" s="628"/>
      <c r="PWA1" s="628"/>
      <c r="PWB1" s="52"/>
      <c r="PWC1" s="55"/>
      <c r="PWD1" s="628"/>
      <c r="PWE1" s="628"/>
      <c r="PWF1" s="628"/>
      <c r="PWG1" s="628"/>
      <c r="PWH1" s="628"/>
      <c r="PWI1" s="52"/>
      <c r="PWJ1" s="55"/>
      <c r="PWK1" s="628"/>
      <c r="PWL1" s="628"/>
      <c r="PWM1" s="628"/>
      <c r="PWN1" s="628"/>
      <c r="PWO1" s="628"/>
      <c r="PWP1" s="52"/>
      <c r="PWQ1" s="55"/>
      <c r="PWR1" s="628"/>
      <c r="PWS1" s="628"/>
      <c r="PWT1" s="628"/>
      <c r="PWU1" s="628"/>
      <c r="PWV1" s="628"/>
      <c r="PWW1" s="52"/>
      <c r="PWX1" s="55"/>
      <c r="PWY1" s="628"/>
      <c r="PWZ1" s="628"/>
      <c r="PXA1" s="628"/>
      <c r="PXB1" s="628"/>
      <c r="PXC1" s="628"/>
      <c r="PXD1" s="52"/>
      <c r="PXE1" s="55"/>
      <c r="PXF1" s="628"/>
      <c r="PXG1" s="628"/>
      <c r="PXH1" s="628"/>
      <c r="PXI1" s="628"/>
      <c r="PXJ1" s="628"/>
      <c r="PXK1" s="52"/>
      <c r="PXL1" s="55"/>
      <c r="PXM1" s="628"/>
      <c r="PXN1" s="628"/>
      <c r="PXO1" s="628"/>
      <c r="PXP1" s="628"/>
      <c r="PXQ1" s="628"/>
      <c r="PXR1" s="52"/>
      <c r="PXS1" s="55"/>
      <c r="PXT1" s="628"/>
      <c r="PXU1" s="628"/>
      <c r="PXV1" s="628"/>
      <c r="PXW1" s="628"/>
      <c r="PXX1" s="628"/>
      <c r="PXY1" s="52"/>
      <c r="PXZ1" s="55"/>
      <c r="PYA1" s="628"/>
      <c r="PYB1" s="628"/>
      <c r="PYC1" s="628"/>
      <c r="PYD1" s="628"/>
      <c r="PYE1" s="628"/>
      <c r="PYF1" s="52"/>
      <c r="PYG1" s="55"/>
      <c r="PYH1" s="628"/>
      <c r="PYI1" s="628"/>
      <c r="PYJ1" s="628"/>
      <c r="PYK1" s="628"/>
      <c r="PYL1" s="628"/>
      <c r="PYM1" s="52"/>
      <c r="PYN1" s="55"/>
      <c r="PYO1" s="628"/>
      <c r="PYP1" s="628"/>
      <c r="PYQ1" s="628"/>
      <c r="PYR1" s="628"/>
      <c r="PYS1" s="628"/>
      <c r="PYT1" s="52"/>
      <c r="PYU1" s="55"/>
      <c r="PYV1" s="628"/>
      <c r="PYW1" s="628"/>
      <c r="PYX1" s="628"/>
      <c r="PYY1" s="628"/>
      <c r="PYZ1" s="628"/>
      <c r="PZA1" s="52"/>
      <c r="PZB1" s="55"/>
      <c r="PZC1" s="628"/>
      <c r="PZD1" s="628"/>
      <c r="PZE1" s="628"/>
      <c r="PZF1" s="628"/>
      <c r="PZG1" s="628"/>
      <c r="PZH1" s="52"/>
      <c r="PZI1" s="55"/>
      <c r="PZJ1" s="628"/>
      <c r="PZK1" s="628"/>
      <c r="PZL1" s="628"/>
      <c r="PZM1" s="628"/>
      <c r="PZN1" s="628"/>
      <c r="PZO1" s="52"/>
      <c r="PZP1" s="55"/>
      <c r="PZQ1" s="628"/>
      <c r="PZR1" s="628"/>
      <c r="PZS1" s="628"/>
      <c r="PZT1" s="628"/>
      <c r="PZU1" s="628"/>
      <c r="PZV1" s="52"/>
      <c r="PZW1" s="55"/>
      <c r="PZX1" s="628"/>
      <c r="PZY1" s="628"/>
      <c r="PZZ1" s="628"/>
      <c r="QAA1" s="628"/>
      <c r="QAB1" s="628"/>
      <c r="QAC1" s="52"/>
      <c r="QAD1" s="55"/>
      <c r="QAE1" s="628"/>
      <c r="QAF1" s="628"/>
      <c r="QAG1" s="628"/>
      <c r="QAH1" s="628"/>
      <c r="QAI1" s="628"/>
      <c r="QAJ1" s="52"/>
      <c r="QAK1" s="55"/>
      <c r="QAL1" s="628"/>
      <c r="QAM1" s="628"/>
      <c r="QAN1" s="628"/>
      <c r="QAO1" s="628"/>
      <c r="QAP1" s="628"/>
      <c r="QAQ1" s="52"/>
      <c r="QAR1" s="55"/>
      <c r="QAS1" s="628"/>
      <c r="QAT1" s="628"/>
      <c r="QAU1" s="628"/>
      <c r="QAV1" s="628"/>
      <c r="QAW1" s="628"/>
      <c r="QAX1" s="52"/>
      <c r="QAY1" s="55"/>
      <c r="QAZ1" s="628"/>
      <c r="QBA1" s="628"/>
      <c r="QBB1" s="628"/>
      <c r="QBC1" s="628"/>
      <c r="QBD1" s="628"/>
      <c r="QBE1" s="52"/>
      <c r="QBF1" s="55"/>
      <c r="QBG1" s="628"/>
      <c r="QBH1" s="628"/>
      <c r="QBI1" s="628"/>
      <c r="QBJ1" s="628"/>
      <c r="QBK1" s="628"/>
      <c r="QBL1" s="52"/>
      <c r="QBM1" s="55"/>
      <c r="QBN1" s="628"/>
      <c r="QBO1" s="628"/>
      <c r="QBP1" s="628"/>
      <c r="QBQ1" s="628"/>
      <c r="QBR1" s="628"/>
      <c r="QBS1" s="52"/>
      <c r="QBT1" s="55"/>
      <c r="QBU1" s="628"/>
      <c r="QBV1" s="628"/>
      <c r="QBW1" s="628"/>
      <c r="QBX1" s="628"/>
      <c r="QBY1" s="628"/>
      <c r="QBZ1" s="52"/>
      <c r="QCA1" s="55"/>
      <c r="QCB1" s="628"/>
      <c r="QCC1" s="628"/>
      <c r="QCD1" s="628"/>
      <c r="QCE1" s="628"/>
      <c r="QCF1" s="628"/>
      <c r="QCG1" s="52"/>
      <c r="QCH1" s="55"/>
      <c r="QCI1" s="628"/>
      <c r="QCJ1" s="628"/>
      <c r="QCK1" s="628"/>
      <c r="QCL1" s="628"/>
      <c r="QCM1" s="628"/>
      <c r="QCN1" s="52"/>
      <c r="QCO1" s="55"/>
      <c r="QCP1" s="628"/>
      <c r="QCQ1" s="628"/>
      <c r="QCR1" s="628"/>
      <c r="QCS1" s="628"/>
      <c r="QCT1" s="628"/>
      <c r="QCU1" s="52"/>
      <c r="QCV1" s="55"/>
      <c r="QCW1" s="628"/>
      <c r="QCX1" s="628"/>
      <c r="QCY1" s="628"/>
      <c r="QCZ1" s="628"/>
      <c r="QDA1" s="628"/>
      <c r="QDB1" s="52"/>
      <c r="QDC1" s="55"/>
      <c r="QDD1" s="628"/>
      <c r="QDE1" s="628"/>
      <c r="QDF1" s="628"/>
      <c r="QDG1" s="628"/>
      <c r="QDH1" s="628"/>
      <c r="QDI1" s="52"/>
      <c r="QDJ1" s="55"/>
      <c r="QDK1" s="628"/>
      <c r="QDL1" s="628"/>
      <c r="QDM1" s="628"/>
      <c r="QDN1" s="628"/>
      <c r="QDO1" s="628"/>
      <c r="QDP1" s="52"/>
      <c r="QDQ1" s="55"/>
      <c r="QDR1" s="628"/>
      <c r="QDS1" s="628"/>
      <c r="QDT1" s="628"/>
      <c r="QDU1" s="628"/>
      <c r="QDV1" s="628"/>
      <c r="QDW1" s="52"/>
      <c r="QDX1" s="55"/>
      <c r="QDY1" s="628"/>
      <c r="QDZ1" s="628"/>
      <c r="QEA1" s="628"/>
      <c r="QEB1" s="628"/>
      <c r="QEC1" s="628"/>
      <c r="QED1" s="52"/>
      <c r="QEE1" s="55"/>
      <c r="QEF1" s="628"/>
      <c r="QEG1" s="628"/>
      <c r="QEH1" s="628"/>
      <c r="QEI1" s="628"/>
      <c r="QEJ1" s="628"/>
      <c r="QEK1" s="52"/>
      <c r="QEL1" s="55"/>
      <c r="QEM1" s="628"/>
      <c r="QEN1" s="628"/>
      <c r="QEO1" s="628"/>
      <c r="QEP1" s="628"/>
      <c r="QEQ1" s="628"/>
      <c r="QER1" s="52"/>
      <c r="QES1" s="55"/>
      <c r="QET1" s="628"/>
      <c r="QEU1" s="628"/>
      <c r="QEV1" s="628"/>
      <c r="QEW1" s="628"/>
      <c r="QEX1" s="628"/>
      <c r="QEY1" s="52"/>
      <c r="QEZ1" s="55"/>
      <c r="QFA1" s="628"/>
      <c r="QFB1" s="628"/>
      <c r="QFC1" s="628"/>
      <c r="QFD1" s="628"/>
      <c r="QFE1" s="628"/>
      <c r="QFF1" s="52"/>
      <c r="QFG1" s="55"/>
      <c r="QFH1" s="628"/>
      <c r="QFI1" s="628"/>
      <c r="QFJ1" s="628"/>
      <c r="QFK1" s="628"/>
      <c r="QFL1" s="628"/>
      <c r="QFM1" s="52"/>
      <c r="QFN1" s="55"/>
      <c r="QFO1" s="628"/>
      <c r="QFP1" s="628"/>
      <c r="QFQ1" s="628"/>
      <c r="QFR1" s="628"/>
      <c r="QFS1" s="628"/>
      <c r="QFT1" s="52"/>
      <c r="QFU1" s="55"/>
      <c r="QFV1" s="628"/>
      <c r="QFW1" s="628"/>
      <c r="QFX1" s="628"/>
      <c r="QFY1" s="628"/>
      <c r="QFZ1" s="628"/>
      <c r="QGA1" s="52"/>
      <c r="QGB1" s="55"/>
      <c r="QGC1" s="628"/>
      <c r="QGD1" s="628"/>
      <c r="QGE1" s="628"/>
      <c r="QGF1" s="628"/>
      <c r="QGG1" s="628"/>
      <c r="QGH1" s="52"/>
      <c r="QGI1" s="55"/>
      <c r="QGJ1" s="628"/>
      <c r="QGK1" s="628"/>
      <c r="QGL1" s="628"/>
      <c r="QGM1" s="628"/>
      <c r="QGN1" s="628"/>
      <c r="QGO1" s="52"/>
      <c r="QGP1" s="55"/>
      <c r="QGQ1" s="628"/>
      <c r="QGR1" s="628"/>
      <c r="QGS1" s="628"/>
      <c r="QGT1" s="628"/>
      <c r="QGU1" s="628"/>
      <c r="QGV1" s="52"/>
      <c r="QGW1" s="55"/>
      <c r="QGX1" s="628"/>
      <c r="QGY1" s="628"/>
      <c r="QGZ1" s="628"/>
      <c r="QHA1" s="628"/>
      <c r="QHB1" s="628"/>
      <c r="QHC1" s="52"/>
      <c r="QHD1" s="55"/>
      <c r="QHE1" s="628"/>
      <c r="QHF1" s="628"/>
      <c r="QHG1" s="628"/>
      <c r="QHH1" s="628"/>
      <c r="QHI1" s="628"/>
      <c r="QHJ1" s="52"/>
      <c r="QHK1" s="55"/>
      <c r="QHL1" s="628"/>
      <c r="QHM1" s="628"/>
      <c r="QHN1" s="628"/>
      <c r="QHO1" s="628"/>
      <c r="QHP1" s="628"/>
      <c r="QHQ1" s="52"/>
      <c r="QHR1" s="55"/>
      <c r="QHS1" s="628"/>
      <c r="QHT1" s="628"/>
      <c r="QHU1" s="628"/>
      <c r="QHV1" s="628"/>
      <c r="QHW1" s="628"/>
      <c r="QHX1" s="52"/>
      <c r="QHY1" s="55"/>
      <c r="QHZ1" s="628"/>
      <c r="QIA1" s="628"/>
      <c r="QIB1" s="628"/>
      <c r="QIC1" s="628"/>
      <c r="QID1" s="628"/>
      <c r="QIE1" s="52"/>
      <c r="QIF1" s="55"/>
      <c r="QIG1" s="628"/>
      <c r="QIH1" s="628"/>
      <c r="QII1" s="628"/>
      <c r="QIJ1" s="628"/>
      <c r="QIK1" s="628"/>
      <c r="QIL1" s="52"/>
      <c r="QIM1" s="55"/>
      <c r="QIN1" s="628"/>
      <c r="QIO1" s="628"/>
      <c r="QIP1" s="628"/>
      <c r="QIQ1" s="628"/>
      <c r="QIR1" s="628"/>
      <c r="QIS1" s="52"/>
      <c r="QIT1" s="55"/>
      <c r="QIU1" s="628"/>
      <c r="QIV1" s="628"/>
      <c r="QIW1" s="628"/>
      <c r="QIX1" s="628"/>
      <c r="QIY1" s="628"/>
      <c r="QIZ1" s="52"/>
      <c r="QJA1" s="55"/>
      <c r="QJB1" s="628"/>
      <c r="QJC1" s="628"/>
      <c r="QJD1" s="628"/>
      <c r="QJE1" s="628"/>
      <c r="QJF1" s="628"/>
      <c r="QJG1" s="52"/>
      <c r="QJH1" s="55"/>
      <c r="QJI1" s="628"/>
      <c r="QJJ1" s="628"/>
      <c r="QJK1" s="628"/>
      <c r="QJL1" s="628"/>
      <c r="QJM1" s="628"/>
      <c r="QJN1" s="52"/>
      <c r="QJO1" s="55"/>
      <c r="QJP1" s="628"/>
      <c r="QJQ1" s="628"/>
      <c r="QJR1" s="628"/>
      <c r="QJS1" s="628"/>
      <c r="QJT1" s="628"/>
      <c r="QJU1" s="52"/>
      <c r="QJV1" s="55"/>
      <c r="QJW1" s="628"/>
      <c r="QJX1" s="628"/>
      <c r="QJY1" s="628"/>
      <c r="QJZ1" s="628"/>
      <c r="QKA1" s="628"/>
      <c r="QKB1" s="52"/>
      <c r="QKC1" s="55"/>
      <c r="QKD1" s="628"/>
      <c r="QKE1" s="628"/>
      <c r="QKF1" s="628"/>
      <c r="QKG1" s="628"/>
      <c r="QKH1" s="628"/>
      <c r="QKI1" s="52"/>
      <c r="QKJ1" s="55"/>
      <c r="QKK1" s="628"/>
      <c r="QKL1" s="628"/>
      <c r="QKM1" s="628"/>
      <c r="QKN1" s="628"/>
      <c r="QKO1" s="628"/>
      <c r="QKP1" s="52"/>
      <c r="QKQ1" s="55"/>
      <c r="QKR1" s="628"/>
      <c r="QKS1" s="628"/>
      <c r="QKT1" s="628"/>
      <c r="QKU1" s="628"/>
      <c r="QKV1" s="628"/>
      <c r="QKW1" s="52"/>
      <c r="QKX1" s="55"/>
      <c r="QKY1" s="628"/>
      <c r="QKZ1" s="628"/>
      <c r="QLA1" s="628"/>
      <c r="QLB1" s="628"/>
      <c r="QLC1" s="628"/>
      <c r="QLD1" s="52"/>
      <c r="QLE1" s="55"/>
      <c r="QLF1" s="628"/>
      <c r="QLG1" s="628"/>
      <c r="QLH1" s="628"/>
      <c r="QLI1" s="628"/>
      <c r="QLJ1" s="628"/>
      <c r="QLK1" s="52"/>
      <c r="QLL1" s="55"/>
      <c r="QLM1" s="628"/>
      <c r="QLN1" s="628"/>
      <c r="QLO1" s="628"/>
      <c r="QLP1" s="628"/>
      <c r="QLQ1" s="628"/>
      <c r="QLR1" s="52"/>
      <c r="QLS1" s="55"/>
      <c r="QLT1" s="628"/>
      <c r="QLU1" s="628"/>
      <c r="QLV1" s="628"/>
      <c r="QLW1" s="628"/>
      <c r="QLX1" s="628"/>
      <c r="QLY1" s="52"/>
      <c r="QLZ1" s="55"/>
      <c r="QMA1" s="628"/>
      <c r="QMB1" s="628"/>
      <c r="QMC1" s="628"/>
      <c r="QMD1" s="628"/>
      <c r="QME1" s="628"/>
      <c r="QMF1" s="52"/>
      <c r="QMG1" s="55"/>
      <c r="QMH1" s="628"/>
      <c r="QMI1" s="628"/>
      <c r="QMJ1" s="628"/>
      <c r="QMK1" s="628"/>
      <c r="QML1" s="628"/>
      <c r="QMM1" s="52"/>
      <c r="QMN1" s="55"/>
      <c r="QMO1" s="628"/>
      <c r="QMP1" s="628"/>
      <c r="QMQ1" s="628"/>
      <c r="QMR1" s="628"/>
      <c r="QMS1" s="628"/>
      <c r="QMT1" s="52"/>
      <c r="QMU1" s="55"/>
      <c r="QMV1" s="628"/>
      <c r="QMW1" s="628"/>
      <c r="QMX1" s="628"/>
      <c r="QMY1" s="628"/>
      <c r="QMZ1" s="628"/>
      <c r="QNA1" s="52"/>
      <c r="QNB1" s="55"/>
      <c r="QNC1" s="628"/>
      <c r="QND1" s="628"/>
      <c r="QNE1" s="628"/>
      <c r="QNF1" s="628"/>
      <c r="QNG1" s="628"/>
      <c r="QNH1" s="52"/>
      <c r="QNI1" s="55"/>
      <c r="QNJ1" s="628"/>
      <c r="QNK1" s="628"/>
      <c r="QNL1" s="628"/>
      <c r="QNM1" s="628"/>
      <c r="QNN1" s="628"/>
      <c r="QNO1" s="52"/>
      <c r="QNP1" s="55"/>
      <c r="QNQ1" s="628"/>
      <c r="QNR1" s="628"/>
      <c r="QNS1" s="628"/>
      <c r="QNT1" s="628"/>
      <c r="QNU1" s="628"/>
      <c r="QNV1" s="52"/>
      <c r="QNW1" s="55"/>
      <c r="QNX1" s="628"/>
      <c r="QNY1" s="628"/>
      <c r="QNZ1" s="628"/>
      <c r="QOA1" s="628"/>
      <c r="QOB1" s="628"/>
      <c r="QOC1" s="52"/>
      <c r="QOD1" s="55"/>
      <c r="QOE1" s="628"/>
      <c r="QOF1" s="628"/>
      <c r="QOG1" s="628"/>
      <c r="QOH1" s="628"/>
      <c r="QOI1" s="628"/>
      <c r="QOJ1" s="52"/>
      <c r="QOK1" s="55"/>
      <c r="QOL1" s="628"/>
      <c r="QOM1" s="628"/>
      <c r="QON1" s="628"/>
      <c r="QOO1" s="628"/>
      <c r="QOP1" s="628"/>
      <c r="QOQ1" s="52"/>
      <c r="QOR1" s="55"/>
      <c r="QOS1" s="628"/>
      <c r="QOT1" s="628"/>
      <c r="QOU1" s="628"/>
      <c r="QOV1" s="628"/>
      <c r="QOW1" s="628"/>
      <c r="QOX1" s="52"/>
      <c r="QOY1" s="55"/>
      <c r="QOZ1" s="628"/>
      <c r="QPA1" s="628"/>
      <c r="QPB1" s="628"/>
      <c r="QPC1" s="628"/>
      <c r="QPD1" s="628"/>
      <c r="QPE1" s="52"/>
      <c r="QPF1" s="55"/>
      <c r="QPG1" s="628"/>
      <c r="QPH1" s="628"/>
      <c r="QPI1" s="628"/>
      <c r="QPJ1" s="628"/>
      <c r="QPK1" s="628"/>
      <c r="QPL1" s="52"/>
      <c r="QPM1" s="55"/>
      <c r="QPN1" s="628"/>
      <c r="QPO1" s="628"/>
      <c r="QPP1" s="628"/>
      <c r="QPQ1" s="628"/>
      <c r="QPR1" s="628"/>
      <c r="QPS1" s="52"/>
      <c r="QPT1" s="55"/>
      <c r="QPU1" s="628"/>
      <c r="QPV1" s="628"/>
      <c r="QPW1" s="628"/>
      <c r="QPX1" s="628"/>
      <c r="QPY1" s="628"/>
      <c r="QPZ1" s="52"/>
      <c r="QQA1" s="55"/>
      <c r="QQB1" s="628"/>
      <c r="QQC1" s="628"/>
      <c r="QQD1" s="628"/>
      <c r="QQE1" s="628"/>
      <c r="QQF1" s="628"/>
      <c r="QQG1" s="52"/>
      <c r="QQH1" s="55"/>
      <c r="QQI1" s="628"/>
      <c r="QQJ1" s="628"/>
      <c r="QQK1" s="628"/>
      <c r="QQL1" s="628"/>
      <c r="QQM1" s="628"/>
      <c r="QQN1" s="52"/>
      <c r="QQO1" s="55"/>
      <c r="QQP1" s="628"/>
      <c r="QQQ1" s="628"/>
      <c r="QQR1" s="628"/>
      <c r="QQS1" s="628"/>
      <c r="QQT1" s="628"/>
      <c r="QQU1" s="52"/>
      <c r="QQV1" s="55"/>
      <c r="QQW1" s="628"/>
      <c r="QQX1" s="628"/>
      <c r="QQY1" s="628"/>
      <c r="QQZ1" s="628"/>
      <c r="QRA1" s="628"/>
      <c r="QRB1" s="52"/>
      <c r="QRC1" s="55"/>
      <c r="QRD1" s="628"/>
      <c r="QRE1" s="628"/>
      <c r="QRF1" s="628"/>
      <c r="QRG1" s="628"/>
      <c r="QRH1" s="628"/>
      <c r="QRI1" s="52"/>
      <c r="QRJ1" s="55"/>
      <c r="QRK1" s="628"/>
      <c r="QRL1" s="628"/>
      <c r="QRM1" s="628"/>
      <c r="QRN1" s="628"/>
      <c r="QRO1" s="628"/>
      <c r="QRP1" s="52"/>
      <c r="QRQ1" s="55"/>
      <c r="QRR1" s="628"/>
      <c r="QRS1" s="628"/>
      <c r="QRT1" s="628"/>
      <c r="QRU1" s="628"/>
      <c r="QRV1" s="628"/>
      <c r="QRW1" s="52"/>
      <c r="QRX1" s="55"/>
      <c r="QRY1" s="628"/>
      <c r="QRZ1" s="628"/>
      <c r="QSA1" s="628"/>
      <c r="QSB1" s="628"/>
      <c r="QSC1" s="628"/>
      <c r="QSD1" s="52"/>
      <c r="QSE1" s="55"/>
      <c r="QSF1" s="628"/>
      <c r="QSG1" s="628"/>
      <c r="QSH1" s="628"/>
      <c r="QSI1" s="628"/>
      <c r="QSJ1" s="628"/>
      <c r="QSK1" s="52"/>
      <c r="QSL1" s="55"/>
      <c r="QSM1" s="628"/>
      <c r="QSN1" s="628"/>
      <c r="QSO1" s="628"/>
      <c r="QSP1" s="628"/>
      <c r="QSQ1" s="628"/>
      <c r="QSR1" s="52"/>
      <c r="QSS1" s="55"/>
      <c r="QST1" s="628"/>
      <c r="QSU1" s="628"/>
      <c r="QSV1" s="628"/>
      <c r="QSW1" s="628"/>
      <c r="QSX1" s="628"/>
      <c r="QSY1" s="52"/>
      <c r="QSZ1" s="55"/>
      <c r="QTA1" s="628"/>
      <c r="QTB1" s="628"/>
      <c r="QTC1" s="628"/>
      <c r="QTD1" s="628"/>
      <c r="QTE1" s="628"/>
      <c r="QTF1" s="52"/>
      <c r="QTG1" s="55"/>
      <c r="QTH1" s="628"/>
      <c r="QTI1" s="628"/>
      <c r="QTJ1" s="628"/>
      <c r="QTK1" s="628"/>
      <c r="QTL1" s="628"/>
      <c r="QTM1" s="52"/>
      <c r="QTN1" s="55"/>
      <c r="QTO1" s="628"/>
      <c r="QTP1" s="628"/>
      <c r="QTQ1" s="628"/>
      <c r="QTR1" s="628"/>
      <c r="QTS1" s="628"/>
      <c r="QTT1" s="52"/>
      <c r="QTU1" s="55"/>
      <c r="QTV1" s="628"/>
      <c r="QTW1" s="628"/>
      <c r="QTX1" s="628"/>
      <c r="QTY1" s="628"/>
      <c r="QTZ1" s="628"/>
      <c r="QUA1" s="52"/>
      <c r="QUB1" s="55"/>
      <c r="QUC1" s="628"/>
      <c r="QUD1" s="628"/>
      <c r="QUE1" s="628"/>
      <c r="QUF1" s="628"/>
      <c r="QUG1" s="628"/>
      <c r="QUH1" s="52"/>
      <c r="QUI1" s="55"/>
      <c r="QUJ1" s="628"/>
      <c r="QUK1" s="628"/>
      <c r="QUL1" s="628"/>
      <c r="QUM1" s="628"/>
      <c r="QUN1" s="628"/>
      <c r="QUO1" s="52"/>
      <c r="QUP1" s="55"/>
      <c r="QUQ1" s="628"/>
      <c r="QUR1" s="628"/>
      <c r="QUS1" s="628"/>
      <c r="QUT1" s="628"/>
      <c r="QUU1" s="628"/>
      <c r="QUV1" s="52"/>
      <c r="QUW1" s="55"/>
      <c r="QUX1" s="628"/>
      <c r="QUY1" s="628"/>
      <c r="QUZ1" s="628"/>
      <c r="QVA1" s="628"/>
      <c r="QVB1" s="628"/>
      <c r="QVC1" s="52"/>
      <c r="QVD1" s="55"/>
      <c r="QVE1" s="628"/>
      <c r="QVF1" s="628"/>
      <c r="QVG1" s="628"/>
      <c r="QVH1" s="628"/>
      <c r="QVI1" s="628"/>
      <c r="QVJ1" s="52"/>
      <c r="QVK1" s="55"/>
      <c r="QVL1" s="628"/>
      <c r="QVM1" s="628"/>
      <c r="QVN1" s="628"/>
      <c r="QVO1" s="628"/>
      <c r="QVP1" s="628"/>
      <c r="QVQ1" s="52"/>
      <c r="QVR1" s="55"/>
      <c r="QVS1" s="628"/>
      <c r="QVT1" s="628"/>
      <c r="QVU1" s="628"/>
      <c r="QVV1" s="628"/>
      <c r="QVW1" s="628"/>
      <c r="QVX1" s="52"/>
      <c r="QVY1" s="55"/>
      <c r="QVZ1" s="628"/>
      <c r="QWA1" s="628"/>
      <c r="QWB1" s="628"/>
      <c r="QWC1" s="628"/>
      <c r="QWD1" s="628"/>
      <c r="QWE1" s="52"/>
      <c r="QWF1" s="55"/>
      <c r="QWG1" s="628"/>
      <c r="QWH1" s="628"/>
      <c r="QWI1" s="628"/>
      <c r="QWJ1" s="628"/>
      <c r="QWK1" s="628"/>
      <c r="QWL1" s="52"/>
      <c r="QWM1" s="55"/>
      <c r="QWN1" s="628"/>
      <c r="QWO1" s="628"/>
      <c r="QWP1" s="628"/>
      <c r="QWQ1" s="628"/>
      <c r="QWR1" s="628"/>
      <c r="QWS1" s="52"/>
      <c r="QWT1" s="55"/>
      <c r="QWU1" s="628"/>
      <c r="QWV1" s="628"/>
      <c r="QWW1" s="628"/>
      <c r="QWX1" s="628"/>
      <c r="QWY1" s="628"/>
      <c r="QWZ1" s="52"/>
      <c r="QXA1" s="55"/>
      <c r="QXB1" s="628"/>
      <c r="QXC1" s="628"/>
      <c r="QXD1" s="628"/>
      <c r="QXE1" s="628"/>
      <c r="QXF1" s="628"/>
      <c r="QXG1" s="52"/>
      <c r="QXH1" s="55"/>
      <c r="QXI1" s="628"/>
      <c r="QXJ1" s="628"/>
      <c r="QXK1" s="628"/>
      <c r="QXL1" s="628"/>
      <c r="QXM1" s="628"/>
      <c r="QXN1" s="52"/>
      <c r="QXO1" s="55"/>
      <c r="QXP1" s="628"/>
      <c r="QXQ1" s="628"/>
      <c r="QXR1" s="628"/>
      <c r="QXS1" s="628"/>
      <c r="QXT1" s="628"/>
      <c r="QXU1" s="52"/>
      <c r="QXV1" s="55"/>
      <c r="QXW1" s="628"/>
      <c r="QXX1" s="628"/>
      <c r="QXY1" s="628"/>
      <c r="QXZ1" s="628"/>
      <c r="QYA1" s="628"/>
      <c r="QYB1" s="52"/>
      <c r="QYC1" s="55"/>
      <c r="QYD1" s="628"/>
      <c r="QYE1" s="628"/>
      <c r="QYF1" s="628"/>
      <c r="QYG1" s="628"/>
      <c r="QYH1" s="628"/>
      <c r="QYI1" s="52"/>
      <c r="QYJ1" s="55"/>
      <c r="QYK1" s="628"/>
      <c r="QYL1" s="628"/>
      <c r="QYM1" s="628"/>
      <c r="QYN1" s="628"/>
      <c r="QYO1" s="628"/>
      <c r="QYP1" s="52"/>
      <c r="QYQ1" s="55"/>
      <c r="QYR1" s="628"/>
      <c r="QYS1" s="628"/>
      <c r="QYT1" s="628"/>
      <c r="QYU1" s="628"/>
      <c r="QYV1" s="628"/>
      <c r="QYW1" s="52"/>
      <c r="QYX1" s="55"/>
      <c r="QYY1" s="628"/>
      <c r="QYZ1" s="628"/>
      <c r="QZA1" s="628"/>
      <c r="QZB1" s="628"/>
      <c r="QZC1" s="628"/>
      <c r="QZD1" s="52"/>
      <c r="QZE1" s="55"/>
      <c r="QZF1" s="628"/>
      <c r="QZG1" s="628"/>
      <c r="QZH1" s="628"/>
      <c r="QZI1" s="628"/>
      <c r="QZJ1" s="628"/>
      <c r="QZK1" s="52"/>
      <c r="QZL1" s="55"/>
      <c r="QZM1" s="628"/>
      <c r="QZN1" s="628"/>
      <c r="QZO1" s="628"/>
      <c r="QZP1" s="628"/>
      <c r="QZQ1" s="628"/>
      <c r="QZR1" s="52"/>
      <c r="QZS1" s="55"/>
      <c r="QZT1" s="628"/>
      <c r="QZU1" s="628"/>
      <c r="QZV1" s="628"/>
      <c r="QZW1" s="628"/>
      <c r="QZX1" s="628"/>
      <c r="QZY1" s="52"/>
      <c r="QZZ1" s="55"/>
      <c r="RAA1" s="628"/>
      <c r="RAB1" s="628"/>
      <c r="RAC1" s="628"/>
      <c r="RAD1" s="628"/>
      <c r="RAE1" s="628"/>
      <c r="RAF1" s="52"/>
      <c r="RAG1" s="55"/>
      <c r="RAH1" s="628"/>
      <c r="RAI1" s="628"/>
      <c r="RAJ1" s="628"/>
      <c r="RAK1" s="628"/>
      <c r="RAL1" s="628"/>
      <c r="RAM1" s="52"/>
      <c r="RAN1" s="55"/>
      <c r="RAO1" s="628"/>
      <c r="RAP1" s="628"/>
      <c r="RAQ1" s="628"/>
      <c r="RAR1" s="628"/>
      <c r="RAS1" s="628"/>
      <c r="RAT1" s="52"/>
      <c r="RAU1" s="55"/>
      <c r="RAV1" s="628"/>
      <c r="RAW1" s="628"/>
      <c r="RAX1" s="628"/>
      <c r="RAY1" s="628"/>
      <c r="RAZ1" s="628"/>
      <c r="RBA1" s="52"/>
      <c r="RBB1" s="55"/>
      <c r="RBC1" s="628"/>
      <c r="RBD1" s="628"/>
      <c r="RBE1" s="628"/>
      <c r="RBF1" s="628"/>
      <c r="RBG1" s="628"/>
      <c r="RBH1" s="52"/>
      <c r="RBI1" s="55"/>
      <c r="RBJ1" s="628"/>
      <c r="RBK1" s="628"/>
      <c r="RBL1" s="628"/>
      <c r="RBM1" s="628"/>
      <c r="RBN1" s="628"/>
      <c r="RBO1" s="52"/>
      <c r="RBP1" s="55"/>
      <c r="RBQ1" s="628"/>
      <c r="RBR1" s="628"/>
      <c r="RBS1" s="628"/>
      <c r="RBT1" s="628"/>
      <c r="RBU1" s="628"/>
      <c r="RBV1" s="52"/>
      <c r="RBW1" s="55"/>
      <c r="RBX1" s="628"/>
      <c r="RBY1" s="628"/>
      <c r="RBZ1" s="628"/>
      <c r="RCA1" s="628"/>
      <c r="RCB1" s="628"/>
      <c r="RCC1" s="52"/>
      <c r="RCD1" s="55"/>
      <c r="RCE1" s="628"/>
      <c r="RCF1" s="628"/>
      <c r="RCG1" s="628"/>
      <c r="RCH1" s="628"/>
      <c r="RCI1" s="628"/>
      <c r="RCJ1" s="52"/>
      <c r="RCK1" s="55"/>
      <c r="RCL1" s="628"/>
      <c r="RCM1" s="628"/>
      <c r="RCN1" s="628"/>
      <c r="RCO1" s="628"/>
      <c r="RCP1" s="628"/>
      <c r="RCQ1" s="52"/>
      <c r="RCR1" s="55"/>
      <c r="RCS1" s="628"/>
      <c r="RCT1" s="628"/>
      <c r="RCU1" s="628"/>
      <c r="RCV1" s="628"/>
      <c r="RCW1" s="628"/>
      <c r="RCX1" s="52"/>
      <c r="RCY1" s="55"/>
      <c r="RCZ1" s="628"/>
      <c r="RDA1" s="628"/>
      <c r="RDB1" s="628"/>
      <c r="RDC1" s="628"/>
      <c r="RDD1" s="628"/>
      <c r="RDE1" s="52"/>
      <c r="RDF1" s="55"/>
      <c r="RDG1" s="628"/>
      <c r="RDH1" s="628"/>
      <c r="RDI1" s="628"/>
      <c r="RDJ1" s="628"/>
      <c r="RDK1" s="628"/>
      <c r="RDL1" s="52"/>
      <c r="RDM1" s="55"/>
      <c r="RDN1" s="628"/>
      <c r="RDO1" s="628"/>
      <c r="RDP1" s="628"/>
      <c r="RDQ1" s="628"/>
      <c r="RDR1" s="628"/>
      <c r="RDS1" s="52"/>
      <c r="RDT1" s="55"/>
      <c r="RDU1" s="628"/>
      <c r="RDV1" s="628"/>
      <c r="RDW1" s="628"/>
      <c r="RDX1" s="628"/>
      <c r="RDY1" s="628"/>
      <c r="RDZ1" s="52"/>
      <c r="REA1" s="55"/>
      <c r="REB1" s="628"/>
      <c r="REC1" s="628"/>
      <c r="RED1" s="628"/>
      <c r="REE1" s="628"/>
      <c r="REF1" s="628"/>
      <c r="REG1" s="52"/>
      <c r="REH1" s="55"/>
      <c r="REI1" s="628"/>
      <c r="REJ1" s="628"/>
      <c r="REK1" s="628"/>
      <c r="REL1" s="628"/>
      <c r="REM1" s="628"/>
      <c r="REN1" s="52"/>
      <c r="REO1" s="55"/>
      <c r="REP1" s="628"/>
      <c r="REQ1" s="628"/>
      <c r="RER1" s="628"/>
      <c r="RES1" s="628"/>
      <c r="RET1" s="628"/>
      <c r="REU1" s="52"/>
      <c r="REV1" s="55"/>
      <c r="REW1" s="628"/>
      <c r="REX1" s="628"/>
      <c r="REY1" s="628"/>
      <c r="REZ1" s="628"/>
      <c r="RFA1" s="628"/>
      <c r="RFB1" s="52"/>
      <c r="RFC1" s="55"/>
      <c r="RFD1" s="628"/>
      <c r="RFE1" s="628"/>
      <c r="RFF1" s="628"/>
      <c r="RFG1" s="628"/>
      <c r="RFH1" s="628"/>
      <c r="RFI1" s="52"/>
      <c r="RFJ1" s="55"/>
      <c r="RFK1" s="628"/>
      <c r="RFL1" s="628"/>
      <c r="RFM1" s="628"/>
      <c r="RFN1" s="628"/>
      <c r="RFO1" s="628"/>
      <c r="RFP1" s="52"/>
      <c r="RFQ1" s="55"/>
      <c r="RFR1" s="628"/>
      <c r="RFS1" s="628"/>
      <c r="RFT1" s="628"/>
      <c r="RFU1" s="628"/>
      <c r="RFV1" s="628"/>
      <c r="RFW1" s="52"/>
      <c r="RFX1" s="55"/>
      <c r="RFY1" s="628"/>
      <c r="RFZ1" s="628"/>
      <c r="RGA1" s="628"/>
      <c r="RGB1" s="628"/>
      <c r="RGC1" s="628"/>
      <c r="RGD1" s="52"/>
      <c r="RGE1" s="55"/>
      <c r="RGF1" s="628"/>
      <c r="RGG1" s="628"/>
      <c r="RGH1" s="628"/>
      <c r="RGI1" s="628"/>
      <c r="RGJ1" s="628"/>
      <c r="RGK1" s="52"/>
      <c r="RGL1" s="55"/>
      <c r="RGM1" s="628"/>
      <c r="RGN1" s="628"/>
      <c r="RGO1" s="628"/>
      <c r="RGP1" s="628"/>
      <c r="RGQ1" s="628"/>
      <c r="RGR1" s="52"/>
      <c r="RGS1" s="55"/>
      <c r="RGT1" s="628"/>
      <c r="RGU1" s="628"/>
      <c r="RGV1" s="628"/>
      <c r="RGW1" s="628"/>
      <c r="RGX1" s="628"/>
      <c r="RGY1" s="52"/>
      <c r="RGZ1" s="55"/>
      <c r="RHA1" s="628"/>
      <c r="RHB1" s="628"/>
      <c r="RHC1" s="628"/>
      <c r="RHD1" s="628"/>
      <c r="RHE1" s="628"/>
      <c r="RHF1" s="52"/>
      <c r="RHG1" s="55"/>
      <c r="RHH1" s="628"/>
      <c r="RHI1" s="628"/>
      <c r="RHJ1" s="628"/>
      <c r="RHK1" s="628"/>
      <c r="RHL1" s="628"/>
      <c r="RHM1" s="52"/>
      <c r="RHN1" s="55"/>
      <c r="RHO1" s="628"/>
      <c r="RHP1" s="628"/>
      <c r="RHQ1" s="628"/>
      <c r="RHR1" s="628"/>
      <c r="RHS1" s="628"/>
      <c r="RHT1" s="52"/>
      <c r="RHU1" s="55"/>
      <c r="RHV1" s="628"/>
      <c r="RHW1" s="628"/>
      <c r="RHX1" s="628"/>
      <c r="RHY1" s="628"/>
      <c r="RHZ1" s="628"/>
      <c r="RIA1" s="52"/>
      <c r="RIB1" s="55"/>
      <c r="RIC1" s="628"/>
      <c r="RID1" s="628"/>
      <c r="RIE1" s="628"/>
      <c r="RIF1" s="628"/>
      <c r="RIG1" s="628"/>
      <c r="RIH1" s="52"/>
      <c r="RII1" s="55"/>
      <c r="RIJ1" s="628"/>
      <c r="RIK1" s="628"/>
      <c r="RIL1" s="628"/>
      <c r="RIM1" s="628"/>
      <c r="RIN1" s="628"/>
      <c r="RIO1" s="52"/>
      <c r="RIP1" s="55"/>
      <c r="RIQ1" s="628"/>
      <c r="RIR1" s="628"/>
      <c r="RIS1" s="628"/>
      <c r="RIT1" s="628"/>
      <c r="RIU1" s="628"/>
      <c r="RIV1" s="52"/>
      <c r="RIW1" s="55"/>
      <c r="RIX1" s="628"/>
      <c r="RIY1" s="628"/>
      <c r="RIZ1" s="628"/>
      <c r="RJA1" s="628"/>
      <c r="RJB1" s="628"/>
      <c r="RJC1" s="52"/>
      <c r="RJD1" s="55"/>
      <c r="RJE1" s="628"/>
      <c r="RJF1" s="628"/>
      <c r="RJG1" s="628"/>
      <c r="RJH1" s="628"/>
      <c r="RJI1" s="628"/>
      <c r="RJJ1" s="52"/>
      <c r="RJK1" s="55"/>
      <c r="RJL1" s="628"/>
      <c r="RJM1" s="628"/>
      <c r="RJN1" s="628"/>
      <c r="RJO1" s="628"/>
      <c r="RJP1" s="628"/>
      <c r="RJQ1" s="52"/>
      <c r="RJR1" s="55"/>
      <c r="RJS1" s="628"/>
      <c r="RJT1" s="628"/>
      <c r="RJU1" s="628"/>
      <c r="RJV1" s="628"/>
      <c r="RJW1" s="628"/>
      <c r="RJX1" s="52"/>
      <c r="RJY1" s="55"/>
      <c r="RJZ1" s="628"/>
      <c r="RKA1" s="628"/>
      <c r="RKB1" s="628"/>
      <c r="RKC1" s="628"/>
      <c r="RKD1" s="628"/>
      <c r="RKE1" s="52"/>
      <c r="RKF1" s="55"/>
      <c r="RKG1" s="628"/>
      <c r="RKH1" s="628"/>
      <c r="RKI1" s="628"/>
      <c r="RKJ1" s="628"/>
      <c r="RKK1" s="628"/>
      <c r="RKL1" s="52"/>
      <c r="RKM1" s="55"/>
      <c r="RKN1" s="628"/>
      <c r="RKO1" s="628"/>
      <c r="RKP1" s="628"/>
      <c r="RKQ1" s="628"/>
      <c r="RKR1" s="628"/>
      <c r="RKS1" s="52"/>
      <c r="RKT1" s="55"/>
      <c r="RKU1" s="628"/>
      <c r="RKV1" s="628"/>
      <c r="RKW1" s="628"/>
      <c r="RKX1" s="628"/>
      <c r="RKY1" s="628"/>
      <c r="RKZ1" s="52"/>
      <c r="RLA1" s="55"/>
      <c r="RLB1" s="628"/>
      <c r="RLC1" s="628"/>
      <c r="RLD1" s="628"/>
      <c r="RLE1" s="628"/>
      <c r="RLF1" s="628"/>
      <c r="RLG1" s="52"/>
      <c r="RLH1" s="55"/>
      <c r="RLI1" s="628"/>
      <c r="RLJ1" s="628"/>
      <c r="RLK1" s="628"/>
      <c r="RLL1" s="628"/>
      <c r="RLM1" s="628"/>
      <c r="RLN1" s="52"/>
      <c r="RLO1" s="55"/>
      <c r="RLP1" s="628"/>
      <c r="RLQ1" s="628"/>
      <c r="RLR1" s="628"/>
      <c r="RLS1" s="628"/>
      <c r="RLT1" s="628"/>
      <c r="RLU1" s="52"/>
      <c r="RLV1" s="55"/>
      <c r="RLW1" s="628"/>
      <c r="RLX1" s="628"/>
      <c r="RLY1" s="628"/>
      <c r="RLZ1" s="628"/>
      <c r="RMA1" s="628"/>
      <c r="RMB1" s="52"/>
      <c r="RMC1" s="55"/>
      <c r="RMD1" s="628"/>
      <c r="RME1" s="628"/>
      <c r="RMF1" s="628"/>
      <c r="RMG1" s="628"/>
      <c r="RMH1" s="628"/>
      <c r="RMI1" s="52"/>
      <c r="RMJ1" s="55"/>
      <c r="RMK1" s="628"/>
      <c r="RML1" s="628"/>
      <c r="RMM1" s="628"/>
      <c r="RMN1" s="628"/>
      <c r="RMO1" s="628"/>
      <c r="RMP1" s="52"/>
      <c r="RMQ1" s="55"/>
      <c r="RMR1" s="628"/>
      <c r="RMS1" s="628"/>
      <c r="RMT1" s="628"/>
      <c r="RMU1" s="628"/>
      <c r="RMV1" s="628"/>
      <c r="RMW1" s="52"/>
      <c r="RMX1" s="55"/>
      <c r="RMY1" s="628"/>
      <c r="RMZ1" s="628"/>
      <c r="RNA1" s="628"/>
      <c r="RNB1" s="628"/>
      <c r="RNC1" s="628"/>
      <c r="RND1" s="52"/>
      <c r="RNE1" s="55"/>
      <c r="RNF1" s="628"/>
      <c r="RNG1" s="628"/>
      <c r="RNH1" s="628"/>
      <c r="RNI1" s="628"/>
      <c r="RNJ1" s="628"/>
      <c r="RNK1" s="52"/>
      <c r="RNL1" s="55"/>
      <c r="RNM1" s="628"/>
      <c r="RNN1" s="628"/>
      <c r="RNO1" s="628"/>
      <c r="RNP1" s="628"/>
      <c r="RNQ1" s="628"/>
      <c r="RNR1" s="52"/>
      <c r="RNS1" s="55"/>
      <c r="RNT1" s="628"/>
      <c r="RNU1" s="628"/>
      <c r="RNV1" s="628"/>
      <c r="RNW1" s="628"/>
      <c r="RNX1" s="628"/>
      <c r="RNY1" s="52"/>
      <c r="RNZ1" s="55"/>
      <c r="ROA1" s="628"/>
      <c r="ROB1" s="628"/>
      <c r="ROC1" s="628"/>
      <c r="ROD1" s="628"/>
      <c r="ROE1" s="628"/>
      <c r="ROF1" s="52"/>
      <c r="ROG1" s="55"/>
      <c r="ROH1" s="628"/>
      <c r="ROI1" s="628"/>
      <c r="ROJ1" s="628"/>
      <c r="ROK1" s="628"/>
      <c r="ROL1" s="628"/>
      <c r="ROM1" s="52"/>
      <c r="RON1" s="55"/>
      <c r="ROO1" s="628"/>
      <c r="ROP1" s="628"/>
      <c r="ROQ1" s="628"/>
      <c r="ROR1" s="628"/>
      <c r="ROS1" s="628"/>
      <c r="ROT1" s="52"/>
      <c r="ROU1" s="55"/>
      <c r="ROV1" s="628"/>
      <c r="ROW1" s="628"/>
      <c r="ROX1" s="628"/>
      <c r="ROY1" s="628"/>
      <c r="ROZ1" s="628"/>
      <c r="RPA1" s="52"/>
      <c r="RPB1" s="55"/>
      <c r="RPC1" s="628"/>
      <c r="RPD1" s="628"/>
      <c r="RPE1" s="628"/>
      <c r="RPF1" s="628"/>
      <c r="RPG1" s="628"/>
      <c r="RPH1" s="52"/>
      <c r="RPI1" s="55"/>
      <c r="RPJ1" s="628"/>
      <c r="RPK1" s="628"/>
      <c r="RPL1" s="628"/>
      <c r="RPM1" s="628"/>
      <c r="RPN1" s="628"/>
      <c r="RPO1" s="52"/>
      <c r="RPP1" s="55"/>
      <c r="RPQ1" s="628"/>
      <c r="RPR1" s="628"/>
      <c r="RPS1" s="628"/>
      <c r="RPT1" s="628"/>
      <c r="RPU1" s="628"/>
      <c r="RPV1" s="52"/>
      <c r="RPW1" s="55"/>
      <c r="RPX1" s="628"/>
      <c r="RPY1" s="628"/>
      <c r="RPZ1" s="628"/>
      <c r="RQA1" s="628"/>
      <c r="RQB1" s="628"/>
      <c r="RQC1" s="52"/>
      <c r="RQD1" s="55"/>
      <c r="RQE1" s="628"/>
      <c r="RQF1" s="628"/>
      <c r="RQG1" s="628"/>
      <c r="RQH1" s="628"/>
      <c r="RQI1" s="628"/>
      <c r="RQJ1" s="52"/>
      <c r="RQK1" s="55"/>
      <c r="RQL1" s="628"/>
      <c r="RQM1" s="628"/>
      <c r="RQN1" s="628"/>
      <c r="RQO1" s="628"/>
      <c r="RQP1" s="628"/>
      <c r="RQQ1" s="52"/>
      <c r="RQR1" s="55"/>
      <c r="RQS1" s="628"/>
      <c r="RQT1" s="628"/>
      <c r="RQU1" s="628"/>
      <c r="RQV1" s="628"/>
      <c r="RQW1" s="628"/>
      <c r="RQX1" s="52"/>
      <c r="RQY1" s="55"/>
      <c r="RQZ1" s="628"/>
      <c r="RRA1" s="628"/>
      <c r="RRB1" s="628"/>
      <c r="RRC1" s="628"/>
      <c r="RRD1" s="628"/>
      <c r="RRE1" s="52"/>
      <c r="RRF1" s="55"/>
      <c r="RRG1" s="628"/>
      <c r="RRH1" s="628"/>
      <c r="RRI1" s="628"/>
      <c r="RRJ1" s="628"/>
      <c r="RRK1" s="628"/>
      <c r="RRL1" s="52"/>
      <c r="RRM1" s="55"/>
      <c r="RRN1" s="628"/>
      <c r="RRO1" s="628"/>
      <c r="RRP1" s="628"/>
      <c r="RRQ1" s="628"/>
      <c r="RRR1" s="628"/>
      <c r="RRS1" s="52"/>
      <c r="RRT1" s="55"/>
      <c r="RRU1" s="628"/>
      <c r="RRV1" s="628"/>
      <c r="RRW1" s="628"/>
      <c r="RRX1" s="628"/>
      <c r="RRY1" s="628"/>
      <c r="RRZ1" s="52"/>
      <c r="RSA1" s="55"/>
      <c r="RSB1" s="628"/>
      <c r="RSC1" s="628"/>
      <c r="RSD1" s="628"/>
      <c r="RSE1" s="628"/>
      <c r="RSF1" s="628"/>
      <c r="RSG1" s="52"/>
      <c r="RSH1" s="55"/>
      <c r="RSI1" s="628"/>
      <c r="RSJ1" s="628"/>
      <c r="RSK1" s="628"/>
      <c r="RSL1" s="628"/>
      <c r="RSM1" s="628"/>
      <c r="RSN1" s="52"/>
      <c r="RSO1" s="55"/>
      <c r="RSP1" s="628"/>
      <c r="RSQ1" s="628"/>
      <c r="RSR1" s="628"/>
      <c r="RSS1" s="628"/>
      <c r="RST1" s="628"/>
      <c r="RSU1" s="52"/>
      <c r="RSV1" s="55"/>
      <c r="RSW1" s="628"/>
      <c r="RSX1" s="628"/>
      <c r="RSY1" s="628"/>
      <c r="RSZ1" s="628"/>
      <c r="RTA1" s="628"/>
      <c r="RTB1" s="52"/>
      <c r="RTC1" s="55"/>
      <c r="RTD1" s="628"/>
      <c r="RTE1" s="628"/>
      <c r="RTF1" s="628"/>
      <c r="RTG1" s="628"/>
      <c r="RTH1" s="628"/>
      <c r="RTI1" s="52"/>
      <c r="RTJ1" s="55"/>
      <c r="RTK1" s="628"/>
      <c r="RTL1" s="628"/>
      <c r="RTM1" s="628"/>
      <c r="RTN1" s="628"/>
      <c r="RTO1" s="628"/>
      <c r="RTP1" s="52"/>
      <c r="RTQ1" s="55"/>
      <c r="RTR1" s="628"/>
      <c r="RTS1" s="628"/>
      <c r="RTT1" s="628"/>
      <c r="RTU1" s="628"/>
      <c r="RTV1" s="628"/>
      <c r="RTW1" s="52"/>
      <c r="RTX1" s="55"/>
      <c r="RTY1" s="628"/>
      <c r="RTZ1" s="628"/>
      <c r="RUA1" s="628"/>
      <c r="RUB1" s="628"/>
      <c r="RUC1" s="628"/>
      <c r="RUD1" s="52"/>
      <c r="RUE1" s="55"/>
      <c r="RUF1" s="628"/>
      <c r="RUG1" s="628"/>
      <c r="RUH1" s="628"/>
      <c r="RUI1" s="628"/>
      <c r="RUJ1" s="628"/>
      <c r="RUK1" s="52"/>
      <c r="RUL1" s="55"/>
      <c r="RUM1" s="628"/>
      <c r="RUN1" s="628"/>
      <c r="RUO1" s="628"/>
      <c r="RUP1" s="628"/>
      <c r="RUQ1" s="628"/>
      <c r="RUR1" s="52"/>
      <c r="RUS1" s="55"/>
      <c r="RUT1" s="628"/>
      <c r="RUU1" s="628"/>
      <c r="RUV1" s="628"/>
      <c r="RUW1" s="628"/>
      <c r="RUX1" s="628"/>
      <c r="RUY1" s="52"/>
      <c r="RUZ1" s="55"/>
      <c r="RVA1" s="628"/>
      <c r="RVB1" s="628"/>
      <c r="RVC1" s="628"/>
      <c r="RVD1" s="628"/>
      <c r="RVE1" s="628"/>
      <c r="RVF1" s="52"/>
      <c r="RVG1" s="55"/>
      <c r="RVH1" s="628"/>
      <c r="RVI1" s="628"/>
      <c r="RVJ1" s="628"/>
      <c r="RVK1" s="628"/>
      <c r="RVL1" s="628"/>
      <c r="RVM1" s="52"/>
      <c r="RVN1" s="55"/>
      <c r="RVO1" s="628"/>
      <c r="RVP1" s="628"/>
      <c r="RVQ1" s="628"/>
      <c r="RVR1" s="628"/>
      <c r="RVS1" s="628"/>
      <c r="RVT1" s="52"/>
      <c r="RVU1" s="55"/>
      <c r="RVV1" s="628"/>
      <c r="RVW1" s="628"/>
      <c r="RVX1" s="628"/>
      <c r="RVY1" s="628"/>
      <c r="RVZ1" s="628"/>
      <c r="RWA1" s="52"/>
      <c r="RWB1" s="55"/>
      <c r="RWC1" s="628"/>
      <c r="RWD1" s="628"/>
      <c r="RWE1" s="628"/>
      <c r="RWF1" s="628"/>
      <c r="RWG1" s="628"/>
      <c r="RWH1" s="52"/>
      <c r="RWI1" s="55"/>
      <c r="RWJ1" s="628"/>
      <c r="RWK1" s="628"/>
      <c r="RWL1" s="628"/>
      <c r="RWM1" s="628"/>
      <c r="RWN1" s="628"/>
      <c r="RWO1" s="52"/>
      <c r="RWP1" s="55"/>
      <c r="RWQ1" s="628"/>
      <c r="RWR1" s="628"/>
      <c r="RWS1" s="628"/>
      <c r="RWT1" s="628"/>
      <c r="RWU1" s="628"/>
      <c r="RWV1" s="52"/>
      <c r="RWW1" s="55"/>
      <c r="RWX1" s="628"/>
      <c r="RWY1" s="628"/>
      <c r="RWZ1" s="628"/>
      <c r="RXA1" s="628"/>
      <c r="RXB1" s="628"/>
      <c r="RXC1" s="52"/>
      <c r="RXD1" s="55"/>
      <c r="RXE1" s="628"/>
      <c r="RXF1" s="628"/>
      <c r="RXG1" s="628"/>
      <c r="RXH1" s="628"/>
      <c r="RXI1" s="628"/>
      <c r="RXJ1" s="52"/>
      <c r="RXK1" s="55"/>
      <c r="RXL1" s="628"/>
      <c r="RXM1" s="628"/>
      <c r="RXN1" s="628"/>
      <c r="RXO1" s="628"/>
      <c r="RXP1" s="628"/>
      <c r="RXQ1" s="52"/>
      <c r="RXR1" s="55"/>
      <c r="RXS1" s="628"/>
      <c r="RXT1" s="628"/>
      <c r="RXU1" s="628"/>
      <c r="RXV1" s="628"/>
      <c r="RXW1" s="628"/>
      <c r="RXX1" s="52"/>
      <c r="RXY1" s="55"/>
      <c r="RXZ1" s="628"/>
      <c r="RYA1" s="628"/>
      <c r="RYB1" s="628"/>
      <c r="RYC1" s="628"/>
      <c r="RYD1" s="628"/>
      <c r="RYE1" s="52"/>
      <c r="RYF1" s="55"/>
      <c r="RYG1" s="628"/>
      <c r="RYH1" s="628"/>
      <c r="RYI1" s="628"/>
      <c r="RYJ1" s="628"/>
      <c r="RYK1" s="628"/>
      <c r="RYL1" s="52"/>
      <c r="RYM1" s="55"/>
      <c r="RYN1" s="628"/>
      <c r="RYO1" s="628"/>
      <c r="RYP1" s="628"/>
      <c r="RYQ1" s="628"/>
      <c r="RYR1" s="628"/>
      <c r="RYS1" s="52"/>
      <c r="RYT1" s="55"/>
      <c r="RYU1" s="628"/>
      <c r="RYV1" s="628"/>
      <c r="RYW1" s="628"/>
      <c r="RYX1" s="628"/>
      <c r="RYY1" s="628"/>
      <c r="RYZ1" s="52"/>
      <c r="RZA1" s="55"/>
      <c r="RZB1" s="628"/>
      <c r="RZC1" s="628"/>
      <c r="RZD1" s="628"/>
      <c r="RZE1" s="628"/>
      <c r="RZF1" s="628"/>
      <c r="RZG1" s="52"/>
      <c r="RZH1" s="55"/>
      <c r="RZI1" s="628"/>
      <c r="RZJ1" s="628"/>
      <c r="RZK1" s="628"/>
      <c r="RZL1" s="628"/>
      <c r="RZM1" s="628"/>
      <c r="RZN1" s="52"/>
      <c r="RZO1" s="55"/>
      <c r="RZP1" s="628"/>
      <c r="RZQ1" s="628"/>
      <c r="RZR1" s="628"/>
      <c r="RZS1" s="628"/>
      <c r="RZT1" s="628"/>
      <c r="RZU1" s="52"/>
      <c r="RZV1" s="55"/>
      <c r="RZW1" s="628"/>
      <c r="RZX1" s="628"/>
      <c r="RZY1" s="628"/>
      <c r="RZZ1" s="628"/>
      <c r="SAA1" s="628"/>
      <c r="SAB1" s="52"/>
      <c r="SAC1" s="55"/>
      <c r="SAD1" s="628"/>
      <c r="SAE1" s="628"/>
      <c r="SAF1" s="628"/>
      <c r="SAG1" s="628"/>
      <c r="SAH1" s="628"/>
      <c r="SAI1" s="52"/>
      <c r="SAJ1" s="55"/>
      <c r="SAK1" s="628"/>
      <c r="SAL1" s="628"/>
      <c r="SAM1" s="628"/>
      <c r="SAN1" s="628"/>
      <c r="SAO1" s="628"/>
      <c r="SAP1" s="52"/>
      <c r="SAQ1" s="55"/>
      <c r="SAR1" s="628"/>
      <c r="SAS1" s="628"/>
      <c r="SAT1" s="628"/>
      <c r="SAU1" s="628"/>
      <c r="SAV1" s="628"/>
      <c r="SAW1" s="52"/>
      <c r="SAX1" s="55"/>
      <c r="SAY1" s="628"/>
      <c r="SAZ1" s="628"/>
      <c r="SBA1" s="628"/>
      <c r="SBB1" s="628"/>
      <c r="SBC1" s="628"/>
      <c r="SBD1" s="52"/>
      <c r="SBE1" s="55"/>
      <c r="SBF1" s="628"/>
      <c r="SBG1" s="628"/>
      <c r="SBH1" s="628"/>
      <c r="SBI1" s="628"/>
      <c r="SBJ1" s="628"/>
      <c r="SBK1" s="52"/>
      <c r="SBL1" s="55"/>
      <c r="SBM1" s="628"/>
      <c r="SBN1" s="628"/>
      <c r="SBO1" s="628"/>
      <c r="SBP1" s="628"/>
      <c r="SBQ1" s="628"/>
      <c r="SBR1" s="52"/>
      <c r="SBS1" s="55"/>
      <c r="SBT1" s="628"/>
      <c r="SBU1" s="628"/>
      <c r="SBV1" s="628"/>
      <c r="SBW1" s="628"/>
      <c r="SBX1" s="628"/>
      <c r="SBY1" s="52"/>
      <c r="SBZ1" s="55"/>
      <c r="SCA1" s="628"/>
      <c r="SCB1" s="628"/>
      <c r="SCC1" s="628"/>
      <c r="SCD1" s="628"/>
      <c r="SCE1" s="628"/>
      <c r="SCF1" s="52"/>
      <c r="SCG1" s="55"/>
      <c r="SCH1" s="628"/>
      <c r="SCI1" s="628"/>
      <c r="SCJ1" s="628"/>
      <c r="SCK1" s="628"/>
      <c r="SCL1" s="628"/>
      <c r="SCM1" s="52"/>
      <c r="SCN1" s="55"/>
      <c r="SCO1" s="628"/>
      <c r="SCP1" s="628"/>
      <c r="SCQ1" s="628"/>
      <c r="SCR1" s="628"/>
      <c r="SCS1" s="628"/>
      <c r="SCT1" s="52"/>
      <c r="SCU1" s="55"/>
      <c r="SCV1" s="628"/>
      <c r="SCW1" s="628"/>
      <c r="SCX1" s="628"/>
      <c r="SCY1" s="628"/>
      <c r="SCZ1" s="628"/>
      <c r="SDA1" s="52"/>
      <c r="SDB1" s="55"/>
      <c r="SDC1" s="628"/>
      <c r="SDD1" s="628"/>
      <c r="SDE1" s="628"/>
      <c r="SDF1" s="628"/>
      <c r="SDG1" s="628"/>
      <c r="SDH1" s="52"/>
      <c r="SDI1" s="55"/>
      <c r="SDJ1" s="628"/>
      <c r="SDK1" s="628"/>
      <c r="SDL1" s="628"/>
      <c r="SDM1" s="628"/>
      <c r="SDN1" s="628"/>
      <c r="SDO1" s="52"/>
      <c r="SDP1" s="55"/>
      <c r="SDQ1" s="628"/>
      <c r="SDR1" s="628"/>
      <c r="SDS1" s="628"/>
      <c r="SDT1" s="628"/>
      <c r="SDU1" s="628"/>
      <c r="SDV1" s="52"/>
      <c r="SDW1" s="55"/>
      <c r="SDX1" s="628"/>
      <c r="SDY1" s="628"/>
      <c r="SDZ1" s="628"/>
      <c r="SEA1" s="628"/>
      <c r="SEB1" s="628"/>
      <c r="SEC1" s="52"/>
      <c r="SED1" s="55"/>
      <c r="SEE1" s="628"/>
      <c r="SEF1" s="628"/>
      <c r="SEG1" s="628"/>
      <c r="SEH1" s="628"/>
      <c r="SEI1" s="628"/>
      <c r="SEJ1" s="52"/>
      <c r="SEK1" s="55"/>
      <c r="SEL1" s="628"/>
      <c r="SEM1" s="628"/>
      <c r="SEN1" s="628"/>
      <c r="SEO1" s="628"/>
      <c r="SEP1" s="628"/>
      <c r="SEQ1" s="52"/>
      <c r="SER1" s="55"/>
      <c r="SES1" s="628"/>
      <c r="SET1" s="628"/>
      <c r="SEU1" s="628"/>
      <c r="SEV1" s="628"/>
      <c r="SEW1" s="628"/>
      <c r="SEX1" s="52"/>
      <c r="SEY1" s="55"/>
      <c r="SEZ1" s="628"/>
      <c r="SFA1" s="628"/>
      <c r="SFB1" s="628"/>
      <c r="SFC1" s="628"/>
      <c r="SFD1" s="628"/>
      <c r="SFE1" s="52"/>
      <c r="SFF1" s="55"/>
      <c r="SFG1" s="628"/>
      <c r="SFH1" s="628"/>
      <c r="SFI1" s="628"/>
      <c r="SFJ1" s="628"/>
      <c r="SFK1" s="628"/>
      <c r="SFL1" s="52"/>
      <c r="SFM1" s="55"/>
      <c r="SFN1" s="628"/>
      <c r="SFO1" s="628"/>
      <c r="SFP1" s="628"/>
      <c r="SFQ1" s="628"/>
      <c r="SFR1" s="628"/>
      <c r="SFS1" s="52"/>
      <c r="SFT1" s="55"/>
      <c r="SFU1" s="628"/>
      <c r="SFV1" s="628"/>
      <c r="SFW1" s="628"/>
      <c r="SFX1" s="628"/>
      <c r="SFY1" s="628"/>
      <c r="SFZ1" s="52"/>
      <c r="SGA1" s="55"/>
      <c r="SGB1" s="628"/>
      <c r="SGC1" s="628"/>
      <c r="SGD1" s="628"/>
      <c r="SGE1" s="628"/>
      <c r="SGF1" s="628"/>
      <c r="SGG1" s="52"/>
      <c r="SGH1" s="55"/>
      <c r="SGI1" s="628"/>
      <c r="SGJ1" s="628"/>
      <c r="SGK1" s="628"/>
      <c r="SGL1" s="628"/>
      <c r="SGM1" s="628"/>
      <c r="SGN1" s="52"/>
      <c r="SGO1" s="55"/>
      <c r="SGP1" s="628"/>
      <c r="SGQ1" s="628"/>
      <c r="SGR1" s="628"/>
      <c r="SGS1" s="628"/>
      <c r="SGT1" s="628"/>
      <c r="SGU1" s="52"/>
      <c r="SGV1" s="55"/>
      <c r="SGW1" s="628"/>
      <c r="SGX1" s="628"/>
      <c r="SGY1" s="628"/>
      <c r="SGZ1" s="628"/>
      <c r="SHA1" s="628"/>
      <c r="SHB1" s="52"/>
      <c r="SHC1" s="55"/>
      <c r="SHD1" s="628"/>
      <c r="SHE1" s="628"/>
      <c r="SHF1" s="628"/>
      <c r="SHG1" s="628"/>
      <c r="SHH1" s="628"/>
      <c r="SHI1" s="52"/>
      <c r="SHJ1" s="55"/>
      <c r="SHK1" s="628"/>
      <c r="SHL1" s="628"/>
      <c r="SHM1" s="628"/>
      <c r="SHN1" s="628"/>
      <c r="SHO1" s="628"/>
      <c r="SHP1" s="52"/>
      <c r="SHQ1" s="55"/>
      <c r="SHR1" s="628"/>
      <c r="SHS1" s="628"/>
      <c r="SHT1" s="628"/>
      <c r="SHU1" s="628"/>
      <c r="SHV1" s="628"/>
      <c r="SHW1" s="52"/>
      <c r="SHX1" s="55"/>
      <c r="SHY1" s="628"/>
      <c r="SHZ1" s="628"/>
      <c r="SIA1" s="628"/>
      <c r="SIB1" s="628"/>
      <c r="SIC1" s="628"/>
      <c r="SID1" s="52"/>
      <c r="SIE1" s="55"/>
      <c r="SIF1" s="628"/>
      <c r="SIG1" s="628"/>
      <c r="SIH1" s="628"/>
      <c r="SII1" s="628"/>
      <c r="SIJ1" s="628"/>
      <c r="SIK1" s="52"/>
      <c r="SIL1" s="55"/>
      <c r="SIM1" s="628"/>
      <c r="SIN1" s="628"/>
      <c r="SIO1" s="628"/>
      <c r="SIP1" s="628"/>
      <c r="SIQ1" s="628"/>
      <c r="SIR1" s="52"/>
      <c r="SIS1" s="55"/>
      <c r="SIT1" s="628"/>
      <c r="SIU1" s="628"/>
      <c r="SIV1" s="628"/>
      <c r="SIW1" s="628"/>
      <c r="SIX1" s="628"/>
      <c r="SIY1" s="52"/>
      <c r="SIZ1" s="55"/>
      <c r="SJA1" s="628"/>
      <c r="SJB1" s="628"/>
      <c r="SJC1" s="628"/>
      <c r="SJD1" s="628"/>
      <c r="SJE1" s="628"/>
      <c r="SJF1" s="52"/>
      <c r="SJG1" s="55"/>
      <c r="SJH1" s="628"/>
      <c r="SJI1" s="628"/>
      <c r="SJJ1" s="628"/>
      <c r="SJK1" s="628"/>
      <c r="SJL1" s="628"/>
      <c r="SJM1" s="52"/>
      <c r="SJN1" s="55"/>
      <c r="SJO1" s="628"/>
      <c r="SJP1" s="628"/>
      <c r="SJQ1" s="628"/>
      <c r="SJR1" s="628"/>
      <c r="SJS1" s="628"/>
      <c r="SJT1" s="52"/>
      <c r="SJU1" s="55"/>
      <c r="SJV1" s="628"/>
      <c r="SJW1" s="628"/>
      <c r="SJX1" s="628"/>
      <c r="SJY1" s="628"/>
      <c r="SJZ1" s="628"/>
      <c r="SKA1" s="52"/>
      <c r="SKB1" s="55"/>
      <c r="SKC1" s="628"/>
      <c r="SKD1" s="628"/>
      <c r="SKE1" s="628"/>
      <c r="SKF1" s="628"/>
      <c r="SKG1" s="628"/>
      <c r="SKH1" s="52"/>
      <c r="SKI1" s="55"/>
      <c r="SKJ1" s="628"/>
      <c r="SKK1" s="628"/>
      <c r="SKL1" s="628"/>
      <c r="SKM1" s="628"/>
      <c r="SKN1" s="628"/>
      <c r="SKO1" s="52"/>
      <c r="SKP1" s="55"/>
      <c r="SKQ1" s="628"/>
      <c r="SKR1" s="628"/>
      <c r="SKS1" s="628"/>
      <c r="SKT1" s="628"/>
      <c r="SKU1" s="628"/>
      <c r="SKV1" s="52"/>
      <c r="SKW1" s="55"/>
      <c r="SKX1" s="628"/>
      <c r="SKY1" s="628"/>
      <c r="SKZ1" s="628"/>
      <c r="SLA1" s="628"/>
      <c r="SLB1" s="628"/>
      <c r="SLC1" s="52"/>
      <c r="SLD1" s="55"/>
      <c r="SLE1" s="628"/>
      <c r="SLF1" s="628"/>
      <c r="SLG1" s="628"/>
      <c r="SLH1" s="628"/>
      <c r="SLI1" s="628"/>
      <c r="SLJ1" s="52"/>
      <c r="SLK1" s="55"/>
      <c r="SLL1" s="628"/>
      <c r="SLM1" s="628"/>
      <c r="SLN1" s="628"/>
      <c r="SLO1" s="628"/>
      <c r="SLP1" s="628"/>
      <c r="SLQ1" s="52"/>
      <c r="SLR1" s="55"/>
      <c r="SLS1" s="628"/>
      <c r="SLT1" s="628"/>
      <c r="SLU1" s="628"/>
      <c r="SLV1" s="628"/>
      <c r="SLW1" s="628"/>
      <c r="SLX1" s="52"/>
      <c r="SLY1" s="55"/>
      <c r="SLZ1" s="628"/>
      <c r="SMA1" s="628"/>
      <c r="SMB1" s="628"/>
      <c r="SMC1" s="628"/>
      <c r="SMD1" s="628"/>
      <c r="SME1" s="52"/>
      <c r="SMF1" s="55"/>
      <c r="SMG1" s="628"/>
      <c r="SMH1" s="628"/>
      <c r="SMI1" s="628"/>
      <c r="SMJ1" s="628"/>
      <c r="SMK1" s="628"/>
      <c r="SML1" s="52"/>
      <c r="SMM1" s="55"/>
      <c r="SMN1" s="628"/>
      <c r="SMO1" s="628"/>
      <c r="SMP1" s="628"/>
      <c r="SMQ1" s="628"/>
      <c r="SMR1" s="628"/>
      <c r="SMS1" s="52"/>
      <c r="SMT1" s="55"/>
      <c r="SMU1" s="628"/>
      <c r="SMV1" s="628"/>
      <c r="SMW1" s="628"/>
      <c r="SMX1" s="628"/>
      <c r="SMY1" s="628"/>
      <c r="SMZ1" s="52"/>
      <c r="SNA1" s="55"/>
      <c r="SNB1" s="628"/>
      <c r="SNC1" s="628"/>
      <c r="SND1" s="628"/>
      <c r="SNE1" s="628"/>
      <c r="SNF1" s="628"/>
      <c r="SNG1" s="52"/>
      <c r="SNH1" s="55"/>
      <c r="SNI1" s="628"/>
      <c r="SNJ1" s="628"/>
      <c r="SNK1" s="628"/>
      <c r="SNL1" s="628"/>
      <c r="SNM1" s="628"/>
      <c r="SNN1" s="52"/>
      <c r="SNO1" s="55"/>
      <c r="SNP1" s="628"/>
      <c r="SNQ1" s="628"/>
      <c r="SNR1" s="628"/>
      <c r="SNS1" s="628"/>
      <c r="SNT1" s="628"/>
      <c r="SNU1" s="52"/>
      <c r="SNV1" s="55"/>
      <c r="SNW1" s="628"/>
      <c r="SNX1" s="628"/>
      <c r="SNY1" s="628"/>
      <c r="SNZ1" s="628"/>
      <c r="SOA1" s="628"/>
      <c r="SOB1" s="52"/>
      <c r="SOC1" s="55"/>
      <c r="SOD1" s="628"/>
      <c r="SOE1" s="628"/>
      <c r="SOF1" s="628"/>
      <c r="SOG1" s="628"/>
      <c r="SOH1" s="628"/>
      <c r="SOI1" s="52"/>
      <c r="SOJ1" s="55"/>
      <c r="SOK1" s="628"/>
      <c r="SOL1" s="628"/>
      <c r="SOM1" s="628"/>
      <c r="SON1" s="628"/>
      <c r="SOO1" s="628"/>
      <c r="SOP1" s="52"/>
      <c r="SOQ1" s="55"/>
      <c r="SOR1" s="628"/>
      <c r="SOS1" s="628"/>
      <c r="SOT1" s="628"/>
      <c r="SOU1" s="628"/>
      <c r="SOV1" s="628"/>
      <c r="SOW1" s="52"/>
      <c r="SOX1" s="55"/>
      <c r="SOY1" s="628"/>
      <c r="SOZ1" s="628"/>
      <c r="SPA1" s="628"/>
      <c r="SPB1" s="628"/>
      <c r="SPC1" s="628"/>
      <c r="SPD1" s="52"/>
      <c r="SPE1" s="55"/>
      <c r="SPF1" s="628"/>
      <c r="SPG1" s="628"/>
      <c r="SPH1" s="628"/>
      <c r="SPI1" s="628"/>
      <c r="SPJ1" s="628"/>
      <c r="SPK1" s="52"/>
      <c r="SPL1" s="55"/>
      <c r="SPM1" s="628"/>
      <c r="SPN1" s="628"/>
      <c r="SPO1" s="628"/>
      <c r="SPP1" s="628"/>
      <c r="SPQ1" s="628"/>
      <c r="SPR1" s="52"/>
      <c r="SPS1" s="55"/>
      <c r="SPT1" s="628"/>
      <c r="SPU1" s="628"/>
      <c r="SPV1" s="628"/>
      <c r="SPW1" s="628"/>
      <c r="SPX1" s="628"/>
      <c r="SPY1" s="52"/>
      <c r="SPZ1" s="55"/>
      <c r="SQA1" s="628"/>
      <c r="SQB1" s="628"/>
      <c r="SQC1" s="628"/>
      <c r="SQD1" s="628"/>
      <c r="SQE1" s="628"/>
      <c r="SQF1" s="52"/>
      <c r="SQG1" s="55"/>
      <c r="SQH1" s="628"/>
      <c r="SQI1" s="628"/>
      <c r="SQJ1" s="628"/>
      <c r="SQK1" s="628"/>
      <c r="SQL1" s="628"/>
      <c r="SQM1" s="52"/>
      <c r="SQN1" s="55"/>
      <c r="SQO1" s="628"/>
      <c r="SQP1" s="628"/>
      <c r="SQQ1" s="628"/>
      <c r="SQR1" s="628"/>
      <c r="SQS1" s="628"/>
      <c r="SQT1" s="52"/>
      <c r="SQU1" s="55"/>
      <c r="SQV1" s="628"/>
      <c r="SQW1" s="628"/>
      <c r="SQX1" s="628"/>
      <c r="SQY1" s="628"/>
      <c r="SQZ1" s="628"/>
      <c r="SRA1" s="52"/>
      <c r="SRB1" s="55"/>
      <c r="SRC1" s="628"/>
      <c r="SRD1" s="628"/>
      <c r="SRE1" s="628"/>
      <c r="SRF1" s="628"/>
      <c r="SRG1" s="628"/>
      <c r="SRH1" s="52"/>
      <c r="SRI1" s="55"/>
      <c r="SRJ1" s="628"/>
      <c r="SRK1" s="628"/>
      <c r="SRL1" s="628"/>
      <c r="SRM1" s="628"/>
      <c r="SRN1" s="628"/>
      <c r="SRO1" s="52"/>
      <c r="SRP1" s="55"/>
      <c r="SRQ1" s="628"/>
      <c r="SRR1" s="628"/>
      <c r="SRS1" s="628"/>
      <c r="SRT1" s="628"/>
      <c r="SRU1" s="628"/>
      <c r="SRV1" s="52"/>
      <c r="SRW1" s="55"/>
      <c r="SRX1" s="628"/>
      <c r="SRY1" s="628"/>
      <c r="SRZ1" s="628"/>
      <c r="SSA1" s="628"/>
      <c r="SSB1" s="628"/>
      <c r="SSC1" s="52"/>
      <c r="SSD1" s="55"/>
      <c r="SSE1" s="628"/>
      <c r="SSF1" s="628"/>
      <c r="SSG1" s="628"/>
      <c r="SSH1" s="628"/>
      <c r="SSI1" s="628"/>
      <c r="SSJ1" s="52"/>
      <c r="SSK1" s="55"/>
      <c r="SSL1" s="628"/>
      <c r="SSM1" s="628"/>
      <c r="SSN1" s="628"/>
      <c r="SSO1" s="628"/>
      <c r="SSP1" s="628"/>
      <c r="SSQ1" s="52"/>
      <c r="SSR1" s="55"/>
      <c r="SSS1" s="628"/>
      <c r="SST1" s="628"/>
      <c r="SSU1" s="628"/>
      <c r="SSV1" s="628"/>
      <c r="SSW1" s="628"/>
      <c r="SSX1" s="52"/>
      <c r="SSY1" s="55"/>
      <c r="SSZ1" s="628"/>
      <c r="STA1" s="628"/>
      <c r="STB1" s="628"/>
      <c r="STC1" s="628"/>
      <c r="STD1" s="628"/>
      <c r="STE1" s="52"/>
      <c r="STF1" s="55"/>
      <c r="STG1" s="628"/>
      <c r="STH1" s="628"/>
      <c r="STI1" s="628"/>
      <c r="STJ1" s="628"/>
      <c r="STK1" s="628"/>
      <c r="STL1" s="52"/>
      <c r="STM1" s="55"/>
      <c r="STN1" s="628"/>
      <c r="STO1" s="628"/>
      <c r="STP1" s="628"/>
      <c r="STQ1" s="628"/>
      <c r="STR1" s="628"/>
      <c r="STS1" s="52"/>
      <c r="STT1" s="55"/>
      <c r="STU1" s="628"/>
      <c r="STV1" s="628"/>
      <c r="STW1" s="628"/>
      <c r="STX1" s="628"/>
      <c r="STY1" s="628"/>
      <c r="STZ1" s="52"/>
      <c r="SUA1" s="55"/>
      <c r="SUB1" s="628"/>
      <c r="SUC1" s="628"/>
      <c r="SUD1" s="628"/>
      <c r="SUE1" s="628"/>
      <c r="SUF1" s="628"/>
      <c r="SUG1" s="52"/>
      <c r="SUH1" s="55"/>
      <c r="SUI1" s="628"/>
      <c r="SUJ1" s="628"/>
      <c r="SUK1" s="628"/>
      <c r="SUL1" s="628"/>
      <c r="SUM1" s="628"/>
      <c r="SUN1" s="52"/>
      <c r="SUO1" s="55"/>
      <c r="SUP1" s="628"/>
      <c r="SUQ1" s="628"/>
      <c r="SUR1" s="628"/>
      <c r="SUS1" s="628"/>
      <c r="SUT1" s="628"/>
      <c r="SUU1" s="52"/>
      <c r="SUV1" s="55"/>
      <c r="SUW1" s="628"/>
      <c r="SUX1" s="628"/>
      <c r="SUY1" s="628"/>
      <c r="SUZ1" s="628"/>
      <c r="SVA1" s="628"/>
      <c r="SVB1" s="52"/>
      <c r="SVC1" s="55"/>
      <c r="SVD1" s="628"/>
      <c r="SVE1" s="628"/>
      <c r="SVF1" s="628"/>
      <c r="SVG1" s="628"/>
      <c r="SVH1" s="628"/>
      <c r="SVI1" s="52"/>
      <c r="SVJ1" s="55"/>
      <c r="SVK1" s="628"/>
      <c r="SVL1" s="628"/>
      <c r="SVM1" s="628"/>
      <c r="SVN1" s="628"/>
      <c r="SVO1" s="628"/>
      <c r="SVP1" s="52"/>
      <c r="SVQ1" s="55"/>
      <c r="SVR1" s="628"/>
      <c r="SVS1" s="628"/>
      <c r="SVT1" s="628"/>
      <c r="SVU1" s="628"/>
      <c r="SVV1" s="628"/>
      <c r="SVW1" s="52"/>
      <c r="SVX1" s="55"/>
      <c r="SVY1" s="628"/>
      <c r="SVZ1" s="628"/>
      <c r="SWA1" s="628"/>
      <c r="SWB1" s="628"/>
      <c r="SWC1" s="628"/>
      <c r="SWD1" s="52"/>
      <c r="SWE1" s="55"/>
      <c r="SWF1" s="628"/>
      <c r="SWG1" s="628"/>
      <c r="SWH1" s="628"/>
      <c r="SWI1" s="628"/>
      <c r="SWJ1" s="628"/>
      <c r="SWK1" s="52"/>
      <c r="SWL1" s="55"/>
      <c r="SWM1" s="628"/>
      <c r="SWN1" s="628"/>
      <c r="SWO1" s="628"/>
      <c r="SWP1" s="628"/>
      <c r="SWQ1" s="628"/>
      <c r="SWR1" s="52"/>
      <c r="SWS1" s="55"/>
      <c r="SWT1" s="628"/>
      <c r="SWU1" s="628"/>
      <c r="SWV1" s="628"/>
      <c r="SWW1" s="628"/>
      <c r="SWX1" s="628"/>
      <c r="SWY1" s="52"/>
      <c r="SWZ1" s="55"/>
      <c r="SXA1" s="628"/>
      <c r="SXB1" s="628"/>
      <c r="SXC1" s="628"/>
      <c r="SXD1" s="628"/>
      <c r="SXE1" s="628"/>
      <c r="SXF1" s="52"/>
      <c r="SXG1" s="55"/>
      <c r="SXH1" s="628"/>
      <c r="SXI1" s="628"/>
      <c r="SXJ1" s="628"/>
      <c r="SXK1" s="628"/>
      <c r="SXL1" s="628"/>
      <c r="SXM1" s="52"/>
      <c r="SXN1" s="55"/>
      <c r="SXO1" s="628"/>
      <c r="SXP1" s="628"/>
      <c r="SXQ1" s="628"/>
      <c r="SXR1" s="628"/>
      <c r="SXS1" s="628"/>
      <c r="SXT1" s="52"/>
      <c r="SXU1" s="55"/>
      <c r="SXV1" s="628"/>
      <c r="SXW1" s="628"/>
      <c r="SXX1" s="628"/>
      <c r="SXY1" s="628"/>
      <c r="SXZ1" s="628"/>
      <c r="SYA1" s="52"/>
      <c r="SYB1" s="55"/>
      <c r="SYC1" s="628"/>
      <c r="SYD1" s="628"/>
      <c r="SYE1" s="628"/>
      <c r="SYF1" s="628"/>
      <c r="SYG1" s="628"/>
      <c r="SYH1" s="52"/>
      <c r="SYI1" s="55"/>
      <c r="SYJ1" s="628"/>
      <c r="SYK1" s="628"/>
      <c r="SYL1" s="628"/>
      <c r="SYM1" s="628"/>
      <c r="SYN1" s="628"/>
      <c r="SYO1" s="52"/>
      <c r="SYP1" s="55"/>
      <c r="SYQ1" s="628"/>
      <c r="SYR1" s="628"/>
      <c r="SYS1" s="628"/>
      <c r="SYT1" s="628"/>
      <c r="SYU1" s="628"/>
      <c r="SYV1" s="52"/>
      <c r="SYW1" s="55"/>
      <c r="SYX1" s="628"/>
      <c r="SYY1" s="628"/>
      <c r="SYZ1" s="628"/>
      <c r="SZA1" s="628"/>
      <c r="SZB1" s="628"/>
      <c r="SZC1" s="52"/>
      <c r="SZD1" s="55"/>
      <c r="SZE1" s="628"/>
      <c r="SZF1" s="628"/>
      <c r="SZG1" s="628"/>
      <c r="SZH1" s="628"/>
      <c r="SZI1" s="628"/>
      <c r="SZJ1" s="52"/>
      <c r="SZK1" s="55"/>
      <c r="SZL1" s="628"/>
      <c r="SZM1" s="628"/>
      <c r="SZN1" s="628"/>
      <c r="SZO1" s="628"/>
      <c r="SZP1" s="628"/>
      <c r="SZQ1" s="52"/>
      <c r="SZR1" s="55"/>
      <c r="SZS1" s="628"/>
      <c r="SZT1" s="628"/>
      <c r="SZU1" s="628"/>
      <c r="SZV1" s="628"/>
      <c r="SZW1" s="628"/>
      <c r="SZX1" s="52"/>
      <c r="SZY1" s="55"/>
      <c r="SZZ1" s="628"/>
      <c r="TAA1" s="628"/>
      <c r="TAB1" s="628"/>
      <c r="TAC1" s="628"/>
      <c r="TAD1" s="628"/>
      <c r="TAE1" s="52"/>
      <c r="TAF1" s="55"/>
      <c r="TAG1" s="628"/>
      <c r="TAH1" s="628"/>
      <c r="TAI1" s="628"/>
      <c r="TAJ1" s="628"/>
      <c r="TAK1" s="628"/>
      <c r="TAL1" s="52"/>
      <c r="TAM1" s="55"/>
      <c r="TAN1" s="628"/>
      <c r="TAO1" s="628"/>
      <c r="TAP1" s="628"/>
      <c r="TAQ1" s="628"/>
      <c r="TAR1" s="628"/>
      <c r="TAS1" s="52"/>
      <c r="TAT1" s="55"/>
      <c r="TAU1" s="628"/>
      <c r="TAV1" s="628"/>
      <c r="TAW1" s="628"/>
      <c r="TAX1" s="628"/>
      <c r="TAY1" s="628"/>
      <c r="TAZ1" s="52"/>
      <c r="TBA1" s="55"/>
      <c r="TBB1" s="628"/>
      <c r="TBC1" s="628"/>
      <c r="TBD1" s="628"/>
      <c r="TBE1" s="628"/>
      <c r="TBF1" s="628"/>
      <c r="TBG1" s="52"/>
      <c r="TBH1" s="55"/>
      <c r="TBI1" s="628"/>
      <c r="TBJ1" s="628"/>
      <c r="TBK1" s="628"/>
      <c r="TBL1" s="628"/>
      <c r="TBM1" s="628"/>
      <c r="TBN1" s="52"/>
      <c r="TBO1" s="55"/>
      <c r="TBP1" s="628"/>
      <c r="TBQ1" s="628"/>
      <c r="TBR1" s="628"/>
      <c r="TBS1" s="628"/>
      <c r="TBT1" s="628"/>
      <c r="TBU1" s="52"/>
      <c r="TBV1" s="55"/>
      <c r="TBW1" s="628"/>
      <c r="TBX1" s="628"/>
      <c r="TBY1" s="628"/>
      <c r="TBZ1" s="628"/>
      <c r="TCA1" s="628"/>
      <c r="TCB1" s="52"/>
      <c r="TCC1" s="55"/>
      <c r="TCD1" s="628"/>
      <c r="TCE1" s="628"/>
      <c r="TCF1" s="628"/>
      <c r="TCG1" s="628"/>
      <c r="TCH1" s="628"/>
      <c r="TCI1" s="52"/>
      <c r="TCJ1" s="55"/>
      <c r="TCK1" s="628"/>
      <c r="TCL1" s="628"/>
      <c r="TCM1" s="628"/>
      <c r="TCN1" s="628"/>
      <c r="TCO1" s="628"/>
      <c r="TCP1" s="52"/>
      <c r="TCQ1" s="55"/>
      <c r="TCR1" s="628"/>
      <c r="TCS1" s="628"/>
      <c r="TCT1" s="628"/>
      <c r="TCU1" s="628"/>
      <c r="TCV1" s="628"/>
      <c r="TCW1" s="52"/>
      <c r="TCX1" s="55"/>
      <c r="TCY1" s="628"/>
      <c r="TCZ1" s="628"/>
      <c r="TDA1" s="628"/>
      <c r="TDB1" s="628"/>
      <c r="TDC1" s="628"/>
      <c r="TDD1" s="52"/>
      <c r="TDE1" s="55"/>
      <c r="TDF1" s="628"/>
      <c r="TDG1" s="628"/>
      <c r="TDH1" s="628"/>
      <c r="TDI1" s="628"/>
      <c r="TDJ1" s="628"/>
      <c r="TDK1" s="52"/>
      <c r="TDL1" s="55"/>
      <c r="TDM1" s="628"/>
      <c r="TDN1" s="628"/>
      <c r="TDO1" s="628"/>
      <c r="TDP1" s="628"/>
      <c r="TDQ1" s="628"/>
      <c r="TDR1" s="52"/>
      <c r="TDS1" s="55"/>
      <c r="TDT1" s="628"/>
      <c r="TDU1" s="628"/>
      <c r="TDV1" s="628"/>
      <c r="TDW1" s="628"/>
      <c r="TDX1" s="628"/>
      <c r="TDY1" s="52"/>
      <c r="TDZ1" s="55"/>
      <c r="TEA1" s="628"/>
      <c r="TEB1" s="628"/>
      <c r="TEC1" s="628"/>
      <c r="TED1" s="628"/>
      <c r="TEE1" s="628"/>
      <c r="TEF1" s="52"/>
      <c r="TEG1" s="55"/>
      <c r="TEH1" s="628"/>
      <c r="TEI1" s="628"/>
      <c r="TEJ1" s="628"/>
      <c r="TEK1" s="628"/>
      <c r="TEL1" s="628"/>
      <c r="TEM1" s="52"/>
      <c r="TEN1" s="55"/>
      <c r="TEO1" s="628"/>
      <c r="TEP1" s="628"/>
      <c r="TEQ1" s="628"/>
      <c r="TER1" s="628"/>
      <c r="TES1" s="628"/>
      <c r="TET1" s="52"/>
      <c r="TEU1" s="55"/>
      <c r="TEV1" s="628"/>
      <c r="TEW1" s="628"/>
      <c r="TEX1" s="628"/>
      <c r="TEY1" s="628"/>
      <c r="TEZ1" s="628"/>
      <c r="TFA1" s="52"/>
      <c r="TFB1" s="55"/>
      <c r="TFC1" s="628"/>
      <c r="TFD1" s="628"/>
      <c r="TFE1" s="628"/>
      <c r="TFF1" s="628"/>
      <c r="TFG1" s="628"/>
      <c r="TFH1" s="52"/>
      <c r="TFI1" s="55"/>
      <c r="TFJ1" s="628"/>
      <c r="TFK1" s="628"/>
      <c r="TFL1" s="628"/>
      <c r="TFM1" s="628"/>
      <c r="TFN1" s="628"/>
      <c r="TFO1" s="52"/>
      <c r="TFP1" s="55"/>
      <c r="TFQ1" s="628"/>
      <c r="TFR1" s="628"/>
      <c r="TFS1" s="628"/>
      <c r="TFT1" s="628"/>
      <c r="TFU1" s="628"/>
      <c r="TFV1" s="52"/>
      <c r="TFW1" s="55"/>
      <c r="TFX1" s="628"/>
      <c r="TFY1" s="628"/>
      <c r="TFZ1" s="628"/>
      <c r="TGA1" s="628"/>
      <c r="TGB1" s="628"/>
      <c r="TGC1" s="52"/>
      <c r="TGD1" s="55"/>
      <c r="TGE1" s="628"/>
      <c r="TGF1" s="628"/>
      <c r="TGG1" s="628"/>
      <c r="TGH1" s="628"/>
      <c r="TGI1" s="628"/>
      <c r="TGJ1" s="52"/>
      <c r="TGK1" s="55"/>
      <c r="TGL1" s="628"/>
      <c r="TGM1" s="628"/>
      <c r="TGN1" s="628"/>
      <c r="TGO1" s="628"/>
      <c r="TGP1" s="628"/>
      <c r="TGQ1" s="52"/>
      <c r="TGR1" s="55"/>
      <c r="TGS1" s="628"/>
      <c r="TGT1" s="628"/>
      <c r="TGU1" s="628"/>
      <c r="TGV1" s="628"/>
      <c r="TGW1" s="628"/>
      <c r="TGX1" s="52"/>
      <c r="TGY1" s="55"/>
      <c r="TGZ1" s="628"/>
      <c r="THA1" s="628"/>
      <c r="THB1" s="628"/>
      <c r="THC1" s="628"/>
      <c r="THD1" s="628"/>
      <c r="THE1" s="52"/>
      <c r="THF1" s="55"/>
      <c r="THG1" s="628"/>
      <c r="THH1" s="628"/>
      <c r="THI1" s="628"/>
      <c r="THJ1" s="628"/>
      <c r="THK1" s="628"/>
      <c r="THL1" s="52"/>
      <c r="THM1" s="55"/>
      <c r="THN1" s="628"/>
      <c r="THO1" s="628"/>
      <c r="THP1" s="628"/>
      <c r="THQ1" s="628"/>
      <c r="THR1" s="628"/>
      <c r="THS1" s="52"/>
      <c r="THT1" s="55"/>
      <c r="THU1" s="628"/>
      <c r="THV1" s="628"/>
      <c r="THW1" s="628"/>
      <c r="THX1" s="628"/>
      <c r="THY1" s="628"/>
      <c r="THZ1" s="52"/>
      <c r="TIA1" s="55"/>
      <c r="TIB1" s="628"/>
      <c r="TIC1" s="628"/>
      <c r="TID1" s="628"/>
      <c r="TIE1" s="628"/>
      <c r="TIF1" s="628"/>
      <c r="TIG1" s="52"/>
      <c r="TIH1" s="55"/>
      <c r="TII1" s="628"/>
      <c r="TIJ1" s="628"/>
      <c r="TIK1" s="628"/>
      <c r="TIL1" s="628"/>
      <c r="TIM1" s="628"/>
      <c r="TIN1" s="52"/>
      <c r="TIO1" s="55"/>
      <c r="TIP1" s="628"/>
      <c r="TIQ1" s="628"/>
      <c r="TIR1" s="628"/>
      <c r="TIS1" s="628"/>
      <c r="TIT1" s="628"/>
      <c r="TIU1" s="52"/>
      <c r="TIV1" s="55"/>
      <c r="TIW1" s="628"/>
      <c r="TIX1" s="628"/>
      <c r="TIY1" s="628"/>
      <c r="TIZ1" s="628"/>
      <c r="TJA1" s="628"/>
      <c r="TJB1" s="52"/>
      <c r="TJC1" s="55"/>
      <c r="TJD1" s="628"/>
      <c r="TJE1" s="628"/>
      <c r="TJF1" s="628"/>
      <c r="TJG1" s="628"/>
      <c r="TJH1" s="628"/>
      <c r="TJI1" s="52"/>
      <c r="TJJ1" s="55"/>
      <c r="TJK1" s="628"/>
      <c r="TJL1" s="628"/>
      <c r="TJM1" s="628"/>
      <c r="TJN1" s="628"/>
      <c r="TJO1" s="628"/>
      <c r="TJP1" s="52"/>
      <c r="TJQ1" s="55"/>
      <c r="TJR1" s="628"/>
      <c r="TJS1" s="628"/>
      <c r="TJT1" s="628"/>
      <c r="TJU1" s="628"/>
      <c r="TJV1" s="628"/>
      <c r="TJW1" s="52"/>
      <c r="TJX1" s="55"/>
      <c r="TJY1" s="628"/>
      <c r="TJZ1" s="628"/>
      <c r="TKA1" s="628"/>
      <c r="TKB1" s="628"/>
      <c r="TKC1" s="628"/>
      <c r="TKD1" s="52"/>
      <c r="TKE1" s="55"/>
      <c r="TKF1" s="628"/>
      <c r="TKG1" s="628"/>
      <c r="TKH1" s="628"/>
      <c r="TKI1" s="628"/>
      <c r="TKJ1" s="628"/>
      <c r="TKK1" s="52"/>
      <c r="TKL1" s="55"/>
      <c r="TKM1" s="628"/>
      <c r="TKN1" s="628"/>
      <c r="TKO1" s="628"/>
      <c r="TKP1" s="628"/>
      <c r="TKQ1" s="628"/>
      <c r="TKR1" s="52"/>
      <c r="TKS1" s="55"/>
      <c r="TKT1" s="628"/>
      <c r="TKU1" s="628"/>
      <c r="TKV1" s="628"/>
      <c r="TKW1" s="628"/>
      <c r="TKX1" s="628"/>
      <c r="TKY1" s="52"/>
      <c r="TKZ1" s="55"/>
      <c r="TLA1" s="628"/>
      <c r="TLB1" s="628"/>
      <c r="TLC1" s="628"/>
      <c r="TLD1" s="628"/>
      <c r="TLE1" s="628"/>
      <c r="TLF1" s="52"/>
      <c r="TLG1" s="55"/>
      <c r="TLH1" s="628"/>
      <c r="TLI1" s="628"/>
      <c r="TLJ1" s="628"/>
      <c r="TLK1" s="628"/>
      <c r="TLL1" s="628"/>
      <c r="TLM1" s="52"/>
      <c r="TLN1" s="55"/>
      <c r="TLO1" s="628"/>
      <c r="TLP1" s="628"/>
      <c r="TLQ1" s="628"/>
      <c r="TLR1" s="628"/>
      <c r="TLS1" s="628"/>
      <c r="TLT1" s="52"/>
      <c r="TLU1" s="55"/>
      <c r="TLV1" s="628"/>
      <c r="TLW1" s="628"/>
      <c r="TLX1" s="628"/>
      <c r="TLY1" s="628"/>
      <c r="TLZ1" s="628"/>
      <c r="TMA1" s="52"/>
      <c r="TMB1" s="55"/>
      <c r="TMC1" s="628"/>
      <c r="TMD1" s="628"/>
      <c r="TME1" s="628"/>
      <c r="TMF1" s="628"/>
      <c r="TMG1" s="628"/>
      <c r="TMH1" s="52"/>
      <c r="TMI1" s="55"/>
      <c r="TMJ1" s="628"/>
      <c r="TMK1" s="628"/>
      <c r="TML1" s="628"/>
      <c r="TMM1" s="628"/>
      <c r="TMN1" s="628"/>
      <c r="TMO1" s="52"/>
      <c r="TMP1" s="55"/>
      <c r="TMQ1" s="628"/>
      <c r="TMR1" s="628"/>
      <c r="TMS1" s="628"/>
      <c r="TMT1" s="628"/>
      <c r="TMU1" s="628"/>
      <c r="TMV1" s="52"/>
      <c r="TMW1" s="55"/>
      <c r="TMX1" s="628"/>
      <c r="TMY1" s="628"/>
      <c r="TMZ1" s="628"/>
      <c r="TNA1" s="628"/>
      <c r="TNB1" s="628"/>
      <c r="TNC1" s="52"/>
      <c r="TND1" s="55"/>
      <c r="TNE1" s="628"/>
      <c r="TNF1" s="628"/>
      <c r="TNG1" s="628"/>
      <c r="TNH1" s="628"/>
      <c r="TNI1" s="628"/>
      <c r="TNJ1" s="52"/>
      <c r="TNK1" s="55"/>
      <c r="TNL1" s="628"/>
      <c r="TNM1" s="628"/>
      <c r="TNN1" s="628"/>
      <c r="TNO1" s="628"/>
      <c r="TNP1" s="628"/>
      <c r="TNQ1" s="52"/>
      <c r="TNR1" s="55"/>
      <c r="TNS1" s="628"/>
      <c r="TNT1" s="628"/>
      <c r="TNU1" s="628"/>
      <c r="TNV1" s="628"/>
      <c r="TNW1" s="628"/>
      <c r="TNX1" s="52"/>
      <c r="TNY1" s="55"/>
      <c r="TNZ1" s="628"/>
      <c r="TOA1" s="628"/>
      <c r="TOB1" s="628"/>
      <c r="TOC1" s="628"/>
      <c r="TOD1" s="628"/>
      <c r="TOE1" s="52"/>
      <c r="TOF1" s="55"/>
      <c r="TOG1" s="628"/>
      <c r="TOH1" s="628"/>
      <c r="TOI1" s="628"/>
      <c r="TOJ1" s="628"/>
      <c r="TOK1" s="628"/>
      <c r="TOL1" s="52"/>
      <c r="TOM1" s="55"/>
      <c r="TON1" s="628"/>
      <c r="TOO1" s="628"/>
      <c r="TOP1" s="628"/>
      <c r="TOQ1" s="628"/>
      <c r="TOR1" s="628"/>
      <c r="TOS1" s="52"/>
      <c r="TOT1" s="55"/>
      <c r="TOU1" s="628"/>
      <c r="TOV1" s="628"/>
      <c r="TOW1" s="628"/>
      <c r="TOX1" s="628"/>
      <c r="TOY1" s="628"/>
      <c r="TOZ1" s="52"/>
      <c r="TPA1" s="55"/>
      <c r="TPB1" s="628"/>
      <c r="TPC1" s="628"/>
      <c r="TPD1" s="628"/>
      <c r="TPE1" s="628"/>
      <c r="TPF1" s="628"/>
      <c r="TPG1" s="52"/>
      <c r="TPH1" s="55"/>
      <c r="TPI1" s="628"/>
      <c r="TPJ1" s="628"/>
      <c r="TPK1" s="628"/>
      <c r="TPL1" s="628"/>
      <c r="TPM1" s="628"/>
      <c r="TPN1" s="52"/>
      <c r="TPO1" s="55"/>
      <c r="TPP1" s="628"/>
      <c r="TPQ1" s="628"/>
      <c r="TPR1" s="628"/>
      <c r="TPS1" s="628"/>
      <c r="TPT1" s="628"/>
      <c r="TPU1" s="52"/>
      <c r="TPV1" s="55"/>
      <c r="TPW1" s="628"/>
      <c r="TPX1" s="628"/>
      <c r="TPY1" s="628"/>
      <c r="TPZ1" s="628"/>
      <c r="TQA1" s="628"/>
      <c r="TQB1" s="52"/>
      <c r="TQC1" s="55"/>
      <c r="TQD1" s="628"/>
      <c r="TQE1" s="628"/>
      <c r="TQF1" s="628"/>
      <c r="TQG1" s="628"/>
      <c r="TQH1" s="628"/>
      <c r="TQI1" s="52"/>
      <c r="TQJ1" s="55"/>
      <c r="TQK1" s="628"/>
      <c r="TQL1" s="628"/>
      <c r="TQM1" s="628"/>
      <c r="TQN1" s="628"/>
      <c r="TQO1" s="628"/>
      <c r="TQP1" s="52"/>
      <c r="TQQ1" s="55"/>
      <c r="TQR1" s="628"/>
      <c r="TQS1" s="628"/>
      <c r="TQT1" s="628"/>
      <c r="TQU1" s="628"/>
      <c r="TQV1" s="628"/>
      <c r="TQW1" s="52"/>
      <c r="TQX1" s="55"/>
      <c r="TQY1" s="628"/>
      <c r="TQZ1" s="628"/>
      <c r="TRA1" s="628"/>
      <c r="TRB1" s="628"/>
      <c r="TRC1" s="628"/>
      <c r="TRD1" s="52"/>
      <c r="TRE1" s="55"/>
      <c r="TRF1" s="628"/>
      <c r="TRG1" s="628"/>
      <c r="TRH1" s="628"/>
      <c r="TRI1" s="628"/>
      <c r="TRJ1" s="628"/>
      <c r="TRK1" s="52"/>
      <c r="TRL1" s="55"/>
      <c r="TRM1" s="628"/>
      <c r="TRN1" s="628"/>
      <c r="TRO1" s="628"/>
      <c r="TRP1" s="628"/>
      <c r="TRQ1" s="628"/>
      <c r="TRR1" s="52"/>
      <c r="TRS1" s="55"/>
      <c r="TRT1" s="628"/>
      <c r="TRU1" s="628"/>
      <c r="TRV1" s="628"/>
      <c r="TRW1" s="628"/>
      <c r="TRX1" s="628"/>
      <c r="TRY1" s="52"/>
      <c r="TRZ1" s="55"/>
      <c r="TSA1" s="628"/>
      <c r="TSB1" s="628"/>
      <c r="TSC1" s="628"/>
      <c r="TSD1" s="628"/>
      <c r="TSE1" s="628"/>
      <c r="TSF1" s="52"/>
      <c r="TSG1" s="55"/>
      <c r="TSH1" s="628"/>
      <c r="TSI1" s="628"/>
      <c r="TSJ1" s="628"/>
      <c r="TSK1" s="628"/>
      <c r="TSL1" s="628"/>
      <c r="TSM1" s="52"/>
      <c r="TSN1" s="55"/>
      <c r="TSO1" s="628"/>
      <c r="TSP1" s="628"/>
      <c r="TSQ1" s="628"/>
      <c r="TSR1" s="628"/>
      <c r="TSS1" s="628"/>
      <c r="TST1" s="52"/>
      <c r="TSU1" s="55"/>
      <c r="TSV1" s="628"/>
      <c r="TSW1" s="628"/>
      <c r="TSX1" s="628"/>
      <c r="TSY1" s="628"/>
      <c r="TSZ1" s="628"/>
      <c r="TTA1" s="52"/>
      <c r="TTB1" s="55"/>
      <c r="TTC1" s="628"/>
      <c r="TTD1" s="628"/>
      <c r="TTE1" s="628"/>
      <c r="TTF1" s="628"/>
      <c r="TTG1" s="628"/>
      <c r="TTH1" s="52"/>
      <c r="TTI1" s="55"/>
      <c r="TTJ1" s="628"/>
      <c r="TTK1" s="628"/>
      <c r="TTL1" s="628"/>
      <c r="TTM1" s="628"/>
      <c r="TTN1" s="628"/>
      <c r="TTO1" s="52"/>
      <c r="TTP1" s="55"/>
      <c r="TTQ1" s="628"/>
      <c r="TTR1" s="628"/>
      <c r="TTS1" s="628"/>
      <c r="TTT1" s="628"/>
      <c r="TTU1" s="628"/>
      <c r="TTV1" s="52"/>
      <c r="TTW1" s="55"/>
      <c r="TTX1" s="628"/>
      <c r="TTY1" s="628"/>
      <c r="TTZ1" s="628"/>
      <c r="TUA1" s="628"/>
      <c r="TUB1" s="628"/>
      <c r="TUC1" s="52"/>
      <c r="TUD1" s="55"/>
      <c r="TUE1" s="628"/>
      <c r="TUF1" s="628"/>
      <c r="TUG1" s="628"/>
      <c r="TUH1" s="628"/>
      <c r="TUI1" s="628"/>
      <c r="TUJ1" s="52"/>
      <c r="TUK1" s="55"/>
      <c r="TUL1" s="628"/>
      <c r="TUM1" s="628"/>
      <c r="TUN1" s="628"/>
      <c r="TUO1" s="628"/>
      <c r="TUP1" s="628"/>
      <c r="TUQ1" s="52"/>
      <c r="TUR1" s="55"/>
      <c r="TUS1" s="628"/>
      <c r="TUT1" s="628"/>
      <c r="TUU1" s="628"/>
      <c r="TUV1" s="628"/>
      <c r="TUW1" s="628"/>
      <c r="TUX1" s="52"/>
      <c r="TUY1" s="55"/>
      <c r="TUZ1" s="628"/>
      <c r="TVA1" s="628"/>
      <c r="TVB1" s="628"/>
      <c r="TVC1" s="628"/>
      <c r="TVD1" s="628"/>
      <c r="TVE1" s="52"/>
      <c r="TVF1" s="55"/>
      <c r="TVG1" s="628"/>
      <c r="TVH1" s="628"/>
      <c r="TVI1" s="628"/>
      <c r="TVJ1" s="628"/>
      <c r="TVK1" s="628"/>
      <c r="TVL1" s="52"/>
      <c r="TVM1" s="55"/>
      <c r="TVN1" s="628"/>
      <c r="TVO1" s="628"/>
      <c r="TVP1" s="628"/>
      <c r="TVQ1" s="628"/>
      <c r="TVR1" s="628"/>
      <c r="TVS1" s="52"/>
      <c r="TVT1" s="55"/>
      <c r="TVU1" s="628"/>
      <c r="TVV1" s="628"/>
      <c r="TVW1" s="628"/>
      <c r="TVX1" s="628"/>
      <c r="TVY1" s="628"/>
      <c r="TVZ1" s="52"/>
      <c r="TWA1" s="55"/>
      <c r="TWB1" s="628"/>
      <c r="TWC1" s="628"/>
      <c r="TWD1" s="628"/>
      <c r="TWE1" s="628"/>
      <c r="TWF1" s="628"/>
      <c r="TWG1" s="52"/>
      <c r="TWH1" s="55"/>
      <c r="TWI1" s="628"/>
      <c r="TWJ1" s="628"/>
      <c r="TWK1" s="628"/>
      <c r="TWL1" s="628"/>
      <c r="TWM1" s="628"/>
      <c r="TWN1" s="52"/>
      <c r="TWO1" s="55"/>
      <c r="TWP1" s="628"/>
      <c r="TWQ1" s="628"/>
      <c r="TWR1" s="628"/>
      <c r="TWS1" s="628"/>
      <c r="TWT1" s="628"/>
      <c r="TWU1" s="52"/>
      <c r="TWV1" s="55"/>
      <c r="TWW1" s="628"/>
      <c r="TWX1" s="628"/>
      <c r="TWY1" s="628"/>
      <c r="TWZ1" s="628"/>
      <c r="TXA1" s="628"/>
      <c r="TXB1" s="52"/>
      <c r="TXC1" s="55"/>
      <c r="TXD1" s="628"/>
      <c r="TXE1" s="628"/>
      <c r="TXF1" s="628"/>
      <c r="TXG1" s="628"/>
      <c r="TXH1" s="628"/>
      <c r="TXI1" s="52"/>
      <c r="TXJ1" s="55"/>
      <c r="TXK1" s="628"/>
      <c r="TXL1" s="628"/>
      <c r="TXM1" s="628"/>
      <c r="TXN1" s="628"/>
      <c r="TXO1" s="628"/>
      <c r="TXP1" s="52"/>
      <c r="TXQ1" s="55"/>
      <c r="TXR1" s="628"/>
      <c r="TXS1" s="628"/>
      <c r="TXT1" s="628"/>
      <c r="TXU1" s="628"/>
      <c r="TXV1" s="628"/>
      <c r="TXW1" s="52"/>
      <c r="TXX1" s="55"/>
      <c r="TXY1" s="628"/>
      <c r="TXZ1" s="628"/>
      <c r="TYA1" s="628"/>
      <c r="TYB1" s="628"/>
      <c r="TYC1" s="628"/>
      <c r="TYD1" s="52"/>
      <c r="TYE1" s="55"/>
      <c r="TYF1" s="628"/>
      <c r="TYG1" s="628"/>
      <c r="TYH1" s="628"/>
      <c r="TYI1" s="628"/>
      <c r="TYJ1" s="628"/>
      <c r="TYK1" s="52"/>
      <c r="TYL1" s="55"/>
      <c r="TYM1" s="628"/>
      <c r="TYN1" s="628"/>
      <c r="TYO1" s="628"/>
      <c r="TYP1" s="628"/>
      <c r="TYQ1" s="628"/>
      <c r="TYR1" s="52"/>
      <c r="TYS1" s="55"/>
      <c r="TYT1" s="628"/>
      <c r="TYU1" s="628"/>
      <c r="TYV1" s="628"/>
      <c r="TYW1" s="628"/>
      <c r="TYX1" s="628"/>
      <c r="TYY1" s="52"/>
      <c r="TYZ1" s="55"/>
      <c r="TZA1" s="628"/>
      <c r="TZB1" s="628"/>
      <c r="TZC1" s="628"/>
      <c r="TZD1" s="628"/>
      <c r="TZE1" s="628"/>
      <c r="TZF1" s="52"/>
      <c r="TZG1" s="55"/>
      <c r="TZH1" s="628"/>
      <c r="TZI1" s="628"/>
      <c r="TZJ1" s="628"/>
      <c r="TZK1" s="628"/>
      <c r="TZL1" s="628"/>
      <c r="TZM1" s="52"/>
      <c r="TZN1" s="55"/>
      <c r="TZO1" s="628"/>
      <c r="TZP1" s="628"/>
      <c r="TZQ1" s="628"/>
      <c r="TZR1" s="628"/>
      <c r="TZS1" s="628"/>
      <c r="TZT1" s="52"/>
      <c r="TZU1" s="55"/>
      <c r="TZV1" s="628"/>
      <c r="TZW1" s="628"/>
      <c r="TZX1" s="628"/>
      <c r="TZY1" s="628"/>
      <c r="TZZ1" s="628"/>
      <c r="UAA1" s="52"/>
      <c r="UAB1" s="55"/>
      <c r="UAC1" s="628"/>
      <c r="UAD1" s="628"/>
      <c r="UAE1" s="628"/>
      <c r="UAF1" s="628"/>
      <c r="UAG1" s="628"/>
      <c r="UAH1" s="52"/>
      <c r="UAI1" s="55"/>
      <c r="UAJ1" s="628"/>
      <c r="UAK1" s="628"/>
      <c r="UAL1" s="628"/>
      <c r="UAM1" s="628"/>
      <c r="UAN1" s="628"/>
      <c r="UAO1" s="52"/>
      <c r="UAP1" s="55"/>
      <c r="UAQ1" s="628"/>
      <c r="UAR1" s="628"/>
      <c r="UAS1" s="628"/>
      <c r="UAT1" s="628"/>
      <c r="UAU1" s="628"/>
      <c r="UAV1" s="52"/>
      <c r="UAW1" s="55"/>
      <c r="UAX1" s="628"/>
      <c r="UAY1" s="628"/>
      <c r="UAZ1" s="628"/>
      <c r="UBA1" s="628"/>
      <c r="UBB1" s="628"/>
      <c r="UBC1" s="52"/>
      <c r="UBD1" s="55"/>
      <c r="UBE1" s="628"/>
      <c r="UBF1" s="628"/>
      <c r="UBG1" s="628"/>
      <c r="UBH1" s="628"/>
      <c r="UBI1" s="628"/>
      <c r="UBJ1" s="52"/>
      <c r="UBK1" s="55"/>
      <c r="UBL1" s="628"/>
      <c r="UBM1" s="628"/>
      <c r="UBN1" s="628"/>
      <c r="UBO1" s="628"/>
      <c r="UBP1" s="628"/>
      <c r="UBQ1" s="52"/>
      <c r="UBR1" s="55"/>
      <c r="UBS1" s="628"/>
      <c r="UBT1" s="628"/>
      <c r="UBU1" s="628"/>
      <c r="UBV1" s="628"/>
      <c r="UBW1" s="628"/>
      <c r="UBX1" s="52"/>
      <c r="UBY1" s="55"/>
      <c r="UBZ1" s="628"/>
      <c r="UCA1" s="628"/>
      <c r="UCB1" s="628"/>
      <c r="UCC1" s="628"/>
      <c r="UCD1" s="628"/>
      <c r="UCE1" s="52"/>
      <c r="UCF1" s="55"/>
      <c r="UCG1" s="628"/>
      <c r="UCH1" s="628"/>
      <c r="UCI1" s="628"/>
      <c r="UCJ1" s="628"/>
      <c r="UCK1" s="628"/>
      <c r="UCL1" s="52"/>
      <c r="UCM1" s="55"/>
      <c r="UCN1" s="628"/>
      <c r="UCO1" s="628"/>
      <c r="UCP1" s="628"/>
      <c r="UCQ1" s="628"/>
      <c r="UCR1" s="628"/>
      <c r="UCS1" s="52"/>
      <c r="UCT1" s="55"/>
      <c r="UCU1" s="628"/>
      <c r="UCV1" s="628"/>
      <c r="UCW1" s="628"/>
      <c r="UCX1" s="628"/>
      <c r="UCY1" s="628"/>
      <c r="UCZ1" s="52"/>
      <c r="UDA1" s="55"/>
      <c r="UDB1" s="628"/>
      <c r="UDC1" s="628"/>
      <c r="UDD1" s="628"/>
      <c r="UDE1" s="628"/>
      <c r="UDF1" s="628"/>
      <c r="UDG1" s="52"/>
      <c r="UDH1" s="55"/>
      <c r="UDI1" s="628"/>
      <c r="UDJ1" s="628"/>
      <c r="UDK1" s="628"/>
      <c r="UDL1" s="628"/>
      <c r="UDM1" s="628"/>
      <c r="UDN1" s="52"/>
      <c r="UDO1" s="55"/>
      <c r="UDP1" s="628"/>
      <c r="UDQ1" s="628"/>
      <c r="UDR1" s="628"/>
      <c r="UDS1" s="628"/>
      <c r="UDT1" s="628"/>
      <c r="UDU1" s="52"/>
      <c r="UDV1" s="55"/>
      <c r="UDW1" s="628"/>
      <c r="UDX1" s="628"/>
      <c r="UDY1" s="628"/>
      <c r="UDZ1" s="628"/>
      <c r="UEA1" s="628"/>
      <c r="UEB1" s="52"/>
      <c r="UEC1" s="55"/>
      <c r="UED1" s="628"/>
      <c r="UEE1" s="628"/>
      <c r="UEF1" s="628"/>
      <c r="UEG1" s="628"/>
      <c r="UEH1" s="628"/>
      <c r="UEI1" s="52"/>
      <c r="UEJ1" s="55"/>
      <c r="UEK1" s="628"/>
      <c r="UEL1" s="628"/>
      <c r="UEM1" s="628"/>
      <c r="UEN1" s="628"/>
      <c r="UEO1" s="628"/>
      <c r="UEP1" s="52"/>
      <c r="UEQ1" s="55"/>
      <c r="UER1" s="628"/>
      <c r="UES1" s="628"/>
      <c r="UET1" s="628"/>
      <c r="UEU1" s="628"/>
      <c r="UEV1" s="628"/>
      <c r="UEW1" s="52"/>
      <c r="UEX1" s="55"/>
      <c r="UEY1" s="628"/>
      <c r="UEZ1" s="628"/>
      <c r="UFA1" s="628"/>
      <c r="UFB1" s="628"/>
      <c r="UFC1" s="628"/>
      <c r="UFD1" s="52"/>
      <c r="UFE1" s="55"/>
      <c r="UFF1" s="628"/>
      <c r="UFG1" s="628"/>
      <c r="UFH1" s="628"/>
      <c r="UFI1" s="628"/>
      <c r="UFJ1" s="628"/>
      <c r="UFK1" s="52"/>
      <c r="UFL1" s="55"/>
      <c r="UFM1" s="628"/>
      <c r="UFN1" s="628"/>
      <c r="UFO1" s="628"/>
      <c r="UFP1" s="628"/>
      <c r="UFQ1" s="628"/>
      <c r="UFR1" s="52"/>
      <c r="UFS1" s="55"/>
      <c r="UFT1" s="628"/>
      <c r="UFU1" s="628"/>
      <c r="UFV1" s="628"/>
      <c r="UFW1" s="628"/>
      <c r="UFX1" s="628"/>
      <c r="UFY1" s="52"/>
      <c r="UFZ1" s="55"/>
      <c r="UGA1" s="628"/>
      <c r="UGB1" s="628"/>
      <c r="UGC1" s="628"/>
      <c r="UGD1" s="628"/>
      <c r="UGE1" s="628"/>
      <c r="UGF1" s="52"/>
      <c r="UGG1" s="55"/>
      <c r="UGH1" s="628"/>
      <c r="UGI1" s="628"/>
      <c r="UGJ1" s="628"/>
      <c r="UGK1" s="628"/>
      <c r="UGL1" s="628"/>
      <c r="UGM1" s="52"/>
      <c r="UGN1" s="55"/>
      <c r="UGO1" s="628"/>
      <c r="UGP1" s="628"/>
      <c r="UGQ1" s="628"/>
      <c r="UGR1" s="628"/>
      <c r="UGS1" s="628"/>
      <c r="UGT1" s="52"/>
      <c r="UGU1" s="55"/>
      <c r="UGV1" s="628"/>
      <c r="UGW1" s="628"/>
      <c r="UGX1" s="628"/>
      <c r="UGY1" s="628"/>
      <c r="UGZ1" s="628"/>
      <c r="UHA1" s="52"/>
      <c r="UHB1" s="55"/>
      <c r="UHC1" s="628"/>
      <c r="UHD1" s="628"/>
      <c r="UHE1" s="628"/>
      <c r="UHF1" s="628"/>
      <c r="UHG1" s="628"/>
      <c r="UHH1" s="52"/>
      <c r="UHI1" s="55"/>
      <c r="UHJ1" s="628"/>
      <c r="UHK1" s="628"/>
      <c r="UHL1" s="628"/>
      <c r="UHM1" s="628"/>
      <c r="UHN1" s="628"/>
      <c r="UHO1" s="52"/>
      <c r="UHP1" s="55"/>
      <c r="UHQ1" s="628"/>
      <c r="UHR1" s="628"/>
      <c r="UHS1" s="628"/>
      <c r="UHT1" s="628"/>
      <c r="UHU1" s="628"/>
      <c r="UHV1" s="52"/>
      <c r="UHW1" s="55"/>
      <c r="UHX1" s="628"/>
      <c r="UHY1" s="628"/>
      <c r="UHZ1" s="628"/>
      <c r="UIA1" s="628"/>
      <c r="UIB1" s="628"/>
      <c r="UIC1" s="52"/>
      <c r="UID1" s="55"/>
      <c r="UIE1" s="628"/>
      <c r="UIF1" s="628"/>
      <c r="UIG1" s="628"/>
      <c r="UIH1" s="628"/>
      <c r="UII1" s="628"/>
      <c r="UIJ1" s="52"/>
      <c r="UIK1" s="55"/>
      <c r="UIL1" s="628"/>
      <c r="UIM1" s="628"/>
      <c r="UIN1" s="628"/>
      <c r="UIO1" s="628"/>
      <c r="UIP1" s="628"/>
      <c r="UIQ1" s="52"/>
      <c r="UIR1" s="55"/>
      <c r="UIS1" s="628"/>
      <c r="UIT1" s="628"/>
      <c r="UIU1" s="628"/>
      <c r="UIV1" s="628"/>
      <c r="UIW1" s="628"/>
      <c r="UIX1" s="52"/>
      <c r="UIY1" s="55"/>
      <c r="UIZ1" s="628"/>
      <c r="UJA1" s="628"/>
      <c r="UJB1" s="628"/>
      <c r="UJC1" s="628"/>
      <c r="UJD1" s="628"/>
      <c r="UJE1" s="52"/>
      <c r="UJF1" s="55"/>
      <c r="UJG1" s="628"/>
      <c r="UJH1" s="628"/>
      <c r="UJI1" s="628"/>
      <c r="UJJ1" s="628"/>
      <c r="UJK1" s="628"/>
      <c r="UJL1" s="52"/>
      <c r="UJM1" s="55"/>
      <c r="UJN1" s="628"/>
      <c r="UJO1" s="628"/>
      <c r="UJP1" s="628"/>
      <c r="UJQ1" s="628"/>
      <c r="UJR1" s="628"/>
      <c r="UJS1" s="52"/>
      <c r="UJT1" s="55"/>
      <c r="UJU1" s="628"/>
      <c r="UJV1" s="628"/>
      <c r="UJW1" s="628"/>
      <c r="UJX1" s="628"/>
      <c r="UJY1" s="628"/>
      <c r="UJZ1" s="52"/>
      <c r="UKA1" s="55"/>
      <c r="UKB1" s="628"/>
      <c r="UKC1" s="628"/>
      <c r="UKD1" s="628"/>
      <c r="UKE1" s="628"/>
      <c r="UKF1" s="628"/>
      <c r="UKG1" s="52"/>
      <c r="UKH1" s="55"/>
      <c r="UKI1" s="628"/>
      <c r="UKJ1" s="628"/>
      <c r="UKK1" s="628"/>
      <c r="UKL1" s="628"/>
      <c r="UKM1" s="628"/>
      <c r="UKN1" s="52"/>
      <c r="UKO1" s="55"/>
      <c r="UKP1" s="628"/>
      <c r="UKQ1" s="628"/>
      <c r="UKR1" s="628"/>
      <c r="UKS1" s="628"/>
      <c r="UKT1" s="628"/>
      <c r="UKU1" s="52"/>
      <c r="UKV1" s="55"/>
      <c r="UKW1" s="628"/>
      <c r="UKX1" s="628"/>
      <c r="UKY1" s="628"/>
      <c r="UKZ1" s="628"/>
      <c r="ULA1" s="628"/>
      <c r="ULB1" s="52"/>
      <c r="ULC1" s="55"/>
      <c r="ULD1" s="628"/>
      <c r="ULE1" s="628"/>
      <c r="ULF1" s="628"/>
      <c r="ULG1" s="628"/>
      <c r="ULH1" s="628"/>
      <c r="ULI1" s="52"/>
      <c r="ULJ1" s="55"/>
      <c r="ULK1" s="628"/>
      <c r="ULL1" s="628"/>
      <c r="ULM1" s="628"/>
      <c r="ULN1" s="628"/>
      <c r="ULO1" s="628"/>
      <c r="ULP1" s="52"/>
      <c r="ULQ1" s="55"/>
      <c r="ULR1" s="628"/>
      <c r="ULS1" s="628"/>
      <c r="ULT1" s="628"/>
      <c r="ULU1" s="628"/>
      <c r="ULV1" s="628"/>
      <c r="ULW1" s="52"/>
      <c r="ULX1" s="55"/>
      <c r="ULY1" s="628"/>
      <c r="ULZ1" s="628"/>
      <c r="UMA1" s="628"/>
      <c r="UMB1" s="628"/>
      <c r="UMC1" s="628"/>
      <c r="UMD1" s="52"/>
      <c r="UME1" s="55"/>
      <c r="UMF1" s="628"/>
      <c r="UMG1" s="628"/>
      <c r="UMH1" s="628"/>
      <c r="UMI1" s="628"/>
      <c r="UMJ1" s="628"/>
      <c r="UMK1" s="52"/>
      <c r="UML1" s="55"/>
      <c r="UMM1" s="628"/>
      <c r="UMN1" s="628"/>
      <c r="UMO1" s="628"/>
      <c r="UMP1" s="628"/>
      <c r="UMQ1" s="628"/>
      <c r="UMR1" s="52"/>
      <c r="UMS1" s="55"/>
      <c r="UMT1" s="628"/>
      <c r="UMU1" s="628"/>
      <c r="UMV1" s="628"/>
      <c r="UMW1" s="628"/>
      <c r="UMX1" s="628"/>
      <c r="UMY1" s="52"/>
      <c r="UMZ1" s="55"/>
      <c r="UNA1" s="628"/>
      <c r="UNB1" s="628"/>
      <c r="UNC1" s="628"/>
      <c r="UND1" s="628"/>
      <c r="UNE1" s="628"/>
      <c r="UNF1" s="52"/>
      <c r="UNG1" s="55"/>
      <c r="UNH1" s="628"/>
      <c r="UNI1" s="628"/>
      <c r="UNJ1" s="628"/>
      <c r="UNK1" s="628"/>
      <c r="UNL1" s="628"/>
      <c r="UNM1" s="52"/>
      <c r="UNN1" s="55"/>
      <c r="UNO1" s="628"/>
      <c r="UNP1" s="628"/>
      <c r="UNQ1" s="628"/>
      <c r="UNR1" s="628"/>
      <c r="UNS1" s="628"/>
      <c r="UNT1" s="52"/>
      <c r="UNU1" s="55"/>
      <c r="UNV1" s="628"/>
      <c r="UNW1" s="628"/>
      <c r="UNX1" s="628"/>
      <c r="UNY1" s="628"/>
      <c r="UNZ1" s="628"/>
      <c r="UOA1" s="52"/>
      <c r="UOB1" s="55"/>
      <c r="UOC1" s="628"/>
      <c r="UOD1" s="628"/>
      <c r="UOE1" s="628"/>
      <c r="UOF1" s="628"/>
      <c r="UOG1" s="628"/>
      <c r="UOH1" s="52"/>
      <c r="UOI1" s="55"/>
      <c r="UOJ1" s="628"/>
      <c r="UOK1" s="628"/>
      <c r="UOL1" s="628"/>
      <c r="UOM1" s="628"/>
      <c r="UON1" s="628"/>
      <c r="UOO1" s="52"/>
      <c r="UOP1" s="55"/>
      <c r="UOQ1" s="628"/>
      <c r="UOR1" s="628"/>
      <c r="UOS1" s="628"/>
      <c r="UOT1" s="628"/>
      <c r="UOU1" s="628"/>
      <c r="UOV1" s="52"/>
      <c r="UOW1" s="55"/>
      <c r="UOX1" s="628"/>
      <c r="UOY1" s="628"/>
      <c r="UOZ1" s="628"/>
      <c r="UPA1" s="628"/>
      <c r="UPB1" s="628"/>
      <c r="UPC1" s="52"/>
      <c r="UPD1" s="55"/>
      <c r="UPE1" s="628"/>
      <c r="UPF1" s="628"/>
      <c r="UPG1" s="628"/>
      <c r="UPH1" s="628"/>
      <c r="UPI1" s="628"/>
      <c r="UPJ1" s="52"/>
      <c r="UPK1" s="55"/>
      <c r="UPL1" s="628"/>
      <c r="UPM1" s="628"/>
      <c r="UPN1" s="628"/>
      <c r="UPO1" s="628"/>
      <c r="UPP1" s="628"/>
      <c r="UPQ1" s="52"/>
      <c r="UPR1" s="55"/>
      <c r="UPS1" s="628"/>
      <c r="UPT1" s="628"/>
      <c r="UPU1" s="628"/>
      <c r="UPV1" s="628"/>
      <c r="UPW1" s="628"/>
      <c r="UPX1" s="52"/>
      <c r="UPY1" s="55"/>
      <c r="UPZ1" s="628"/>
      <c r="UQA1" s="628"/>
      <c r="UQB1" s="628"/>
      <c r="UQC1" s="628"/>
      <c r="UQD1" s="628"/>
      <c r="UQE1" s="52"/>
      <c r="UQF1" s="55"/>
      <c r="UQG1" s="628"/>
      <c r="UQH1" s="628"/>
      <c r="UQI1" s="628"/>
      <c r="UQJ1" s="628"/>
      <c r="UQK1" s="628"/>
      <c r="UQL1" s="52"/>
      <c r="UQM1" s="55"/>
      <c r="UQN1" s="628"/>
      <c r="UQO1" s="628"/>
      <c r="UQP1" s="628"/>
      <c r="UQQ1" s="628"/>
      <c r="UQR1" s="628"/>
      <c r="UQS1" s="52"/>
      <c r="UQT1" s="55"/>
      <c r="UQU1" s="628"/>
      <c r="UQV1" s="628"/>
      <c r="UQW1" s="628"/>
      <c r="UQX1" s="628"/>
      <c r="UQY1" s="628"/>
      <c r="UQZ1" s="52"/>
      <c r="URA1" s="55"/>
      <c r="URB1" s="628"/>
      <c r="URC1" s="628"/>
      <c r="URD1" s="628"/>
      <c r="URE1" s="628"/>
      <c r="URF1" s="628"/>
      <c r="URG1" s="52"/>
      <c r="URH1" s="55"/>
      <c r="URI1" s="628"/>
      <c r="URJ1" s="628"/>
      <c r="URK1" s="628"/>
      <c r="URL1" s="628"/>
      <c r="URM1" s="628"/>
      <c r="URN1" s="52"/>
      <c r="URO1" s="55"/>
      <c r="URP1" s="628"/>
      <c r="URQ1" s="628"/>
      <c r="URR1" s="628"/>
      <c r="URS1" s="628"/>
      <c r="URT1" s="628"/>
      <c r="URU1" s="52"/>
      <c r="URV1" s="55"/>
      <c r="URW1" s="628"/>
      <c r="URX1" s="628"/>
      <c r="URY1" s="628"/>
      <c r="URZ1" s="628"/>
      <c r="USA1" s="628"/>
      <c r="USB1" s="52"/>
      <c r="USC1" s="55"/>
      <c r="USD1" s="628"/>
      <c r="USE1" s="628"/>
      <c r="USF1" s="628"/>
      <c r="USG1" s="628"/>
      <c r="USH1" s="628"/>
      <c r="USI1" s="52"/>
      <c r="USJ1" s="55"/>
      <c r="USK1" s="628"/>
      <c r="USL1" s="628"/>
      <c r="USM1" s="628"/>
      <c r="USN1" s="628"/>
      <c r="USO1" s="628"/>
      <c r="USP1" s="52"/>
      <c r="USQ1" s="55"/>
      <c r="USR1" s="628"/>
      <c r="USS1" s="628"/>
      <c r="UST1" s="628"/>
      <c r="USU1" s="628"/>
      <c r="USV1" s="628"/>
      <c r="USW1" s="52"/>
      <c r="USX1" s="55"/>
      <c r="USY1" s="628"/>
      <c r="USZ1" s="628"/>
      <c r="UTA1" s="628"/>
      <c r="UTB1" s="628"/>
      <c r="UTC1" s="628"/>
      <c r="UTD1" s="52"/>
      <c r="UTE1" s="55"/>
      <c r="UTF1" s="628"/>
      <c r="UTG1" s="628"/>
      <c r="UTH1" s="628"/>
      <c r="UTI1" s="628"/>
      <c r="UTJ1" s="628"/>
      <c r="UTK1" s="52"/>
      <c r="UTL1" s="55"/>
      <c r="UTM1" s="628"/>
      <c r="UTN1" s="628"/>
      <c r="UTO1" s="628"/>
      <c r="UTP1" s="628"/>
      <c r="UTQ1" s="628"/>
      <c r="UTR1" s="52"/>
      <c r="UTS1" s="55"/>
      <c r="UTT1" s="628"/>
      <c r="UTU1" s="628"/>
      <c r="UTV1" s="628"/>
      <c r="UTW1" s="628"/>
      <c r="UTX1" s="628"/>
      <c r="UTY1" s="52"/>
      <c r="UTZ1" s="55"/>
      <c r="UUA1" s="628"/>
      <c r="UUB1" s="628"/>
      <c r="UUC1" s="628"/>
      <c r="UUD1" s="628"/>
      <c r="UUE1" s="628"/>
      <c r="UUF1" s="52"/>
      <c r="UUG1" s="55"/>
      <c r="UUH1" s="628"/>
      <c r="UUI1" s="628"/>
      <c r="UUJ1" s="628"/>
      <c r="UUK1" s="628"/>
      <c r="UUL1" s="628"/>
      <c r="UUM1" s="52"/>
      <c r="UUN1" s="55"/>
      <c r="UUO1" s="628"/>
      <c r="UUP1" s="628"/>
      <c r="UUQ1" s="628"/>
      <c r="UUR1" s="628"/>
      <c r="UUS1" s="628"/>
      <c r="UUT1" s="52"/>
      <c r="UUU1" s="55"/>
      <c r="UUV1" s="628"/>
      <c r="UUW1" s="628"/>
      <c r="UUX1" s="628"/>
      <c r="UUY1" s="628"/>
      <c r="UUZ1" s="628"/>
      <c r="UVA1" s="52"/>
      <c r="UVB1" s="55"/>
      <c r="UVC1" s="628"/>
      <c r="UVD1" s="628"/>
      <c r="UVE1" s="628"/>
      <c r="UVF1" s="628"/>
      <c r="UVG1" s="628"/>
      <c r="UVH1" s="52"/>
      <c r="UVI1" s="55"/>
      <c r="UVJ1" s="628"/>
      <c r="UVK1" s="628"/>
      <c r="UVL1" s="628"/>
      <c r="UVM1" s="628"/>
      <c r="UVN1" s="628"/>
      <c r="UVO1" s="52"/>
      <c r="UVP1" s="55"/>
      <c r="UVQ1" s="628"/>
      <c r="UVR1" s="628"/>
      <c r="UVS1" s="628"/>
      <c r="UVT1" s="628"/>
      <c r="UVU1" s="628"/>
      <c r="UVV1" s="52"/>
      <c r="UVW1" s="55"/>
      <c r="UVX1" s="628"/>
      <c r="UVY1" s="628"/>
      <c r="UVZ1" s="628"/>
      <c r="UWA1" s="628"/>
      <c r="UWB1" s="628"/>
      <c r="UWC1" s="52"/>
      <c r="UWD1" s="55"/>
      <c r="UWE1" s="628"/>
      <c r="UWF1" s="628"/>
      <c r="UWG1" s="628"/>
      <c r="UWH1" s="628"/>
      <c r="UWI1" s="628"/>
      <c r="UWJ1" s="52"/>
      <c r="UWK1" s="55"/>
      <c r="UWL1" s="628"/>
      <c r="UWM1" s="628"/>
      <c r="UWN1" s="628"/>
      <c r="UWO1" s="628"/>
      <c r="UWP1" s="628"/>
      <c r="UWQ1" s="52"/>
      <c r="UWR1" s="55"/>
      <c r="UWS1" s="628"/>
      <c r="UWT1" s="628"/>
      <c r="UWU1" s="628"/>
      <c r="UWV1" s="628"/>
      <c r="UWW1" s="628"/>
      <c r="UWX1" s="52"/>
      <c r="UWY1" s="55"/>
      <c r="UWZ1" s="628"/>
      <c r="UXA1" s="628"/>
      <c r="UXB1" s="628"/>
      <c r="UXC1" s="628"/>
      <c r="UXD1" s="628"/>
      <c r="UXE1" s="52"/>
      <c r="UXF1" s="55"/>
      <c r="UXG1" s="628"/>
      <c r="UXH1" s="628"/>
      <c r="UXI1" s="628"/>
      <c r="UXJ1" s="628"/>
      <c r="UXK1" s="628"/>
      <c r="UXL1" s="52"/>
      <c r="UXM1" s="55"/>
      <c r="UXN1" s="628"/>
      <c r="UXO1" s="628"/>
      <c r="UXP1" s="628"/>
      <c r="UXQ1" s="628"/>
      <c r="UXR1" s="628"/>
      <c r="UXS1" s="52"/>
      <c r="UXT1" s="55"/>
      <c r="UXU1" s="628"/>
      <c r="UXV1" s="628"/>
      <c r="UXW1" s="628"/>
      <c r="UXX1" s="628"/>
      <c r="UXY1" s="628"/>
      <c r="UXZ1" s="52"/>
      <c r="UYA1" s="55"/>
      <c r="UYB1" s="628"/>
      <c r="UYC1" s="628"/>
      <c r="UYD1" s="628"/>
      <c r="UYE1" s="628"/>
      <c r="UYF1" s="628"/>
      <c r="UYG1" s="52"/>
      <c r="UYH1" s="55"/>
      <c r="UYI1" s="628"/>
      <c r="UYJ1" s="628"/>
      <c r="UYK1" s="628"/>
      <c r="UYL1" s="628"/>
      <c r="UYM1" s="628"/>
      <c r="UYN1" s="52"/>
      <c r="UYO1" s="55"/>
      <c r="UYP1" s="628"/>
      <c r="UYQ1" s="628"/>
      <c r="UYR1" s="628"/>
      <c r="UYS1" s="628"/>
      <c r="UYT1" s="628"/>
      <c r="UYU1" s="52"/>
      <c r="UYV1" s="55"/>
      <c r="UYW1" s="628"/>
      <c r="UYX1" s="628"/>
      <c r="UYY1" s="628"/>
      <c r="UYZ1" s="628"/>
      <c r="UZA1" s="628"/>
      <c r="UZB1" s="52"/>
      <c r="UZC1" s="55"/>
      <c r="UZD1" s="628"/>
      <c r="UZE1" s="628"/>
      <c r="UZF1" s="628"/>
      <c r="UZG1" s="628"/>
      <c r="UZH1" s="628"/>
      <c r="UZI1" s="52"/>
      <c r="UZJ1" s="55"/>
      <c r="UZK1" s="628"/>
      <c r="UZL1" s="628"/>
      <c r="UZM1" s="628"/>
      <c r="UZN1" s="628"/>
      <c r="UZO1" s="628"/>
      <c r="UZP1" s="52"/>
      <c r="UZQ1" s="55"/>
      <c r="UZR1" s="628"/>
      <c r="UZS1" s="628"/>
      <c r="UZT1" s="628"/>
      <c r="UZU1" s="628"/>
      <c r="UZV1" s="628"/>
      <c r="UZW1" s="52"/>
      <c r="UZX1" s="55"/>
      <c r="UZY1" s="628"/>
      <c r="UZZ1" s="628"/>
      <c r="VAA1" s="628"/>
      <c r="VAB1" s="628"/>
      <c r="VAC1" s="628"/>
      <c r="VAD1" s="52"/>
      <c r="VAE1" s="55"/>
      <c r="VAF1" s="628"/>
      <c r="VAG1" s="628"/>
      <c r="VAH1" s="628"/>
      <c r="VAI1" s="628"/>
      <c r="VAJ1" s="628"/>
      <c r="VAK1" s="52"/>
      <c r="VAL1" s="55"/>
      <c r="VAM1" s="628"/>
      <c r="VAN1" s="628"/>
      <c r="VAO1" s="628"/>
      <c r="VAP1" s="628"/>
      <c r="VAQ1" s="628"/>
      <c r="VAR1" s="52"/>
      <c r="VAS1" s="55"/>
      <c r="VAT1" s="628"/>
      <c r="VAU1" s="628"/>
      <c r="VAV1" s="628"/>
      <c r="VAW1" s="628"/>
      <c r="VAX1" s="628"/>
      <c r="VAY1" s="52"/>
      <c r="VAZ1" s="55"/>
      <c r="VBA1" s="628"/>
      <c r="VBB1" s="628"/>
      <c r="VBC1" s="628"/>
      <c r="VBD1" s="628"/>
      <c r="VBE1" s="628"/>
      <c r="VBF1" s="52"/>
      <c r="VBG1" s="55"/>
      <c r="VBH1" s="628"/>
      <c r="VBI1" s="628"/>
      <c r="VBJ1" s="628"/>
      <c r="VBK1" s="628"/>
      <c r="VBL1" s="628"/>
      <c r="VBM1" s="52"/>
      <c r="VBN1" s="55"/>
      <c r="VBO1" s="628"/>
      <c r="VBP1" s="628"/>
      <c r="VBQ1" s="628"/>
      <c r="VBR1" s="628"/>
      <c r="VBS1" s="628"/>
      <c r="VBT1" s="52"/>
      <c r="VBU1" s="55"/>
      <c r="VBV1" s="628"/>
      <c r="VBW1" s="628"/>
      <c r="VBX1" s="628"/>
      <c r="VBY1" s="628"/>
      <c r="VBZ1" s="628"/>
      <c r="VCA1" s="52"/>
      <c r="VCB1" s="55"/>
      <c r="VCC1" s="628"/>
      <c r="VCD1" s="628"/>
      <c r="VCE1" s="628"/>
      <c r="VCF1" s="628"/>
      <c r="VCG1" s="628"/>
      <c r="VCH1" s="52"/>
      <c r="VCI1" s="55"/>
      <c r="VCJ1" s="628"/>
      <c r="VCK1" s="628"/>
      <c r="VCL1" s="628"/>
      <c r="VCM1" s="628"/>
      <c r="VCN1" s="628"/>
      <c r="VCO1" s="52"/>
      <c r="VCP1" s="55"/>
      <c r="VCQ1" s="628"/>
      <c r="VCR1" s="628"/>
      <c r="VCS1" s="628"/>
      <c r="VCT1" s="628"/>
      <c r="VCU1" s="628"/>
      <c r="VCV1" s="52"/>
      <c r="VCW1" s="55"/>
      <c r="VCX1" s="628"/>
      <c r="VCY1" s="628"/>
      <c r="VCZ1" s="628"/>
      <c r="VDA1" s="628"/>
      <c r="VDB1" s="628"/>
      <c r="VDC1" s="52"/>
      <c r="VDD1" s="55"/>
      <c r="VDE1" s="628"/>
      <c r="VDF1" s="628"/>
      <c r="VDG1" s="628"/>
      <c r="VDH1" s="628"/>
      <c r="VDI1" s="628"/>
      <c r="VDJ1" s="52"/>
      <c r="VDK1" s="55"/>
      <c r="VDL1" s="628"/>
      <c r="VDM1" s="628"/>
      <c r="VDN1" s="628"/>
      <c r="VDO1" s="628"/>
      <c r="VDP1" s="628"/>
      <c r="VDQ1" s="52"/>
      <c r="VDR1" s="55"/>
      <c r="VDS1" s="628"/>
      <c r="VDT1" s="628"/>
      <c r="VDU1" s="628"/>
      <c r="VDV1" s="628"/>
      <c r="VDW1" s="628"/>
      <c r="VDX1" s="52"/>
      <c r="VDY1" s="55"/>
      <c r="VDZ1" s="628"/>
      <c r="VEA1" s="628"/>
      <c r="VEB1" s="628"/>
      <c r="VEC1" s="628"/>
      <c r="VED1" s="628"/>
      <c r="VEE1" s="52"/>
      <c r="VEF1" s="55"/>
      <c r="VEG1" s="628"/>
      <c r="VEH1" s="628"/>
      <c r="VEI1" s="628"/>
      <c r="VEJ1" s="628"/>
      <c r="VEK1" s="628"/>
      <c r="VEL1" s="52"/>
      <c r="VEM1" s="55"/>
      <c r="VEN1" s="628"/>
      <c r="VEO1" s="628"/>
      <c r="VEP1" s="628"/>
      <c r="VEQ1" s="628"/>
      <c r="VER1" s="628"/>
      <c r="VES1" s="52"/>
      <c r="VET1" s="55"/>
      <c r="VEU1" s="628"/>
      <c r="VEV1" s="628"/>
      <c r="VEW1" s="628"/>
      <c r="VEX1" s="628"/>
      <c r="VEY1" s="628"/>
      <c r="VEZ1" s="52"/>
      <c r="VFA1" s="55"/>
      <c r="VFB1" s="628"/>
      <c r="VFC1" s="628"/>
      <c r="VFD1" s="628"/>
      <c r="VFE1" s="628"/>
      <c r="VFF1" s="628"/>
      <c r="VFG1" s="52"/>
      <c r="VFH1" s="55"/>
      <c r="VFI1" s="628"/>
      <c r="VFJ1" s="628"/>
      <c r="VFK1" s="628"/>
      <c r="VFL1" s="628"/>
      <c r="VFM1" s="628"/>
      <c r="VFN1" s="52"/>
      <c r="VFO1" s="55"/>
      <c r="VFP1" s="628"/>
      <c r="VFQ1" s="628"/>
      <c r="VFR1" s="628"/>
      <c r="VFS1" s="628"/>
      <c r="VFT1" s="628"/>
      <c r="VFU1" s="52"/>
      <c r="VFV1" s="55"/>
      <c r="VFW1" s="628"/>
      <c r="VFX1" s="628"/>
      <c r="VFY1" s="628"/>
      <c r="VFZ1" s="628"/>
      <c r="VGA1" s="628"/>
      <c r="VGB1" s="52"/>
      <c r="VGC1" s="55"/>
      <c r="VGD1" s="628"/>
      <c r="VGE1" s="628"/>
      <c r="VGF1" s="628"/>
      <c r="VGG1" s="628"/>
      <c r="VGH1" s="628"/>
      <c r="VGI1" s="52"/>
      <c r="VGJ1" s="55"/>
      <c r="VGK1" s="628"/>
      <c r="VGL1" s="628"/>
      <c r="VGM1" s="628"/>
      <c r="VGN1" s="628"/>
      <c r="VGO1" s="628"/>
      <c r="VGP1" s="52"/>
      <c r="VGQ1" s="55"/>
      <c r="VGR1" s="628"/>
      <c r="VGS1" s="628"/>
      <c r="VGT1" s="628"/>
      <c r="VGU1" s="628"/>
      <c r="VGV1" s="628"/>
      <c r="VGW1" s="52"/>
      <c r="VGX1" s="55"/>
      <c r="VGY1" s="628"/>
      <c r="VGZ1" s="628"/>
      <c r="VHA1" s="628"/>
      <c r="VHB1" s="628"/>
      <c r="VHC1" s="628"/>
      <c r="VHD1" s="52"/>
      <c r="VHE1" s="55"/>
      <c r="VHF1" s="628"/>
      <c r="VHG1" s="628"/>
      <c r="VHH1" s="628"/>
      <c r="VHI1" s="628"/>
      <c r="VHJ1" s="628"/>
      <c r="VHK1" s="52"/>
      <c r="VHL1" s="55"/>
      <c r="VHM1" s="628"/>
      <c r="VHN1" s="628"/>
      <c r="VHO1" s="628"/>
      <c r="VHP1" s="628"/>
      <c r="VHQ1" s="628"/>
      <c r="VHR1" s="52"/>
      <c r="VHS1" s="55"/>
      <c r="VHT1" s="628"/>
      <c r="VHU1" s="628"/>
      <c r="VHV1" s="628"/>
      <c r="VHW1" s="628"/>
      <c r="VHX1" s="628"/>
      <c r="VHY1" s="52"/>
      <c r="VHZ1" s="55"/>
      <c r="VIA1" s="628"/>
      <c r="VIB1" s="628"/>
      <c r="VIC1" s="628"/>
      <c r="VID1" s="628"/>
      <c r="VIE1" s="628"/>
      <c r="VIF1" s="52"/>
      <c r="VIG1" s="55"/>
      <c r="VIH1" s="628"/>
      <c r="VII1" s="628"/>
      <c r="VIJ1" s="628"/>
      <c r="VIK1" s="628"/>
      <c r="VIL1" s="628"/>
      <c r="VIM1" s="52"/>
      <c r="VIN1" s="55"/>
      <c r="VIO1" s="628"/>
      <c r="VIP1" s="628"/>
      <c r="VIQ1" s="628"/>
      <c r="VIR1" s="628"/>
      <c r="VIS1" s="628"/>
      <c r="VIT1" s="52"/>
      <c r="VIU1" s="55"/>
      <c r="VIV1" s="628"/>
      <c r="VIW1" s="628"/>
      <c r="VIX1" s="628"/>
      <c r="VIY1" s="628"/>
      <c r="VIZ1" s="628"/>
      <c r="VJA1" s="52"/>
      <c r="VJB1" s="55"/>
      <c r="VJC1" s="628"/>
      <c r="VJD1" s="628"/>
      <c r="VJE1" s="628"/>
      <c r="VJF1" s="628"/>
      <c r="VJG1" s="628"/>
      <c r="VJH1" s="52"/>
      <c r="VJI1" s="55"/>
      <c r="VJJ1" s="628"/>
      <c r="VJK1" s="628"/>
      <c r="VJL1" s="628"/>
      <c r="VJM1" s="628"/>
      <c r="VJN1" s="628"/>
      <c r="VJO1" s="52"/>
      <c r="VJP1" s="55"/>
      <c r="VJQ1" s="628"/>
      <c r="VJR1" s="628"/>
      <c r="VJS1" s="628"/>
      <c r="VJT1" s="628"/>
      <c r="VJU1" s="628"/>
      <c r="VJV1" s="52"/>
      <c r="VJW1" s="55"/>
      <c r="VJX1" s="628"/>
      <c r="VJY1" s="628"/>
      <c r="VJZ1" s="628"/>
      <c r="VKA1" s="628"/>
      <c r="VKB1" s="628"/>
      <c r="VKC1" s="52"/>
      <c r="VKD1" s="55"/>
      <c r="VKE1" s="628"/>
      <c r="VKF1" s="628"/>
      <c r="VKG1" s="628"/>
      <c r="VKH1" s="628"/>
      <c r="VKI1" s="628"/>
      <c r="VKJ1" s="52"/>
      <c r="VKK1" s="55"/>
      <c r="VKL1" s="628"/>
      <c r="VKM1" s="628"/>
      <c r="VKN1" s="628"/>
      <c r="VKO1" s="628"/>
      <c r="VKP1" s="628"/>
      <c r="VKQ1" s="52"/>
      <c r="VKR1" s="55"/>
      <c r="VKS1" s="628"/>
      <c r="VKT1" s="628"/>
      <c r="VKU1" s="628"/>
      <c r="VKV1" s="628"/>
      <c r="VKW1" s="628"/>
      <c r="VKX1" s="52"/>
      <c r="VKY1" s="55"/>
      <c r="VKZ1" s="628"/>
      <c r="VLA1" s="628"/>
      <c r="VLB1" s="628"/>
      <c r="VLC1" s="628"/>
      <c r="VLD1" s="628"/>
      <c r="VLE1" s="52"/>
      <c r="VLF1" s="55"/>
      <c r="VLG1" s="628"/>
      <c r="VLH1" s="628"/>
      <c r="VLI1" s="628"/>
      <c r="VLJ1" s="628"/>
      <c r="VLK1" s="628"/>
      <c r="VLL1" s="52"/>
      <c r="VLM1" s="55"/>
      <c r="VLN1" s="628"/>
      <c r="VLO1" s="628"/>
      <c r="VLP1" s="628"/>
      <c r="VLQ1" s="628"/>
      <c r="VLR1" s="628"/>
      <c r="VLS1" s="52"/>
      <c r="VLT1" s="55"/>
      <c r="VLU1" s="628"/>
      <c r="VLV1" s="628"/>
      <c r="VLW1" s="628"/>
      <c r="VLX1" s="628"/>
      <c r="VLY1" s="628"/>
      <c r="VLZ1" s="52"/>
      <c r="VMA1" s="55"/>
      <c r="VMB1" s="628"/>
      <c r="VMC1" s="628"/>
      <c r="VMD1" s="628"/>
      <c r="VME1" s="628"/>
      <c r="VMF1" s="628"/>
      <c r="VMG1" s="52"/>
      <c r="VMH1" s="55"/>
      <c r="VMI1" s="628"/>
      <c r="VMJ1" s="628"/>
      <c r="VMK1" s="628"/>
      <c r="VML1" s="628"/>
      <c r="VMM1" s="628"/>
      <c r="VMN1" s="52"/>
      <c r="VMO1" s="55"/>
      <c r="VMP1" s="628"/>
      <c r="VMQ1" s="628"/>
      <c r="VMR1" s="628"/>
      <c r="VMS1" s="628"/>
      <c r="VMT1" s="628"/>
      <c r="VMU1" s="52"/>
      <c r="VMV1" s="55"/>
      <c r="VMW1" s="628"/>
      <c r="VMX1" s="628"/>
      <c r="VMY1" s="628"/>
      <c r="VMZ1" s="628"/>
      <c r="VNA1" s="628"/>
      <c r="VNB1" s="52"/>
      <c r="VNC1" s="55"/>
      <c r="VND1" s="628"/>
      <c r="VNE1" s="628"/>
      <c r="VNF1" s="628"/>
      <c r="VNG1" s="628"/>
      <c r="VNH1" s="628"/>
      <c r="VNI1" s="52"/>
      <c r="VNJ1" s="55"/>
      <c r="VNK1" s="628"/>
      <c r="VNL1" s="628"/>
      <c r="VNM1" s="628"/>
      <c r="VNN1" s="628"/>
      <c r="VNO1" s="628"/>
      <c r="VNP1" s="52"/>
      <c r="VNQ1" s="55"/>
      <c r="VNR1" s="628"/>
      <c r="VNS1" s="628"/>
      <c r="VNT1" s="628"/>
      <c r="VNU1" s="628"/>
      <c r="VNV1" s="628"/>
      <c r="VNW1" s="52"/>
      <c r="VNX1" s="55"/>
      <c r="VNY1" s="628"/>
      <c r="VNZ1" s="628"/>
      <c r="VOA1" s="628"/>
      <c r="VOB1" s="628"/>
      <c r="VOC1" s="628"/>
      <c r="VOD1" s="52"/>
      <c r="VOE1" s="55"/>
      <c r="VOF1" s="628"/>
      <c r="VOG1" s="628"/>
      <c r="VOH1" s="628"/>
      <c r="VOI1" s="628"/>
      <c r="VOJ1" s="628"/>
      <c r="VOK1" s="52"/>
      <c r="VOL1" s="55"/>
      <c r="VOM1" s="628"/>
      <c r="VON1" s="628"/>
      <c r="VOO1" s="628"/>
      <c r="VOP1" s="628"/>
      <c r="VOQ1" s="628"/>
      <c r="VOR1" s="52"/>
      <c r="VOS1" s="55"/>
      <c r="VOT1" s="628"/>
      <c r="VOU1" s="628"/>
      <c r="VOV1" s="628"/>
      <c r="VOW1" s="628"/>
      <c r="VOX1" s="628"/>
      <c r="VOY1" s="52"/>
      <c r="VOZ1" s="55"/>
      <c r="VPA1" s="628"/>
      <c r="VPB1" s="628"/>
      <c r="VPC1" s="628"/>
      <c r="VPD1" s="628"/>
      <c r="VPE1" s="628"/>
      <c r="VPF1" s="52"/>
      <c r="VPG1" s="55"/>
      <c r="VPH1" s="628"/>
      <c r="VPI1" s="628"/>
      <c r="VPJ1" s="628"/>
      <c r="VPK1" s="628"/>
      <c r="VPL1" s="628"/>
      <c r="VPM1" s="52"/>
      <c r="VPN1" s="55"/>
      <c r="VPO1" s="628"/>
      <c r="VPP1" s="628"/>
      <c r="VPQ1" s="628"/>
      <c r="VPR1" s="628"/>
      <c r="VPS1" s="628"/>
      <c r="VPT1" s="52"/>
      <c r="VPU1" s="55"/>
      <c r="VPV1" s="628"/>
      <c r="VPW1" s="628"/>
      <c r="VPX1" s="628"/>
      <c r="VPY1" s="628"/>
      <c r="VPZ1" s="628"/>
      <c r="VQA1" s="52"/>
      <c r="VQB1" s="55"/>
      <c r="VQC1" s="628"/>
      <c r="VQD1" s="628"/>
      <c r="VQE1" s="628"/>
      <c r="VQF1" s="628"/>
      <c r="VQG1" s="628"/>
      <c r="VQH1" s="52"/>
      <c r="VQI1" s="55"/>
      <c r="VQJ1" s="628"/>
      <c r="VQK1" s="628"/>
      <c r="VQL1" s="628"/>
      <c r="VQM1" s="628"/>
      <c r="VQN1" s="628"/>
      <c r="VQO1" s="52"/>
      <c r="VQP1" s="55"/>
      <c r="VQQ1" s="628"/>
      <c r="VQR1" s="628"/>
      <c r="VQS1" s="628"/>
      <c r="VQT1" s="628"/>
      <c r="VQU1" s="628"/>
      <c r="VQV1" s="52"/>
      <c r="VQW1" s="55"/>
      <c r="VQX1" s="628"/>
      <c r="VQY1" s="628"/>
      <c r="VQZ1" s="628"/>
      <c r="VRA1" s="628"/>
      <c r="VRB1" s="628"/>
      <c r="VRC1" s="52"/>
      <c r="VRD1" s="55"/>
      <c r="VRE1" s="628"/>
      <c r="VRF1" s="628"/>
      <c r="VRG1" s="628"/>
      <c r="VRH1" s="628"/>
      <c r="VRI1" s="628"/>
      <c r="VRJ1" s="52"/>
      <c r="VRK1" s="55"/>
      <c r="VRL1" s="628"/>
      <c r="VRM1" s="628"/>
      <c r="VRN1" s="628"/>
      <c r="VRO1" s="628"/>
      <c r="VRP1" s="628"/>
      <c r="VRQ1" s="52"/>
      <c r="VRR1" s="55"/>
      <c r="VRS1" s="628"/>
      <c r="VRT1" s="628"/>
      <c r="VRU1" s="628"/>
      <c r="VRV1" s="628"/>
      <c r="VRW1" s="628"/>
      <c r="VRX1" s="52"/>
      <c r="VRY1" s="55"/>
      <c r="VRZ1" s="628"/>
      <c r="VSA1" s="628"/>
      <c r="VSB1" s="628"/>
      <c r="VSC1" s="628"/>
      <c r="VSD1" s="628"/>
      <c r="VSE1" s="52"/>
      <c r="VSF1" s="55"/>
      <c r="VSG1" s="628"/>
      <c r="VSH1" s="628"/>
      <c r="VSI1" s="628"/>
      <c r="VSJ1" s="628"/>
      <c r="VSK1" s="628"/>
      <c r="VSL1" s="52"/>
      <c r="VSM1" s="55"/>
      <c r="VSN1" s="628"/>
      <c r="VSO1" s="628"/>
      <c r="VSP1" s="628"/>
      <c r="VSQ1" s="628"/>
      <c r="VSR1" s="628"/>
      <c r="VSS1" s="52"/>
      <c r="VST1" s="55"/>
      <c r="VSU1" s="628"/>
      <c r="VSV1" s="628"/>
      <c r="VSW1" s="628"/>
      <c r="VSX1" s="628"/>
      <c r="VSY1" s="628"/>
      <c r="VSZ1" s="52"/>
      <c r="VTA1" s="55"/>
      <c r="VTB1" s="628"/>
      <c r="VTC1" s="628"/>
      <c r="VTD1" s="628"/>
      <c r="VTE1" s="628"/>
      <c r="VTF1" s="628"/>
      <c r="VTG1" s="52"/>
      <c r="VTH1" s="55"/>
      <c r="VTI1" s="628"/>
      <c r="VTJ1" s="628"/>
      <c r="VTK1" s="628"/>
      <c r="VTL1" s="628"/>
      <c r="VTM1" s="628"/>
      <c r="VTN1" s="52"/>
      <c r="VTO1" s="55"/>
      <c r="VTP1" s="628"/>
      <c r="VTQ1" s="628"/>
      <c r="VTR1" s="628"/>
      <c r="VTS1" s="628"/>
      <c r="VTT1" s="628"/>
      <c r="VTU1" s="52"/>
      <c r="VTV1" s="55"/>
      <c r="VTW1" s="628"/>
      <c r="VTX1" s="628"/>
      <c r="VTY1" s="628"/>
      <c r="VTZ1" s="628"/>
      <c r="VUA1" s="628"/>
      <c r="VUB1" s="52"/>
      <c r="VUC1" s="55"/>
      <c r="VUD1" s="628"/>
      <c r="VUE1" s="628"/>
      <c r="VUF1" s="628"/>
      <c r="VUG1" s="628"/>
      <c r="VUH1" s="628"/>
      <c r="VUI1" s="52"/>
      <c r="VUJ1" s="55"/>
      <c r="VUK1" s="628"/>
      <c r="VUL1" s="628"/>
      <c r="VUM1" s="628"/>
      <c r="VUN1" s="628"/>
      <c r="VUO1" s="628"/>
      <c r="VUP1" s="52"/>
      <c r="VUQ1" s="55"/>
      <c r="VUR1" s="628"/>
      <c r="VUS1" s="628"/>
      <c r="VUT1" s="628"/>
      <c r="VUU1" s="628"/>
      <c r="VUV1" s="628"/>
      <c r="VUW1" s="52"/>
      <c r="VUX1" s="55"/>
      <c r="VUY1" s="628"/>
      <c r="VUZ1" s="628"/>
      <c r="VVA1" s="628"/>
      <c r="VVB1" s="628"/>
      <c r="VVC1" s="628"/>
      <c r="VVD1" s="52"/>
      <c r="VVE1" s="55"/>
      <c r="VVF1" s="628"/>
      <c r="VVG1" s="628"/>
      <c r="VVH1" s="628"/>
      <c r="VVI1" s="628"/>
      <c r="VVJ1" s="628"/>
      <c r="VVK1" s="52"/>
      <c r="VVL1" s="55"/>
      <c r="VVM1" s="628"/>
      <c r="VVN1" s="628"/>
      <c r="VVO1" s="628"/>
      <c r="VVP1" s="628"/>
      <c r="VVQ1" s="628"/>
      <c r="VVR1" s="52"/>
      <c r="VVS1" s="55"/>
      <c r="VVT1" s="628"/>
      <c r="VVU1" s="628"/>
      <c r="VVV1" s="628"/>
      <c r="VVW1" s="628"/>
      <c r="VVX1" s="628"/>
      <c r="VVY1" s="52"/>
      <c r="VVZ1" s="55"/>
      <c r="VWA1" s="628"/>
      <c r="VWB1" s="628"/>
      <c r="VWC1" s="628"/>
      <c r="VWD1" s="628"/>
      <c r="VWE1" s="628"/>
      <c r="VWF1" s="52"/>
      <c r="VWG1" s="55"/>
      <c r="VWH1" s="628"/>
      <c r="VWI1" s="628"/>
      <c r="VWJ1" s="628"/>
      <c r="VWK1" s="628"/>
      <c r="VWL1" s="628"/>
      <c r="VWM1" s="52"/>
      <c r="VWN1" s="55"/>
      <c r="VWO1" s="628"/>
      <c r="VWP1" s="628"/>
      <c r="VWQ1" s="628"/>
      <c r="VWR1" s="628"/>
      <c r="VWS1" s="628"/>
      <c r="VWT1" s="52"/>
      <c r="VWU1" s="55"/>
      <c r="VWV1" s="628"/>
      <c r="VWW1" s="628"/>
      <c r="VWX1" s="628"/>
      <c r="VWY1" s="628"/>
      <c r="VWZ1" s="628"/>
      <c r="VXA1" s="52"/>
      <c r="VXB1" s="55"/>
      <c r="VXC1" s="628"/>
      <c r="VXD1" s="628"/>
      <c r="VXE1" s="628"/>
      <c r="VXF1" s="628"/>
      <c r="VXG1" s="628"/>
      <c r="VXH1" s="52"/>
      <c r="VXI1" s="55"/>
      <c r="VXJ1" s="628"/>
      <c r="VXK1" s="628"/>
      <c r="VXL1" s="628"/>
      <c r="VXM1" s="628"/>
      <c r="VXN1" s="628"/>
      <c r="VXO1" s="52"/>
      <c r="VXP1" s="55"/>
      <c r="VXQ1" s="628"/>
      <c r="VXR1" s="628"/>
      <c r="VXS1" s="628"/>
      <c r="VXT1" s="628"/>
      <c r="VXU1" s="628"/>
      <c r="VXV1" s="52"/>
      <c r="VXW1" s="55"/>
      <c r="VXX1" s="628"/>
      <c r="VXY1" s="628"/>
      <c r="VXZ1" s="628"/>
      <c r="VYA1" s="628"/>
      <c r="VYB1" s="628"/>
      <c r="VYC1" s="52"/>
      <c r="VYD1" s="55"/>
      <c r="VYE1" s="628"/>
      <c r="VYF1" s="628"/>
      <c r="VYG1" s="628"/>
      <c r="VYH1" s="628"/>
      <c r="VYI1" s="628"/>
      <c r="VYJ1" s="52"/>
      <c r="VYK1" s="55"/>
      <c r="VYL1" s="628"/>
      <c r="VYM1" s="628"/>
      <c r="VYN1" s="628"/>
      <c r="VYO1" s="628"/>
      <c r="VYP1" s="628"/>
      <c r="VYQ1" s="52"/>
      <c r="VYR1" s="55"/>
      <c r="VYS1" s="628"/>
      <c r="VYT1" s="628"/>
      <c r="VYU1" s="628"/>
      <c r="VYV1" s="628"/>
      <c r="VYW1" s="628"/>
      <c r="VYX1" s="52"/>
      <c r="VYY1" s="55"/>
      <c r="VYZ1" s="628"/>
      <c r="VZA1" s="628"/>
      <c r="VZB1" s="628"/>
      <c r="VZC1" s="628"/>
      <c r="VZD1" s="628"/>
      <c r="VZE1" s="52"/>
      <c r="VZF1" s="55"/>
      <c r="VZG1" s="628"/>
      <c r="VZH1" s="628"/>
      <c r="VZI1" s="628"/>
      <c r="VZJ1" s="628"/>
      <c r="VZK1" s="628"/>
      <c r="VZL1" s="52"/>
      <c r="VZM1" s="55"/>
      <c r="VZN1" s="628"/>
      <c r="VZO1" s="628"/>
      <c r="VZP1" s="628"/>
      <c r="VZQ1" s="628"/>
      <c r="VZR1" s="628"/>
      <c r="VZS1" s="52"/>
      <c r="VZT1" s="55"/>
      <c r="VZU1" s="628"/>
      <c r="VZV1" s="628"/>
      <c r="VZW1" s="628"/>
      <c r="VZX1" s="628"/>
      <c r="VZY1" s="628"/>
      <c r="VZZ1" s="52"/>
      <c r="WAA1" s="55"/>
      <c r="WAB1" s="628"/>
      <c r="WAC1" s="628"/>
      <c r="WAD1" s="628"/>
      <c r="WAE1" s="628"/>
      <c r="WAF1" s="628"/>
      <c r="WAG1" s="52"/>
      <c r="WAH1" s="55"/>
      <c r="WAI1" s="628"/>
      <c r="WAJ1" s="628"/>
      <c r="WAK1" s="628"/>
      <c r="WAL1" s="628"/>
      <c r="WAM1" s="628"/>
      <c r="WAN1" s="52"/>
      <c r="WAO1" s="55"/>
      <c r="WAP1" s="628"/>
      <c r="WAQ1" s="628"/>
      <c r="WAR1" s="628"/>
      <c r="WAS1" s="628"/>
      <c r="WAT1" s="628"/>
      <c r="WAU1" s="52"/>
      <c r="WAV1" s="55"/>
      <c r="WAW1" s="628"/>
      <c r="WAX1" s="628"/>
      <c r="WAY1" s="628"/>
      <c r="WAZ1" s="628"/>
      <c r="WBA1" s="628"/>
      <c r="WBB1" s="52"/>
      <c r="WBC1" s="55"/>
      <c r="WBD1" s="628"/>
      <c r="WBE1" s="628"/>
      <c r="WBF1" s="628"/>
      <c r="WBG1" s="628"/>
      <c r="WBH1" s="628"/>
      <c r="WBI1" s="52"/>
      <c r="WBJ1" s="55"/>
      <c r="WBK1" s="628"/>
      <c r="WBL1" s="628"/>
      <c r="WBM1" s="628"/>
      <c r="WBN1" s="628"/>
      <c r="WBO1" s="628"/>
      <c r="WBP1" s="52"/>
      <c r="WBQ1" s="55"/>
      <c r="WBR1" s="628"/>
      <c r="WBS1" s="628"/>
      <c r="WBT1" s="628"/>
      <c r="WBU1" s="628"/>
      <c r="WBV1" s="628"/>
      <c r="WBW1" s="52"/>
      <c r="WBX1" s="55"/>
      <c r="WBY1" s="628"/>
      <c r="WBZ1" s="628"/>
      <c r="WCA1" s="628"/>
      <c r="WCB1" s="628"/>
      <c r="WCC1" s="628"/>
      <c r="WCD1" s="52"/>
      <c r="WCE1" s="55"/>
      <c r="WCF1" s="628"/>
      <c r="WCG1" s="628"/>
      <c r="WCH1" s="628"/>
      <c r="WCI1" s="628"/>
      <c r="WCJ1" s="628"/>
      <c r="WCK1" s="52"/>
      <c r="WCL1" s="55"/>
      <c r="WCM1" s="628"/>
      <c r="WCN1" s="628"/>
      <c r="WCO1" s="628"/>
      <c r="WCP1" s="628"/>
      <c r="WCQ1" s="628"/>
      <c r="WCR1" s="52"/>
      <c r="WCS1" s="55"/>
      <c r="WCT1" s="628"/>
      <c r="WCU1" s="628"/>
      <c r="WCV1" s="628"/>
      <c r="WCW1" s="628"/>
      <c r="WCX1" s="628"/>
      <c r="WCY1" s="52"/>
      <c r="WCZ1" s="55"/>
      <c r="WDA1" s="628"/>
      <c r="WDB1" s="628"/>
      <c r="WDC1" s="628"/>
      <c r="WDD1" s="628"/>
      <c r="WDE1" s="628"/>
      <c r="WDF1" s="52"/>
      <c r="WDG1" s="55"/>
      <c r="WDH1" s="628"/>
      <c r="WDI1" s="628"/>
      <c r="WDJ1" s="628"/>
      <c r="WDK1" s="628"/>
      <c r="WDL1" s="628"/>
      <c r="WDM1" s="52"/>
      <c r="WDN1" s="55"/>
      <c r="WDO1" s="628"/>
      <c r="WDP1" s="628"/>
      <c r="WDQ1" s="628"/>
      <c r="WDR1" s="628"/>
      <c r="WDS1" s="628"/>
      <c r="WDT1" s="52"/>
      <c r="WDU1" s="55"/>
      <c r="WDV1" s="628"/>
      <c r="WDW1" s="628"/>
      <c r="WDX1" s="628"/>
      <c r="WDY1" s="628"/>
      <c r="WDZ1" s="628"/>
      <c r="WEA1" s="52"/>
      <c r="WEB1" s="55"/>
      <c r="WEC1" s="628"/>
      <c r="WED1" s="628"/>
      <c r="WEE1" s="628"/>
      <c r="WEF1" s="628"/>
      <c r="WEG1" s="628"/>
      <c r="WEH1" s="52"/>
      <c r="WEI1" s="55"/>
      <c r="WEJ1" s="628"/>
      <c r="WEK1" s="628"/>
      <c r="WEL1" s="628"/>
      <c r="WEM1" s="628"/>
      <c r="WEN1" s="628"/>
      <c r="WEO1" s="52"/>
      <c r="WEP1" s="55"/>
      <c r="WEQ1" s="628"/>
      <c r="WER1" s="628"/>
      <c r="WES1" s="628"/>
      <c r="WET1" s="628"/>
      <c r="WEU1" s="628"/>
      <c r="WEV1" s="52"/>
      <c r="WEW1" s="55"/>
      <c r="WEX1" s="628"/>
      <c r="WEY1" s="628"/>
      <c r="WEZ1" s="628"/>
      <c r="WFA1" s="628"/>
      <c r="WFB1" s="628"/>
      <c r="WFC1" s="52"/>
      <c r="WFD1" s="55"/>
      <c r="WFE1" s="628"/>
      <c r="WFF1" s="628"/>
      <c r="WFG1" s="628"/>
      <c r="WFH1" s="628"/>
      <c r="WFI1" s="628"/>
      <c r="WFJ1" s="52"/>
      <c r="WFK1" s="55"/>
      <c r="WFL1" s="628"/>
      <c r="WFM1" s="628"/>
      <c r="WFN1" s="628"/>
      <c r="WFO1" s="628"/>
      <c r="WFP1" s="628"/>
      <c r="WFQ1" s="52"/>
      <c r="WFR1" s="55"/>
      <c r="WFS1" s="628"/>
      <c r="WFT1" s="628"/>
      <c r="WFU1" s="628"/>
      <c r="WFV1" s="628"/>
      <c r="WFW1" s="628"/>
      <c r="WFX1" s="52"/>
      <c r="WFY1" s="55"/>
      <c r="WFZ1" s="628"/>
      <c r="WGA1" s="628"/>
      <c r="WGB1" s="628"/>
      <c r="WGC1" s="628"/>
      <c r="WGD1" s="628"/>
      <c r="WGE1" s="52"/>
      <c r="WGF1" s="55"/>
      <c r="WGG1" s="628"/>
      <c r="WGH1" s="628"/>
      <c r="WGI1" s="628"/>
      <c r="WGJ1" s="628"/>
      <c r="WGK1" s="628"/>
      <c r="WGL1" s="52"/>
      <c r="WGM1" s="55"/>
      <c r="WGN1" s="628"/>
      <c r="WGO1" s="628"/>
      <c r="WGP1" s="628"/>
      <c r="WGQ1" s="628"/>
      <c r="WGR1" s="628"/>
      <c r="WGS1" s="52"/>
      <c r="WGT1" s="55"/>
      <c r="WGU1" s="628"/>
      <c r="WGV1" s="628"/>
      <c r="WGW1" s="628"/>
      <c r="WGX1" s="628"/>
      <c r="WGY1" s="628"/>
      <c r="WGZ1" s="52"/>
      <c r="WHA1" s="55"/>
      <c r="WHB1" s="628"/>
      <c r="WHC1" s="628"/>
      <c r="WHD1" s="628"/>
      <c r="WHE1" s="628"/>
      <c r="WHF1" s="628"/>
      <c r="WHG1" s="52"/>
      <c r="WHH1" s="55"/>
      <c r="WHI1" s="628"/>
      <c r="WHJ1" s="628"/>
      <c r="WHK1" s="628"/>
      <c r="WHL1" s="628"/>
      <c r="WHM1" s="628"/>
      <c r="WHN1" s="52"/>
      <c r="WHO1" s="55"/>
      <c r="WHP1" s="628"/>
      <c r="WHQ1" s="628"/>
      <c r="WHR1" s="628"/>
      <c r="WHS1" s="628"/>
      <c r="WHT1" s="628"/>
      <c r="WHU1" s="52"/>
      <c r="WHV1" s="55"/>
      <c r="WHW1" s="628"/>
      <c r="WHX1" s="628"/>
      <c r="WHY1" s="628"/>
      <c r="WHZ1" s="628"/>
      <c r="WIA1" s="628"/>
      <c r="WIB1" s="52"/>
      <c r="WIC1" s="55"/>
      <c r="WID1" s="628"/>
      <c r="WIE1" s="628"/>
      <c r="WIF1" s="628"/>
      <c r="WIG1" s="628"/>
      <c r="WIH1" s="628"/>
      <c r="WII1" s="52"/>
      <c r="WIJ1" s="55"/>
      <c r="WIK1" s="628"/>
      <c r="WIL1" s="628"/>
      <c r="WIM1" s="628"/>
      <c r="WIN1" s="628"/>
      <c r="WIO1" s="628"/>
      <c r="WIP1" s="52"/>
      <c r="WIQ1" s="55"/>
      <c r="WIR1" s="628"/>
      <c r="WIS1" s="628"/>
      <c r="WIT1" s="628"/>
      <c r="WIU1" s="628"/>
      <c r="WIV1" s="628"/>
      <c r="WIW1" s="52"/>
      <c r="WIX1" s="55"/>
      <c r="WIY1" s="628"/>
      <c r="WIZ1" s="628"/>
      <c r="WJA1" s="628"/>
      <c r="WJB1" s="628"/>
      <c r="WJC1" s="628"/>
      <c r="WJD1" s="52"/>
      <c r="WJE1" s="55"/>
      <c r="WJF1" s="628"/>
      <c r="WJG1" s="628"/>
      <c r="WJH1" s="628"/>
      <c r="WJI1" s="628"/>
      <c r="WJJ1" s="628"/>
      <c r="WJK1" s="52"/>
      <c r="WJL1" s="55"/>
      <c r="WJM1" s="628"/>
      <c r="WJN1" s="628"/>
      <c r="WJO1" s="628"/>
      <c r="WJP1" s="628"/>
      <c r="WJQ1" s="628"/>
      <c r="WJR1" s="52"/>
      <c r="WJS1" s="55"/>
      <c r="WJT1" s="628"/>
      <c r="WJU1" s="628"/>
      <c r="WJV1" s="628"/>
      <c r="WJW1" s="628"/>
      <c r="WJX1" s="628"/>
      <c r="WJY1" s="52"/>
      <c r="WJZ1" s="55"/>
      <c r="WKA1" s="628"/>
      <c r="WKB1" s="628"/>
      <c r="WKC1" s="628"/>
      <c r="WKD1" s="628"/>
      <c r="WKE1" s="628"/>
      <c r="WKF1" s="52"/>
      <c r="WKG1" s="55"/>
      <c r="WKH1" s="628"/>
      <c r="WKI1" s="628"/>
      <c r="WKJ1" s="628"/>
      <c r="WKK1" s="628"/>
      <c r="WKL1" s="628"/>
      <c r="WKM1" s="52"/>
      <c r="WKN1" s="55"/>
      <c r="WKO1" s="628"/>
      <c r="WKP1" s="628"/>
      <c r="WKQ1" s="628"/>
      <c r="WKR1" s="628"/>
      <c r="WKS1" s="628"/>
      <c r="WKT1" s="52"/>
      <c r="WKU1" s="55"/>
      <c r="WKV1" s="628"/>
      <c r="WKW1" s="628"/>
      <c r="WKX1" s="628"/>
      <c r="WKY1" s="628"/>
      <c r="WKZ1" s="628"/>
      <c r="WLA1" s="52"/>
      <c r="WLB1" s="55"/>
      <c r="WLC1" s="628"/>
      <c r="WLD1" s="628"/>
      <c r="WLE1" s="628"/>
      <c r="WLF1" s="628"/>
      <c r="WLG1" s="628"/>
      <c r="WLH1" s="52"/>
      <c r="WLI1" s="55"/>
      <c r="WLJ1" s="628"/>
      <c r="WLK1" s="628"/>
      <c r="WLL1" s="628"/>
      <c r="WLM1" s="628"/>
      <c r="WLN1" s="628"/>
      <c r="WLO1" s="52"/>
      <c r="WLP1" s="55"/>
      <c r="WLQ1" s="628"/>
      <c r="WLR1" s="628"/>
      <c r="WLS1" s="628"/>
      <c r="WLT1" s="628"/>
      <c r="WLU1" s="628"/>
      <c r="WLV1" s="52"/>
      <c r="WLW1" s="55"/>
      <c r="WLX1" s="628"/>
      <c r="WLY1" s="628"/>
      <c r="WLZ1" s="628"/>
      <c r="WMA1" s="628"/>
      <c r="WMB1" s="628"/>
      <c r="WMC1" s="52"/>
      <c r="WMD1" s="55"/>
      <c r="WME1" s="628"/>
      <c r="WMF1" s="628"/>
      <c r="WMG1" s="628"/>
      <c r="WMH1" s="628"/>
      <c r="WMI1" s="628"/>
      <c r="WMJ1" s="52"/>
      <c r="WMK1" s="55"/>
      <c r="WML1" s="628"/>
      <c r="WMM1" s="628"/>
      <c r="WMN1" s="628"/>
      <c r="WMO1" s="628"/>
      <c r="WMP1" s="628"/>
      <c r="WMQ1" s="52"/>
      <c r="WMR1" s="55"/>
      <c r="WMS1" s="628"/>
      <c r="WMT1" s="628"/>
      <c r="WMU1" s="628"/>
      <c r="WMV1" s="628"/>
      <c r="WMW1" s="628"/>
      <c r="WMX1" s="52"/>
      <c r="WMY1" s="55"/>
      <c r="WMZ1" s="628"/>
      <c r="WNA1" s="628"/>
      <c r="WNB1" s="628"/>
      <c r="WNC1" s="628"/>
      <c r="WND1" s="628"/>
      <c r="WNE1" s="52"/>
      <c r="WNF1" s="55"/>
      <c r="WNG1" s="628"/>
      <c r="WNH1" s="628"/>
      <c r="WNI1" s="628"/>
      <c r="WNJ1" s="628"/>
      <c r="WNK1" s="628"/>
      <c r="WNL1" s="52"/>
      <c r="WNM1" s="55"/>
      <c r="WNN1" s="628"/>
      <c r="WNO1" s="628"/>
      <c r="WNP1" s="628"/>
      <c r="WNQ1" s="628"/>
      <c r="WNR1" s="628"/>
      <c r="WNS1" s="52"/>
      <c r="WNT1" s="55"/>
      <c r="WNU1" s="628"/>
      <c r="WNV1" s="628"/>
      <c r="WNW1" s="628"/>
      <c r="WNX1" s="628"/>
      <c r="WNY1" s="628"/>
      <c r="WNZ1" s="52"/>
      <c r="WOA1" s="55"/>
      <c r="WOB1" s="628"/>
      <c r="WOC1" s="628"/>
      <c r="WOD1" s="628"/>
      <c r="WOE1" s="628"/>
      <c r="WOF1" s="628"/>
      <c r="WOG1" s="52"/>
      <c r="WOH1" s="55"/>
      <c r="WOI1" s="628"/>
      <c r="WOJ1" s="628"/>
      <c r="WOK1" s="628"/>
      <c r="WOL1" s="628"/>
      <c r="WOM1" s="628"/>
      <c r="WON1" s="52"/>
      <c r="WOO1" s="55"/>
      <c r="WOP1" s="628"/>
      <c r="WOQ1" s="628"/>
      <c r="WOR1" s="628"/>
      <c r="WOS1" s="628"/>
      <c r="WOT1" s="628"/>
      <c r="WOU1" s="52"/>
      <c r="WOV1" s="55"/>
      <c r="WOW1" s="628"/>
      <c r="WOX1" s="628"/>
      <c r="WOY1" s="628"/>
      <c r="WOZ1" s="628"/>
      <c r="WPA1" s="628"/>
      <c r="WPB1" s="52"/>
      <c r="WPC1" s="55"/>
      <c r="WPD1" s="628"/>
      <c r="WPE1" s="628"/>
      <c r="WPF1" s="628"/>
      <c r="WPG1" s="628"/>
      <c r="WPH1" s="628"/>
      <c r="WPI1" s="52"/>
      <c r="WPJ1" s="55"/>
      <c r="WPK1" s="628"/>
      <c r="WPL1" s="628"/>
      <c r="WPM1" s="628"/>
      <c r="WPN1" s="628"/>
      <c r="WPO1" s="628"/>
      <c r="WPP1" s="52"/>
      <c r="WPQ1" s="55"/>
      <c r="WPR1" s="628"/>
      <c r="WPS1" s="628"/>
      <c r="WPT1" s="628"/>
      <c r="WPU1" s="628"/>
      <c r="WPV1" s="628"/>
      <c r="WPW1" s="52"/>
      <c r="WPX1" s="55"/>
      <c r="WPY1" s="628"/>
      <c r="WPZ1" s="628"/>
      <c r="WQA1" s="628"/>
      <c r="WQB1" s="628"/>
      <c r="WQC1" s="628"/>
      <c r="WQD1" s="52"/>
      <c r="WQE1" s="55"/>
      <c r="WQF1" s="628"/>
      <c r="WQG1" s="628"/>
      <c r="WQH1" s="628"/>
      <c r="WQI1" s="628"/>
      <c r="WQJ1" s="628"/>
      <c r="WQK1" s="52"/>
      <c r="WQL1" s="55"/>
      <c r="WQM1" s="628"/>
      <c r="WQN1" s="628"/>
      <c r="WQO1" s="628"/>
      <c r="WQP1" s="628"/>
      <c r="WQQ1" s="628"/>
      <c r="WQR1" s="52"/>
      <c r="WQS1" s="55"/>
      <c r="WQT1" s="628"/>
      <c r="WQU1" s="628"/>
      <c r="WQV1" s="628"/>
      <c r="WQW1" s="628"/>
      <c r="WQX1" s="628"/>
      <c r="WQY1" s="52"/>
      <c r="WQZ1" s="55"/>
      <c r="WRA1" s="628"/>
      <c r="WRB1" s="628"/>
      <c r="WRC1" s="628"/>
      <c r="WRD1" s="628"/>
      <c r="WRE1" s="628"/>
      <c r="WRF1" s="52"/>
      <c r="WRG1" s="55"/>
      <c r="WRH1" s="628"/>
      <c r="WRI1" s="628"/>
      <c r="WRJ1" s="628"/>
      <c r="WRK1" s="628"/>
      <c r="WRL1" s="628"/>
      <c r="WRM1" s="52"/>
      <c r="WRN1" s="55"/>
      <c r="WRO1" s="628"/>
      <c r="WRP1" s="628"/>
      <c r="WRQ1" s="628"/>
      <c r="WRR1" s="628"/>
      <c r="WRS1" s="628"/>
      <c r="WRT1" s="52"/>
      <c r="WRU1" s="55"/>
      <c r="WRV1" s="628"/>
      <c r="WRW1" s="628"/>
      <c r="WRX1" s="628"/>
      <c r="WRY1" s="628"/>
      <c r="WRZ1" s="628"/>
      <c r="WSA1" s="52"/>
      <c r="WSB1" s="55"/>
      <c r="WSC1" s="628"/>
      <c r="WSD1" s="628"/>
      <c r="WSE1" s="628"/>
      <c r="WSF1" s="628"/>
      <c r="WSG1" s="628"/>
      <c r="WSH1" s="52"/>
      <c r="WSI1" s="55"/>
      <c r="WSJ1" s="628"/>
      <c r="WSK1" s="628"/>
      <c r="WSL1" s="628"/>
      <c r="WSM1" s="628"/>
      <c r="WSN1" s="628"/>
      <c r="WSO1" s="52"/>
      <c r="WSP1" s="55"/>
      <c r="WSQ1" s="628"/>
      <c r="WSR1" s="628"/>
      <c r="WSS1" s="628"/>
      <c r="WST1" s="628"/>
      <c r="WSU1" s="628"/>
      <c r="WSV1" s="52"/>
      <c r="WSW1" s="55"/>
      <c r="WSX1" s="628"/>
      <c r="WSY1" s="628"/>
      <c r="WSZ1" s="628"/>
      <c r="WTA1" s="628"/>
      <c r="WTB1" s="628"/>
      <c r="WTC1" s="52"/>
      <c r="WTD1" s="55"/>
      <c r="WTE1" s="628"/>
      <c r="WTF1" s="628"/>
      <c r="WTG1" s="628"/>
      <c r="WTH1" s="628"/>
      <c r="WTI1" s="628"/>
      <c r="WTJ1" s="52"/>
      <c r="WTK1" s="55"/>
      <c r="WTL1" s="628"/>
      <c r="WTM1" s="628"/>
      <c r="WTN1" s="628"/>
      <c r="WTO1" s="628"/>
      <c r="WTP1" s="628"/>
      <c r="WTQ1" s="52"/>
      <c r="WTR1" s="55"/>
      <c r="WTS1" s="628"/>
      <c r="WTT1" s="628"/>
      <c r="WTU1" s="628"/>
      <c r="WTV1" s="628"/>
      <c r="WTW1" s="628"/>
      <c r="WTX1" s="52"/>
      <c r="WTY1" s="55"/>
      <c r="WTZ1" s="628"/>
      <c r="WUA1" s="628"/>
      <c r="WUB1" s="628"/>
      <c r="WUC1" s="628"/>
      <c r="WUD1" s="628"/>
      <c r="WUE1" s="52"/>
      <c r="WUF1" s="55"/>
      <c r="WUG1" s="628"/>
      <c r="WUH1" s="628"/>
      <c r="WUI1" s="628"/>
      <c r="WUJ1" s="628"/>
      <c r="WUK1" s="628"/>
      <c r="WUL1" s="52"/>
      <c r="WUM1" s="55"/>
      <c r="WUN1" s="628"/>
      <c r="WUO1" s="628"/>
      <c r="WUP1" s="628"/>
      <c r="WUQ1" s="628"/>
      <c r="WUR1" s="628"/>
      <c r="WUS1" s="52"/>
      <c r="WUT1" s="55"/>
      <c r="WUU1" s="628"/>
      <c r="WUV1" s="628"/>
      <c r="WUW1" s="628"/>
      <c r="WUX1" s="628"/>
      <c r="WUY1" s="628"/>
      <c r="WUZ1" s="52"/>
      <c r="WVA1" s="55"/>
      <c r="WVB1" s="628"/>
      <c r="WVC1" s="628"/>
      <c r="WVD1" s="628"/>
      <c r="WVE1" s="628"/>
      <c r="WVF1" s="628"/>
      <c r="WVG1" s="52"/>
      <c r="WVH1" s="55"/>
      <c r="WVI1" s="628"/>
      <c r="WVJ1" s="628"/>
      <c r="WVK1" s="628"/>
      <c r="WVL1" s="628"/>
      <c r="WVM1" s="628"/>
      <c r="WVN1" s="52"/>
      <c r="WVO1" s="55"/>
      <c r="WVP1" s="628"/>
      <c r="WVQ1" s="628"/>
      <c r="WVR1" s="628"/>
      <c r="WVS1" s="628"/>
      <c r="WVT1" s="628"/>
      <c r="WVU1" s="52"/>
      <c r="WVV1" s="55"/>
      <c r="WVW1" s="628"/>
      <c r="WVX1" s="628"/>
      <c r="WVY1" s="628"/>
      <c r="WVZ1" s="628"/>
      <c r="WWA1" s="628"/>
      <c r="WWB1" s="52"/>
      <c r="WWC1" s="55"/>
      <c r="WWD1" s="628"/>
      <c r="WWE1" s="628"/>
      <c r="WWF1" s="628"/>
      <c r="WWG1" s="628"/>
      <c r="WWH1" s="628"/>
      <c r="WWI1" s="52"/>
      <c r="WWJ1" s="55"/>
      <c r="WWK1" s="628"/>
      <c r="WWL1" s="628"/>
      <c r="WWM1" s="628"/>
      <c r="WWN1" s="628"/>
      <c r="WWO1" s="628"/>
      <c r="WWP1" s="52"/>
      <c r="WWQ1" s="55"/>
      <c r="WWR1" s="628"/>
      <c r="WWS1" s="628"/>
      <c r="WWT1" s="628"/>
      <c r="WWU1" s="628"/>
      <c r="WWV1" s="628"/>
      <c r="WWW1" s="52"/>
      <c r="WWX1" s="55"/>
      <c r="WWY1" s="628"/>
      <c r="WWZ1" s="628"/>
      <c r="WXA1" s="628"/>
      <c r="WXB1" s="628"/>
      <c r="WXC1" s="628"/>
      <c r="WXD1" s="52"/>
      <c r="WXE1" s="55"/>
      <c r="WXF1" s="628"/>
      <c r="WXG1" s="628"/>
      <c r="WXH1" s="628"/>
      <c r="WXI1" s="628"/>
      <c r="WXJ1" s="628"/>
      <c r="WXK1" s="52"/>
      <c r="WXL1" s="55"/>
      <c r="WXM1" s="628"/>
      <c r="WXN1" s="628"/>
      <c r="WXO1" s="628"/>
      <c r="WXP1" s="628"/>
      <c r="WXQ1" s="628"/>
      <c r="WXR1" s="52"/>
      <c r="WXS1" s="55"/>
      <c r="WXT1" s="628"/>
      <c r="WXU1" s="628"/>
      <c r="WXV1" s="628"/>
      <c r="WXW1" s="628"/>
      <c r="WXX1" s="628"/>
      <c r="WXY1" s="52"/>
      <c r="WXZ1" s="55"/>
      <c r="WYA1" s="628"/>
      <c r="WYB1" s="628"/>
      <c r="WYC1" s="628"/>
      <c r="WYD1" s="628"/>
      <c r="WYE1" s="628"/>
      <c r="WYF1" s="52"/>
      <c r="WYG1" s="55"/>
      <c r="WYH1" s="628"/>
      <c r="WYI1" s="628"/>
      <c r="WYJ1" s="628"/>
      <c r="WYK1" s="628"/>
      <c r="WYL1" s="628"/>
      <c r="WYM1" s="52"/>
      <c r="WYN1" s="55"/>
      <c r="WYO1" s="628"/>
      <c r="WYP1" s="628"/>
      <c r="WYQ1" s="628"/>
      <c r="WYR1" s="628"/>
      <c r="WYS1" s="628"/>
      <c r="WYT1" s="52"/>
      <c r="WYU1" s="55"/>
      <c r="WYV1" s="628"/>
      <c r="WYW1" s="628"/>
      <c r="WYX1" s="628"/>
      <c r="WYY1" s="628"/>
      <c r="WYZ1" s="628"/>
      <c r="WZA1" s="52"/>
      <c r="WZB1" s="55"/>
      <c r="WZC1" s="628"/>
      <c r="WZD1" s="628"/>
      <c r="WZE1" s="628"/>
      <c r="WZF1" s="628"/>
      <c r="WZG1" s="628"/>
      <c r="WZH1" s="52"/>
      <c r="WZI1" s="55"/>
      <c r="WZJ1" s="628"/>
      <c r="WZK1" s="628"/>
      <c r="WZL1" s="628"/>
      <c r="WZM1" s="628"/>
      <c r="WZN1" s="628"/>
      <c r="WZO1" s="52"/>
      <c r="WZP1" s="55"/>
      <c r="WZQ1" s="628"/>
      <c r="WZR1" s="628"/>
      <c r="WZS1" s="628"/>
      <c r="WZT1" s="628"/>
      <c r="WZU1" s="628"/>
      <c r="WZV1" s="52"/>
      <c r="WZW1" s="55"/>
      <c r="WZX1" s="628"/>
      <c r="WZY1" s="628"/>
      <c r="WZZ1" s="628"/>
      <c r="XAA1" s="628"/>
      <c r="XAB1" s="628"/>
      <c r="XAC1" s="52"/>
      <c r="XAD1" s="55"/>
      <c r="XAE1" s="628"/>
      <c r="XAF1" s="628"/>
      <c r="XAG1" s="628"/>
      <c r="XAH1" s="628"/>
      <c r="XAI1" s="628"/>
      <c r="XAJ1" s="52"/>
      <c r="XAK1" s="55"/>
      <c r="XAL1" s="628"/>
      <c r="XAM1" s="628"/>
      <c r="XAN1" s="628"/>
      <c r="XAO1" s="628"/>
      <c r="XAP1" s="628"/>
      <c r="XAQ1" s="52"/>
      <c r="XAR1" s="55"/>
      <c r="XAS1" s="628"/>
      <c r="XAT1" s="628"/>
      <c r="XAU1" s="628"/>
      <c r="XAV1" s="628"/>
      <c r="XAW1" s="628"/>
      <c r="XAX1" s="52"/>
      <c r="XAY1" s="55"/>
      <c r="XAZ1" s="628"/>
      <c r="XBA1" s="628"/>
      <c r="XBB1" s="628"/>
      <c r="XBC1" s="628"/>
      <c r="XBD1" s="628"/>
      <c r="XBE1" s="52"/>
      <c r="XBF1" s="55"/>
      <c r="XBG1" s="628"/>
      <c r="XBH1" s="628"/>
      <c r="XBI1" s="628"/>
      <c r="XBJ1" s="628"/>
      <c r="XBK1" s="628"/>
      <c r="XBL1" s="52"/>
      <c r="XBM1" s="55"/>
      <c r="XBN1" s="628"/>
      <c r="XBO1" s="628"/>
      <c r="XBP1" s="628"/>
      <c r="XBQ1" s="628"/>
      <c r="XBR1" s="628"/>
      <c r="XBS1" s="52"/>
      <c r="XBT1" s="55"/>
      <c r="XBU1" s="628"/>
      <c r="XBV1" s="628"/>
      <c r="XBW1" s="628"/>
      <c r="XBX1" s="628"/>
      <c r="XBY1" s="628"/>
      <c r="XBZ1" s="52"/>
      <c r="XCA1" s="55"/>
      <c r="XCB1" s="628"/>
      <c r="XCC1" s="628"/>
      <c r="XCD1" s="628"/>
      <c r="XCE1" s="628"/>
      <c r="XCF1" s="628"/>
      <c r="XCG1" s="52"/>
      <c r="XCH1" s="55"/>
      <c r="XCI1" s="628"/>
      <c r="XCJ1" s="628"/>
      <c r="XCK1" s="628"/>
      <c r="XCL1" s="628"/>
      <c r="XCM1" s="628"/>
      <c r="XCN1" s="52"/>
      <c r="XCO1" s="55"/>
      <c r="XCP1" s="628"/>
      <c r="XCQ1" s="628"/>
      <c r="XCR1" s="628"/>
      <c r="XCS1" s="628"/>
      <c r="XCT1" s="628"/>
      <c r="XCU1" s="52"/>
      <c r="XCV1" s="55"/>
      <c r="XCW1" s="628"/>
      <c r="XCX1" s="628"/>
      <c r="XCY1" s="628"/>
      <c r="XCZ1" s="628"/>
      <c r="XDA1" s="628"/>
      <c r="XDB1" s="52"/>
      <c r="XDC1" s="55"/>
      <c r="XDD1" s="628"/>
      <c r="XDE1" s="628"/>
      <c r="XDF1" s="628"/>
      <c r="XDG1" s="628"/>
      <c r="XDH1" s="628"/>
      <c r="XDI1" s="52"/>
      <c r="XDJ1" s="55"/>
      <c r="XDK1" s="628"/>
      <c r="XDL1" s="628"/>
      <c r="XDM1" s="628"/>
      <c r="XDN1" s="628"/>
      <c r="XDO1" s="628"/>
      <c r="XDP1" s="52"/>
      <c r="XDQ1" s="55"/>
      <c r="XDR1" s="628"/>
      <c r="XDS1" s="628"/>
      <c r="XDT1" s="628"/>
      <c r="XDU1" s="628"/>
      <c r="XDV1" s="628"/>
      <c r="XDW1" s="52"/>
      <c r="XDX1" s="55"/>
      <c r="XDY1" s="628"/>
      <c r="XDZ1" s="628"/>
      <c r="XEA1" s="628"/>
      <c r="XEB1" s="628"/>
      <c r="XEC1" s="628"/>
      <c r="XED1" s="52"/>
      <c r="XEE1" s="55"/>
      <c r="XEF1" s="628"/>
      <c r="XEG1" s="628"/>
      <c r="XEH1" s="628"/>
      <c r="XEI1" s="628"/>
      <c r="XEJ1" s="628"/>
      <c r="XEK1" s="52"/>
      <c r="XEL1" s="55"/>
      <c r="XEM1" s="628"/>
      <c r="XEN1" s="628"/>
      <c r="XEO1" s="628"/>
      <c r="XEP1" s="628"/>
      <c r="XEQ1" s="628"/>
      <c r="XER1" s="52"/>
      <c r="XES1" s="55"/>
      <c r="XET1" s="628"/>
      <c r="XEU1" s="628"/>
      <c r="XEV1" s="628"/>
      <c r="XEW1" s="628"/>
      <c r="XEX1" s="628"/>
      <c r="XEY1" s="52"/>
      <c r="XEZ1" s="55"/>
      <c r="XFA1" s="628"/>
      <c r="XFB1" s="628"/>
      <c r="XFC1" s="628"/>
      <c r="XFD1" s="628"/>
    </row>
    <row r="2" spans="1:16384" ht="15" customHeight="1">
      <c r="A2" s="203"/>
      <c r="B2" s="195" t="s">
        <v>116</v>
      </c>
      <c r="C2" s="52"/>
      <c r="D2" s="379" t="str">
        <f>'Submittal Checklist'!$C$2</f>
        <v xml:space="preserve">Green Building </v>
      </c>
      <c r="H2" s="193" t="s">
        <v>5</v>
      </c>
      <c r="I2" s="630" t="str">
        <f>'Submittal Checklist'!G2</f>
        <v>XX/XX/XXXX</v>
      </c>
      <c r="J2" s="630"/>
    </row>
    <row r="3" spans="1:16384" ht="15" customHeight="1">
      <c r="A3" s="203"/>
      <c r="B3" s="59" t="s">
        <v>115</v>
      </c>
      <c r="C3" s="52"/>
      <c r="D3" s="379" t="str">
        <f>'Submittal Checklist'!$C$3</f>
        <v>1100 4th st</v>
      </c>
      <c r="H3" s="194" t="s">
        <v>114</v>
      </c>
      <c r="I3" s="631" t="str">
        <f>'Submittal Checklist'!G3</f>
        <v>B14XXXXXX</v>
      </c>
      <c r="J3" s="631"/>
    </row>
    <row r="4" spans="1:16384" ht="15" customHeight="1">
      <c r="A4" s="203"/>
      <c r="B4" s="59"/>
      <c r="C4" s="52"/>
      <c r="D4" s="60"/>
      <c r="G4" s="55"/>
      <c r="H4" s="1"/>
      <c r="M4" s="13"/>
      <c r="N4" s="13"/>
      <c r="O4" s="13"/>
      <c r="P4" s="13"/>
      <c r="Q4" s="13"/>
      <c r="R4" s="13"/>
      <c r="S4" s="13"/>
      <c r="T4" s="13"/>
      <c r="U4" s="13"/>
      <c r="V4" s="13"/>
    </row>
    <row r="5" spans="1:16384" ht="17.25" customHeight="1" thickBot="1">
      <c r="A5" s="477" t="s">
        <v>207</v>
      </c>
      <c r="B5" s="224"/>
      <c r="C5" s="224"/>
      <c r="D5" s="224"/>
      <c r="E5" s="224"/>
      <c r="F5" s="83"/>
      <c r="G5" s="83"/>
      <c r="H5" s="123"/>
      <c r="I5" s="123"/>
      <c r="J5" s="123"/>
      <c r="M5" s="13"/>
      <c r="N5" s="13"/>
      <c r="O5" s="13"/>
      <c r="P5" s="13"/>
      <c r="Q5" s="13"/>
      <c r="R5" s="13"/>
      <c r="S5" s="13"/>
      <c r="T5" s="13"/>
      <c r="U5" s="13"/>
      <c r="V5" s="13"/>
    </row>
    <row r="6" spans="1:16384" s="86" customFormat="1" ht="42.75" customHeight="1">
      <c r="A6" s="665" t="s">
        <v>225</v>
      </c>
      <c r="B6" s="665"/>
      <c r="C6" s="665"/>
      <c r="D6" s="665"/>
      <c r="E6" s="665"/>
      <c r="F6" s="665"/>
      <c r="G6" s="665"/>
      <c r="H6" s="665"/>
      <c r="I6" s="665"/>
      <c r="J6" s="665"/>
      <c r="K6" s="31"/>
      <c r="O6" s="31"/>
      <c r="P6" s="31"/>
      <c r="Q6" s="31"/>
      <c r="R6" s="31"/>
      <c r="S6" s="31"/>
      <c r="T6" s="31"/>
      <c r="U6" s="31"/>
      <c r="V6" s="31"/>
      <c r="W6" s="31"/>
      <c r="X6" s="31"/>
    </row>
    <row r="7" spans="1:16384" ht="64.5" customHeight="1">
      <c r="A7" s="127"/>
      <c r="B7" s="332" t="s">
        <v>147</v>
      </c>
      <c r="C7" s="668" t="str">
        <f>IF('Instructions &amp; Project Overview'!C22="Green Construction Code", L7, IF('Instructions &amp; Project Overview'!C22="ASHRAE 189.1", L9, " "))</f>
        <v xml:space="preserve"> </v>
      </c>
      <c r="D7" s="668"/>
      <c r="E7" s="668"/>
      <c r="F7" s="668"/>
      <c r="G7" s="668"/>
      <c r="H7" s="668"/>
      <c r="I7" s="668"/>
      <c r="J7" s="668"/>
      <c r="K7" s="246"/>
      <c r="L7" s="4" t="s">
        <v>228</v>
      </c>
      <c r="Q7" s="13"/>
      <c r="R7" s="17"/>
      <c r="S7" s="17"/>
      <c r="T7" s="17"/>
      <c r="U7" s="17"/>
      <c r="V7" s="17"/>
      <c r="W7" s="18"/>
      <c r="X7" s="18"/>
      <c r="Y7" s="18"/>
      <c r="Z7" s="13"/>
    </row>
    <row r="9" spans="1:16384">
      <c r="L9" s="52" t="s">
        <v>337</v>
      </c>
    </row>
  </sheetData>
  <sheetProtection password="D232" sheet="1" objects="1" scenarios="1"/>
  <mergeCells count="2344">
    <mergeCell ref="C7:J7"/>
    <mergeCell ref="BS1:BW1"/>
    <mergeCell ref="BZ1:CD1"/>
    <mergeCell ref="CG1:CK1"/>
    <mergeCell ref="CN1:CR1"/>
    <mergeCell ref="CU1:CY1"/>
    <mergeCell ref="AJ1:AN1"/>
    <mergeCell ref="AQ1:AU1"/>
    <mergeCell ref="AX1:BB1"/>
    <mergeCell ref="BE1:BI1"/>
    <mergeCell ref="BL1:BP1"/>
    <mergeCell ref="H1:L1"/>
    <mergeCell ref="O1:S1"/>
    <mergeCell ref="V1:Z1"/>
    <mergeCell ref="AC1:AG1"/>
    <mergeCell ref="HC1:HG1"/>
    <mergeCell ref="FT1:FX1"/>
    <mergeCell ref="GA1:GE1"/>
    <mergeCell ref="GH1:GL1"/>
    <mergeCell ref="GO1:GS1"/>
    <mergeCell ref="GV1:GZ1"/>
    <mergeCell ref="EK1:EO1"/>
    <mergeCell ref="ER1:EV1"/>
    <mergeCell ref="EY1:FC1"/>
    <mergeCell ref="FF1:FJ1"/>
    <mergeCell ref="FM1:FQ1"/>
    <mergeCell ref="DB1:DF1"/>
    <mergeCell ref="DI1:DM1"/>
    <mergeCell ref="DP1:DT1"/>
    <mergeCell ref="DW1:EA1"/>
    <mergeCell ref="ED1:EH1"/>
    <mergeCell ref="A6:J6"/>
    <mergeCell ref="LR1:LV1"/>
    <mergeCell ref="LY1:MC1"/>
    <mergeCell ref="MF1:MJ1"/>
    <mergeCell ref="JU1:JY1"/>
    <mergeCell ref="KB1:KF1"/>
    <mergeCell ref="KI1:KM1"/>
    <mergeCell ref="KP1:KT1"/>
    <mergeCell ref="KW1:LA1"/>
    <mergeCell ref="IL1:IP1"/>
    <mergeCell ref="IS1:IW1"/>
    <mergeCell ref="IZ1:JD1"/>
    <mergeCell ref="JG1:JK1"/>
    <mergeCell ref="JN1:JR1"/>
    <mergeCell ref="HJ1:HN1"/>
    <mergeCell ref="HQ1:HU1"/>
    <mergeCell ref="HX1:IB1"/>
    <mergeCell ref="IE1:II1"/>
    <mergeCell ref="LD1:LH1"/>
    <mergeCell ref="LK1:LO1"/>
    <mergeCell ref="QN1:QR1"/>
    <mergeCell ref="QU1:QY1"/>
    <mergeCell ref="RB1:RF1"/>
    <mergeCell ref="RI1:RM1"/>
    <mergeCell ref="RP1:RT1"/>
    <mergeCell ref="PE1:PI1"/>
    <mergeCell ref="PL1:PP1"/>
    <mergeCell ref="PS1:PW1"/>
    <mergeCell ref="PZ1:QD1"/>
    <mergeCell ref="QG1:QK1"/>
    <mergeCell ref="NV1:NZ1"/>
    <mergeCell ref="OC1:OG1"/>
    <mergeCell ref="OJ1:ON1"/>
    <mergeCell ref="OQ1:OU1"/>
    <mergeCell ref="OX1:PB1"/>
    <mergeCell ref="MM1:MQ1"/>
    <mergeCell ref="MT1:MX1"/>
    <mergeCell ref="NA1:NE1"/>
    <mergeCell ref="NH1:NL1"/>
    <mergeCell ref="NO1:NS1"/>
    <mergeCell ref="VX1:WB1"/>
    <mergeCell ref="WE1:WI1"/>
    <mergeCell ref="WL1:WP1"/>
    <mergeCell ref="WS1:WW1"/>
    <mergeCell ref="WZ1:XD1"/>
    <mergeCell ref="UO1:US1"/>
    <mergeCell ref="UV1:UZ1"/>
    <mergeCell ref="VC1:VG1"/>
    <mergeCell ref="VJ1:VN1"/>
    <mergeCell ref="VQ1:VU1"/>
    <mergeCell ref="TF1:TJ1"/>
    <mergeCell ref="TM1:TQ1"/>
    <mergeCell ref="TT1:TX1"/>
    <mergeCell ref="UA1:UE1"/>
    <mergeCell ref="UH1:UL1"/>
    <mergeCell ref="RW1:SA1"/>
    <mergeCell ref="SD1:SH1"/>
    <mergeCell ref="SK1:SO1"/>
    <mergeCell ref="SR1:SV1"/>
    <mergeCell ref="SY1:TC1"/>
    <mergeCell ref="ABH1:ABL1"/>
    <mergeCell ref="ABO1:ABS1"/>
    <mergeCell ref="ABV1:ABZ1"/>
    <mergeCell ref="ACC1:ACG1"/>
    <mergeCell ref="ACJ1:ACN1"/>
    <mergeCell ref="ZY1:AAC1"/>
    <mergeCell ref="AAF1:AAJ1"/>
    <mergeCell ref="AAM1:AAQ1"/>
    <mergeCell ref="AAT1:AAX1"/>
    <mergeCell ref="ABA1:ABE1"/>
    <mergeCell ref="YP1:YT1"/>
    <mergeCell ref="YW1:ZA1"/>
    <mergeCell ref="ZD1:ZH1"/>
    <mergeCell ref="ZK1:ZO1"/>
    <mergeCell ref="ZR1:ZV1"/>
    <mergeCell ref="XG1:XK1"/>
    <mergeCell ref="XN1:XR1"/>
    <mergeCell ref="XU1:XY1"/>
    <mergeCell ref="YB1:YF1"/>
    <mergeCell ref="YI1:YM1"/>
    <mergeCell ref="AGR1:AGV1"/>
    <mergeCell ref="AGY1:AHC1"/>
    <mergeCell ref="AHF1:AHJ1"/>
    <mergeCell ref="AHM1:AHQ1"/>
    <mergeCell ref="AHT1:AHX1"/>
    <mergeCell ref="AFI1:AFM1"/>
    <mergeCell ref="AFP1:AFT1"/>
    <mergeCell ref="AFW1:AGA1"/>
    <mergeCell ref="AGD1:AGH1"/>
    <mergeCell ref="AGK1:AGO1"/>
    <mergeCell ref="ADZ1:AED1"/>
    <mergeCell ref="AEG1:AEK1"/>
    <mergeCell ref="AEN1:AER1"/>
    <mergeCell ref="AEU1:AEY1"/>
    <mergeCell ref="AFB1:AFF1"/>
    <mergeCell ref="ACQ1:ACU1"/>
    <mergeCell ref="ACX1:ADB1"/>
    <mergeCell ref="ADE1:ADI1"/>
    <mergeCell ref="ADL1:ADP1"/>
    <mergeCell ref="ADS1:ADW1"/>
    <mergeCell ref="AMB1:AMF1"/>
    <mergeCell ref="AMI1:AMM1"/>
    <mergeCell ref="AMP1:AMT1"/>
    <mergeCell ref="AMW1:ANA1"/>
    <mergeCell ref="AND1:ANH1"/>
    <mergeCell ref="AKS1:AKW1"/>
    <mergeCell ref="AKZ1:ALD1"/>
    <mergeCell ref="ALG1:ALK1"/>
    <mergeCell ref="ALN1:ALR1"/>
    <mergeCell ref="ALU1:ALY1"/>
    <mergeCell ref="AJJ1:AJN1"/>
    <mergeCell ref="AJQ1:AJU1"/>
    <mergeCell ref="AJX1:AKB1"/>
    <mergeCell ref="AKE1:AKI1"/>
    <mergeCell ref="AKL1:AKP1"/>
    <mergeCell ref="AIA1:AIE1"/>
    <mergeCell ref="AIH1:AIL1"/>
    <mergeCell ref="AIO1:AIS1"/>
    <mergeCell ref="AIV1:AIZ1"/>
    <mergeCell ref="AJC1:AJG1"/>
    <mergeCell ref="ARL1:ARP1"/>
    <mergeCell ref="ARS1:ARW1"/>
    <mergeCell ref="ARZ1:ASD1"/>
    <mergeCell ref="ASG1:ASK1"/>
    <mergeCell ref="ASN1:ASR1"/>
    <mergeCell ref="AQC1:AQG1"/>
    <mergeCell ref="AQJ1:AQN1"/>
    <mergeCell ref="AQQ1:AQU1"/>
    <mergeCell ref="AQX1:ARB1"/>
    <mergeCell ref="ARE1:ARI1"/>
    <mergeCell ref="AOT1:AOX1"/>
    <mergeCell ref="APA1:APE1"/>
    <mergeCell ref="APH1:APL1"/>
    <mergeCell ref="APO1:APS1"/>
    <mergeCell ref="APV1:APZ1"/>
    <mergeCell ref="ANK1:ANO1"/>
    <mergeCell ref="ANR1:ANV1"/>
    <mergeCell ref="ANY1:AOC1"/>
    <mergeCell ref="AOF1:AOJ1"/>
    <mergeCell ref="AOM1:AOQ1"/>
    <mergeCell ref="AWV1:AWZ1"/>
    <mergeCell ref="AXC1:AXG1"/>
    <mergeCell ref="AXJ1:AXN1"/>
    <mergeCell ref="AXQ1:AXU1"/>
    <mergeCell ref="AXX1:AYB1"/>
    <mergeCell ref="AVM1:AVQ1"/>
    <mergeCell ref="AVT1:AVX1"/>
    <mergeCell ref="AWA1:AWE1"/>
    <mergeCell ref="AWH1:AWL1"/>
    <mergeCell ref="AWO1:AWS1"/>
    <mergeCell ref="AUD1:AUH1"/>
    <mergeCell ref="AUK1:AUO1"/>
    <mergeCell ref="AUR1:AUV1"/>
    <mergeCell ref="AUY1:AVC1"/>
    <mergeCell ref="AVF1:AVJ1"/>
    <mergeCell ref="ASU1:ASY1"/>
    <mergeCell ref="ATB1:ATF1"/>
    <mergeCell ref="ATI1:ATM1"/>
    <mergeCell ref="ATP1:ATT1"/>
    <mergeCell ref="ATW1:AUA1"/>
    <mergeCell ref="BCF1:BCJ1"/>
    <mergeCell ref="BCM1:BCQ1"/>
    <mergeCell ref="BCT1:BCX1"/>
    <mergeCell ref="BDA1:BDE1"/>
    <mergeCell ref="BDH1:BDL1"/>
    <mergeCell ref="BAW1:BBA1"/>
    <mergeCell ref="BBD1:BBH1"/>
    <mergeCell ref="BBK1:BBO1"/>
    <mergeCell ref="BBR1:BBV1"/>
    <mergeCell ref="BBY1:BCC1"/>
    <mergeCell ref="AZN1:AZR1"/>
    <mergeCell ref="AZU1:AZY1"/>
    <mergeCell ref="BAB1:BAF1"/>
    <mergeCell ref="BAI1:BAM1"/>
    <mergeCell ref="BAP1:BAT1"/>
    <mergeCell ref="AYE1:AYI1"/>
    <mergeCell ref="AYL1:AYP1"/>
    <mergeCell ref="AYS1:AYW1"/>
    <mergeCell ref="AYZ1:AZD1"/>
    <mergeCell ref="AZG1:AZK1"/>
    <mergeCell ref="BHP1:BHT1"/>
    <mergeCell ref="BHW1:BIA1"/>
    <mergeCell ref="BID1:BIH1"/>
    <mergeCell ref="BIK1:BIO1"/>
    <mergeCell ref="BIR1:BIV1"/>
    <mergeCell ref="BGG1:BGK1"/>
    <mergeCell ref="BGN1:BGR1"/>
    <mergeCell ref="BGU1:BGY1"/>
    <mergeCell ref="BHB1:BHF1"/>
    <mergeCell ref="BHI1:BHM1"/>
    <mergeCell ref="BEX1:BFB1"/>
    <mergeCell ref="BFE1:BFI1"/>
    <mergeCell ref="BFL1:BFP1"/>
    <mergeCell ref="BFS1:BFW1"/>
    <mergeCell ref="BFZ1:BGD1"/>
    <mergeCell ref="BDO1:BDS1"/>
    <mergeCell ref="BDV1:BDZ1"/>
    <mergeCell ref="BEC1:BEG1"/>
    <mergeCell ref="BEJ1:BEN1"/>
    <mergeCell ref="BEQ1:BEU1"/>
    <mergeCell ref="BMZ1:BND1"/>
    <mergeCell ref="BNG1:BNK1"/>
    <mergeCell ref="BNN1:BNR1"/>
    <mergeCell ref="BNU1:BNY1"/>
    <mergeCell ref="BOB1:BOF1"/>
    <mergeCell ref="BLQ1:BLU1"/>
    <mergeCell ref="BLX1:BMB1"/>
    <mergeCell ref="BME1:BMI1"/>
    <mergeCell ref="BML1:BMP1"/>
    <mergeCell ref="BMS1:BMW1"/>
    <mergeCell ref="BKH1:BKL1"/>
    <mergeCell ref="BKO1:BKS1"/>
    <mergeCell ref="BKV1:BKZ1"/>
    <mergeCell ref="BLC1:BLG1"/>
    <mergeCell ref="BLJ1:BLN1"/>
    <mergeCell ref="BIY1:BJC1"/>
    <mergeCell ref="BJF1:BJJ1"/>
    <mergeCell ref="BJM1:BJQ1"/>
    <mergeCell ref="BJT1:BJX1"/>
    <mergeCell ref="BKA1:BKE1"/>
    <mergeCell ref="BSJ1:BSN1"/>
    <mergeCell ref="BSQ1:BSU1"/>
    <mergeCell ref="BSX1:BTB1"/>
    <mergeCell ref="BTE1:BTI1"/>
    <mergeCell ref="BTL1:BTP1"/>
    <mergeCell ref="BRA1:BRE1"/>
    <mergeCell ref="BRH1:BRL1"/>
    <mergeCell ref="BRO1:BRS1"/>
    <mergeCell ref="BRV1:BRZ1"/>
    <mergeCell ref="BSC1:BSG1"/>
    <mergeCell ref="BPR1:BPV1"/>
    <mergeCell ref="BPY1:BQC1"/>
    <mergeCell ref="BQF1:BQJ1"/>
    <mergeCell ref="BQM1:BQQ1"/>
    <mergeCell ref="BQT1:BQX1"/>
    <mergeCell ref="BOI1:BOM1"/>
    <mergeCell ref="BOP1:BOT1"/>
    <mergeCell ref="BOW1:BPA1"/>
    <mergeCell ref="BPD1:BPH1"/>
    <mergeCell ref="BPK1:BPO1"/>
    <mergeCell ref="BXT1:BXX1"/>
    <mergeCell ref="BYA1:BYE1"/>
    <mergeCell ref="BYH1:BYL1"/>
    <mergeCell ref="BYO1:BYS1"/>
    <mergeCell ref="BYV1:BYZ1"/>
    <mergeCell ref="BWK1:BWO1"/>
    <mergeCell ref="BWR1:BWV1"/>
    <mergeCell ref="BWY1:BXC1"/>
    <mergeCell ref="BXF1:BXJ1"/>
    <mergeCell ref="BXM1:BXQ1"/>
    <mergeCell ref="BVB1:BVF1"/>
    <mergeCell ref="BVI1:BVM1"/>
    <mergeCell ref="BVP1:BVT1"/>
    <mergeCell ref="BVW1:BWA1"/>
    <mergeCell ref="BWD1:BWH1"/>
    <mergeCell ref="BTS1:BTW1"/>
    <mergeCell ref="BTZ1:BUD1"/>
    <mergeCell ref="BUG1:BUK1"/>
    <mergeCell ref="BUN1:BUR1"/>
    <mergeCell ref="BUU1:BUY1"/>
    <mergeCell ref="CDD1:CDH1"/>
    <mergeCell ref="CDK1:CDO1"/>
    <mergeCell ref="CDR1:CDV1"/>
    <mergeCell ref="CDY1:CEC1"/>
    <mergeCell ref="CEF1:CEJ1"/>
    <mergeCell ref="CBU1:CBY1"/>
    <mergeCell ref="CCB1:CCF1"/>
    <mergeCell ref="CCI1:CCM1"/>
    <mergeCell ref="CCP1:CCT1"/>
    <mergeCell ref="CCW1:CDA1"/>
    <mergeCell ref="CAL1:CAP1"/>
    <mergeCell ref="CAS1:CAW1"/>
    <mergeCell ref="CAZ1:CBD1"/>
    <mergeCell ref="CBG1:CBK1"/>
    <mergeCell ref="CBN1:CBR1"/>
    <mergeCell ref="BZC1:BZG1"/>
    <mergeCell ref="BZJ1:BZN1"/>
    <mergeCell ref="BZQ1:BZU1"/>
    <mergeCell ref="BZX1:CAB1"/>
    <mergeCell ref="CAE1:CAI1"/>
    <mergeCell ref="CIN1:CIR1"/>
    <mergeCell ref="CIU1:CIY1"/>
    <mergeCell ref="CJB1:CJF1"/>
    <mergeCell ref="CJI1:CJM1"/>
    <mergeCell ref="CJP1:CJT1"/>
    <mergeCell ref="CHE1:CHI1"/>
    <mergeCell ref="CHL1:CHP1"/>
    <mergeCell ref="CHS1:CHW1"/>
    <mergeCell ref="CHZ1:CID1"/>
    <mergeCell ref="CIG1:CIK1"/>
    <mergeCell ref="CFV1:CFZ1"/>
    <mergeCell ref="CGC1:CGG1"/>
    <mergeCell ref="CGJ1:CGN1"/>
    <mergeCell ref="CGQ1:CGU1"/>
    <mergeCell ref="CGX1:CHB1"/>
    <mergeCell ref="CEM1:CEQ1"/>
    <mergeCell ref="CET1:CEX1"/>
    <mergeCell ref="CFA1:CFE1"/>
    <mergeCell ref="CFH1:CFL1"/>
    <mergeCell ref="CFO1:CFS1"/>
    <mergeCell ref="CNX1:COB1"/>
    <mergeCell ref="COE1:COI1"/>
    <mergeCell ref="COL1:COP1"/>
    <mergeCell ref="COS1:COW1"/>
    <mergeCell ref="COZ1:CPD1"/>
    <mergeCell ref="CMO1:CMS1"/>
    <mergeCell ref="CMV1:CMZ1"/>
    <mergeCell ref="CNC1:CNG1"/>
    <mergeCell ref="CNJ1:CNN1"/>
    <mergeCell ref="CNQ1:CNU1"/>
    <mergeCell ref="CLF1:CLJ1"/>
    <mergeCell ref="CLM1:CLQ1"/>
    <mergeCell ref="CLT1:CLX1"/>
    <mergeCell ref="CMA1:CME1"/>
    <mergeCell ref="CMH1:CML1"/>
    <mergeCell ref="CJW1:CKA1"/>
    <mergeCell ref="CKD1:CKH1"/>
    <mergeCell ref="CKK1:CKO1"/>
    <mergeCell ref="CKR1:CKV1"/>
    <mergeCell ref="CKY1:CLC1"/>
    <mergeCell ref="CTH1:CTL1"/>
    <mergeCell ref="CTO1:CTS1"/>
    <mergeCell ref="CTV1:CTZ1"/>
    <mergeCell ref="CUC1:CUG1"/>
    <mergeCell ref="CUJ1:CUN1"/>
    <mergeCell ref="CRY1:CSC1"/>
    <mergeCell ref="CSF1:CSJ1"/>
    <mergeCell ref="CSM1:CSQ1"/>
    <mergeCell ref="CST1:CSX1"/>
    <mergeCell ref="CTA1:CTE1"/>
    <mergeCell ref="CQP1:CQT1"/>
    <mergeCell ref="CQW1:CRA1"/>
    <mergeCell ref="CRD1:CRH1"/>
    <mergeCell ref="CRK1:CRO1"/>
    <mergeCell ref="CRR1:CRV1"/>
    <mergeCell ref="CPG1:CPK1"/>
    <mergeCell ref="CPN1:CPR1"/>
    <mergeCell ref="CPU1:CPY1"/>
    <mergeCell ref="CQB1:CQF1"/>
    <mergeCell ref="CQI1:CQM1"/>
    <mergeCell ref="CYR1:CYV1"/>
    <mergeCell ref="CYY1:CZC1"/>
    <mergeCell ref="CZF1:CZJ1"/>
    <mergeCell ref="CZM1:CZQ1"/>
    <mergeCell ref="CZT1:CZX1"/>
    <mergeCell ref="CXI1:CXM1"/>
    <mergeCell ref="CXP1:CXT1"/>
    <mergeCell ref="CXW1:CYA1"/>
    <mergeCell ref="CYD1:CYH1"/>
    <mergeCell ref="CYK1:CYO1"/>
    <mergeCell ref="CVZ1:CWD1"/>
    <mergeCell ref="CWG1:CWK1"/>
    <mergeCell ref="CWN1:CWR1"/>
    <mergeCell ref="CWU1:CWY1"/>
    <mergeCell ref="CXB1:CXF1"/>
    <mergeCell ref="CUQ1:CUU1"/>
    <mergeCell ref="CUX1:CVB1"/>
    <mergeCell ref="CVE1:CVI1"/>
    <mergeCell ref="CVL1:CVP1"/>
    <mergeCell ref="CVS1:CVW1"/>
    <mergeCell ref="DEB1:DEF1"/>
    <mergeCell ref="DEI1:DEM1"/>
    <mergeCell ref="DEP1:DET1"/>
    <mergeCell ref="DEW1:DFA1"/>
    <mergeCell ref="DFD1:DFH1"/>
    <mergeCell ref="DCS1:DCW1"/>
    <mergeCell ref="DCZ1:DDD1"/>
    <mergeCell ref="DDG1:DDK1"/>
    <mergeCell ref="DDN1:DDR1"/>
    <mergeCell ref="DDU1:DDY1"/>
    <mergeCell ref="DBJ1:DBN1"/>
    <mergeCell ref="DBQ1:DBU1"/>
    <mergeCell ref="DBX1:DCB1"/>
    <mergeCell ref="DCE1:DCI1"/>
    <mergeCell ref="DCL1:DCP1"/>
    <mergeCell ref="DAA1:DAE1"/>
    <mergeCell ref="DAH1:DAL1"/>
    <mergeCell ref="DAO1:DAS1"/>
    <mergeCell ref="DAV1:DAZ1"/>
    <mergeCell ref="DBC1:DBG1"/>
    <mergeCell ref="DJL1:DJP1"/>
    <mergeCell ref="DJS1:DJW1"/>
    <mergeCell ref="DJZ1:DKD1"/>
    <mergeCell ref="DKG1:DKK1"/>
    <mergeCell ref="DKN1:DKR1"/>
    <mergeCell ref="DIC1:DIG1"/>
    <mergeCell ref="DIJ1:DIN1"/>
    <mergeCell ref="DIQ1:DIU1"/>
    <mergeCell ref="DIX1:DJB1"/>
    <mergeCell ref="DJE1:DJI1"/>
    <mergeCell ref="DGT1:DGX1"/>
    <mergeCell ref="DHA1:DHE1"/>
    <mergeCell ref="DHH1:DHL1"/>
    <mergeCell ref="DHO1:DHS1"/>
    <mergeCell ref="DHV1:DHZ1"/>
    <mergeCell ref="DFK1:DFO1"/>
    <mergeCell ref="DFR1:DFV1"/>
    <mergeCell ref="DFY1:DGC1"/>
    <mergeCell ref="DGF1:DGJ1"/>
    <mergeCell ref="DGM1:DGQ1"/>
    <mergeCell ref="DOV1:DOZ1"/>
    <mergeCell ref="DPC1:DPG1"/>
    <mergeCell ref="DPJ1:DPN1"/>
    <mergeCell ref="DPQ1:DPU1"/>
    <mergeCell ref="DPX1:DQB1"/>
    <mergeCell ref="DNM1:DNQ1"/>
    <mergeCell ref="DNT1:DNX1"/>
    <mergeCell ref="DOA1:DOE1"/>
    <mergeCell ref="DOH1:DOL1"/>
    <mergeCell ref="DOO1:DOS1"/>
    <mergeCell ref="DMD1:DMH1"/>
    <mergeCell ref="DMK1:DMO1"/>
    <mergeCell ref="DMR1:DMV1"/>
    <mergeCell ref="DMY1:DNC1"/>
    <mergeCell ref="DNF1:DNJ1"/>
    <mergeCell ref="DKU1:DKY1"/>
    <mergeCell ref="DLB1:DLF1"/>
    <mergeCell ref="DLI1:DLM1"/>
    <mergeCell ref="DLP1:DLT1"/>
    <mergeCell ref="DLW1:DMA1"/>
    <mergeCell ref="DUF1:DUJ1"/>
    <mergeCell ref="DUM1:DUQ1"/>
    <mergeCell ref="DUT1:DUX1"/>
    <mergeCell ref="DVA1:DVE1"/>
    <mergeCell ref="DVH1:DVL1"/>
    <mergeCell ref="DSW1:DTA1"/>
    <mergeCell ref="DTD1:DTH1"/>
    <mergeCell ref="DTK1:DTO1"/>
    <mergeCell ref="DTR1:DTV1"/>
    <mergeCell ref="DTY1:DUC1"/>
    <mergeCell ref="DRN1:DRR1"/>
    <mergeCell ref="DRU1:DRY1"/>
    <mergeCell ref="DSB1:DSF1"/>
    <mergeCell ref="DSI1:DSM1"/>
    <mergeCell ref="DSP1:DST1"/>
    <mergeCell ref="DQE1:DQI1"/>
    <mergeCell ref="DQL1:DQP1"/>
    <mergeCell ref="DQS1:DQW1"/>
    <mergeCell ref="DQZ1:DRD1"/>
    <mergeCell ref="DRG1:DRK1"/>
    <mergeCell ref="DZP1:DZT1"/>
    <mergeCell ref="DZW1:EAA1"/>
    <mergeCell ref="EAD1:EAH1"/>
    <mergeCell ref="EAK1:EAO1"/>
    <mergeCell ref="EAR1:EAV1"/>
    <mergeCell ref="DYG1:DYK1"/>
    <mergeCell ref="DYN1:DYR1"/>
    <mergeCell ref="DYU1:DYY1"/>
    <mergeCell ref="DZB1:DZF1"/>
    <mergeCell ref="DZI1:DZM1"/>
    <mergeCell ref="DWX1:DXB1"/>
    <mergeCell ref="DXE1:DXI1"/>
    <mergeCell ref="DXL1:DXP1"/>
    <mergeCell ref="DXS1:DXW1"/>
    <mergeCell ref="DXZ1:DYD1"/>
    <mergeCell ref="DVO1:DVS1"/>
    <mergeCell ref="DVV1:DVZ1"/>
    <mergeCell ref="DWC1:DWG1"/>
    <mergeCell ref="DWJ1:DWN1"/>
    <mergeCell ref="DWQ1:DWU1"/>
    <mergeCell ref="EEZ1:EFD1"/>
    <mergeCell ref="EFG1:EFK1"/>
    <mergeCell ref="EFN1:EFR1"/>
    <mergeCell ref="EFU1:EFY1"/>
    <mergeCell ref="EGB1:EGF1"/>
    <mergeCell ref="EDQ1:EDU1"/>
    <mergeCell ref="EDX1:EEB1"/>
    <mergeCell ref="EEE1:EEI1"/>
    <mergeCell ref="EEL1:EEP1"/>
    <mergeCell ref="EES1:EEW1"/>
    <mergeCell ref="ECH1:ECL1"/>
    <mergeCell ref="ECO1:ECS1"/>
    <mergeCell ref="ECV1:ECZ1"/>
    <mergeCell ref="EDC1:EDG1"/>
    <mergeCell ref="EDJ1:EDN1"/>
    <mergeCell ref="EAY1:EBC1"/>
    <mergeCell ref="EBF1:EBJ1"/>
    <mergeCell ref="EBM1:EBQ1"/>
    <mergeCell ref="EBT1:EBX1"/>
    <mergeCell ref="ECA1:ECE1"/>
    <mergeCell ref="EKJ1:EKN1"/>
    <mergeCell ref="EKQ1:EKU1"/>
    <mergeCell ref="EKX1:ELB1"/>
    <mergeCell ref="ELE1:ELI1"/>
    <mergeCell ref="ELL1:ELP1"/>
    <mergeCell ref="EJA1:EJE1"/>
    <mergeCell ref="EJH1:EJL1"/>
    <mergeCell ref="EJO1:EJS1"/>
    <mergeCell ref="EJV1:EJZ1"/>
    <mergeCell ref="EKC1:EKG1"/>
    <mergeCell ref="EHR1:EHV1"/>
    <mergeCell ref="EHY1:EIC1"/>
    <mergeCell ref="EIF1:EIJ1"/>
    <mergeCell ref="EIM1:EIQ1"/>
    <mergeCell ref="EIT1:EIX1"/>
    <mergeCell ref="EGI1:EGM1"/>
    <mergeCell ref="EGP1:EGT1"/>
    <mergeCell ref="EGW1:EHA1"/>
    <mergeCell ref="EHD1:EHH1"/>
    <mergeCell ref="EHK1:EHO1"/>
    <mergeCell ref="EPT1:EPX1"/>
    <mergeCell ref="EQA1:EQE1"/>
    <mergeCell ref="EQH1:EQL1"/>
    <mergeCell ref="EQO1:EQS1"/>
    <mergeCell ref="EQV1:EQZ1"/>
    <mergeCell ref="EOK1:EOO1"/>
    <mergeCell ref="EOR1:EOV1"/>
    <mergeCell ref="EOY1:EPC1"/>
    <mergeCell ref="EPF1:EPJ1"/>
    <mergeCell ref="EPM1:EPQ1"/>
    <mergeCell ref="ENB1:ENF1"/>
    <mergeCell ref="ENI1:ENM1"/>
    <mergeCell ref="ENP1:ENT1"/>
    <mergeCell ref="ENW1:EOA1"/>
    <mergeCell ref="EOD1:EOH1"/>
    <mergeCell ref="ELS1:ELW1"/>
    <mergeCell ref="ELZ1:EMD1"/>
    <mergeCell ref="EMG1:EMK1"/>
    <mergeCell ref="EMN1:EMR1"/>
    <mergeCell ref="EMU1:EMY1"/>
    <mergeCell ref="EVD1:EVH1"/>
    <mergeCell ref="EVK1:EVO1"/>
    <mergeCell ref="EVR1:EVV1"/>
    <mergeCell ref="EVY1:EWC1"/>
    <mergeCell ref="EWF1:EWJ1"/>
    <mergeCell ref="ETU1:ETY1"/>
    <mergeCell ref="EUB1:EUF1"/>
    <mergeCell ref="EUI1:EUM1"/>
    <mergeCell ref="EUP1:EUT1"/>
    <mergeCell ref="EUW1:EVA1"/>
    <mergeCell ref="ESL1:ESP1"/>
    <mergeCell ref="ESS1:ESW1"/>
    <mergeCell ref="ESZ1:ETD1"/>
    <mergeCell ref="ETG1:ETK1"/>
    <mergeCell ref="ETN1:ETR1"/>
    <mergeCell ref="ERC1:ERG1"/>
    <mergeCell ref="ERJ1:ERN1"/>
    <mergeCell ref="ERQ1:ERU1"/>
    <mergeCell ref="ERX1:ESB1"/>
    <mergeCell ref="ESE1:ESI1"/>
    <mergeCell ref="FAN1:FAR1"/>
    <mergeCell ref="FAU1:FAY1"/>
    <mergeCell ref="FBB1:FBF1"/>
    <mergeCell ref="FBI1:FBM1"/>
    <mergeCell ref="FBP1:FBT1"/>
    <mergeCell ref="EZE1:EZI1"/>
    <mergeCell ref="EZL1:EZP1"/>
    <mergeCell ref="EZS1:EZW1"/>
    <mergeCell ref="EZZ1:FAD1"/>
    <mergeCell ref="FAG1:FAK1"/>
    <mergeCell ref="EXV1:EXZ1"/>
    <mergeCell ref="EYC1:EYG1"/>
    <mergeCell ref="EYJ1:EYN1"/>
    <mergeCell ref="EYQ1:EYU1"/>
    <mergeCell ref="EYX1:EZB1"/>
    <mergeCell ref="EWM1:EWQ1"/>
    <mergeCell ref="EWT1:EWX1"/>
    <mergeCell ref="EXA1:EXE1"/>
    <mergeCell ref="EXH1:EXL1"/>
    <mergeCell ref="EXO1:EXS1"/>
    <mergeCell ref="FFX1:FGB1"/>
    <mergeCell ref="FGE1:FGI1"/>
    <mergeCell ref="FGL1:FGP1"/>
    <mergeCell ref="FGS1:FGW1"/>
    <mergeCell ref="FGZ1:FHD1"/>
    <mergeCell ref="FEO1:FES1"/>
    <mergeCell ref="FEV1:FEZ1"/>
    <mergeCell ref="FFC1:FFG1"/>
    <mergeCell ref="FFJ1:FFN1"/>
    <mergeCell ref="FFQ1:FFU1"/>
    <mergeCell ref="FDF1:FDJ1"/>
    <mergeCell ref="FDM1:FDQ1"/>
    <mergeCell ref="FDT1:FDX1"/>
    <mergeCell ref="FEA1:FEE1"/>
    <mergeCell ref="FEH1:FEL1"/>
    <mergeCell ref="FBW1:FCA1"/>
    <mergeCell ref="FCD1:FCH1"/>
    <mergeCell ref="FCK1:FCO1"/>
    <mergeCell ref="FCR1:FCV1"/>
    <mergeCell ref="FCY1:FDC1"/>
    <mergeCell ref="FLH1:FLL1"/>
    <mergeCell ref="FLO1:FLS1"/>
    <mergeCell ref="FLV1:FLZ1"/>
    <mergeCell ref="FMC1:FMG1"/>
    <mergeCell ref="FMJ1:FMN1"/>
    <mergeCell ref="FJY1:FKC1"/>
    <mergeCell ref="FKF1:FKJ1"/>
    <mergeCell ref="FKM1:FKQ1"/>
    <mergeCell ref="FKT1:FKX1"/>
    <mergeCell ref="FLA1:FLE1"/>
    <mergeCell ref="FIP1:FIT1"/>
    <mergeCell ref="FIW1:FJA1"/>
    <mergeCell ref="FJD1:FJH1"/>
    <mergeCell ref="FJK1:FJO1"/>
    <mergeCell ref="FJR1:FJV1"/>
    <mergeCell ref="FHG1:FHK1"/>
    <mergeCell ref="FHN1:FHR1"/>
    <mergeCell ref="FHU1:FHY1"/>
    <mergeCell ref="FIB1:FIF1"/>
    <mergeCell ref="FII1:FIM1"/>
    <mergeCell ref="FQR1:FQV1"/>
    <mergeCell ref="FQY1:FRC1"/>
    <mergeCell ref="FRF1:FRJ1"/>
    <mergeCell ref="FRM1:FRQ1"/>
    <mergeCell ref="FRT1:FRX1"/>
    <mergeCell ref="FPI1:FPM1"/>
    <mergeCell ref="FPP1:FPT1"/>
    <mergeCell ref="FPW1:FQA1"/>
    <mergeCell ref="FQD1:FQH1"/>
    <mergeCell ref="FQK1:FQO1"/>
    <mergeCell ref="FNZ1:FOD1"/>
    <mergeCell ref="FOG1:FOK1"/>
    <mergeCell ref="FON1:FOR1"/>
    <mergeCell ref="FOU1:FOY1"/>
    <mergeCell ref="FPB1:FPF1"/>
    <mergeCell ref="FMQ1:FMU1"/>
    <mergeCell ref="FMX1:FNB1"/>
    <mergeCell ref="FNE1:FNI1"/>
    <mergeCell ref="FNL1:FNP1"/>
    <mergeCell ref="FNS1:FNW1"/>
    <mergeCell ref="FWB1:FWF1"/>
    <mergeCell ref="FWI1:FWM1"/>
    <mergeCell ref="FWP1:FWT1"/>
    <mergeCell ref="FWW1:FXA1"/>
    <mergeCell ref="FXD1:FXH1"/>
    <mergeCell ref="FUS1:FUW1"/>
    <mergeCell ref="FUZ1:FVD1"/>
    <mergeCell ref="FVG1:FVK1"/>
    <mergeCell ref="FVN1:FVR1"/>
    <mergeCell ref="FVU1:FVY1"/>
    <mergeCell ref="FTJ1:FTN1"/>
    <mergeCell ref="FTQ1:FTU1"/>
    <mergeCell ref="FTX1:FUB1"/>
    <mergeCell ref="FUE1:FUI1"/>
    <mergeCell ref="FUL1:FUP1"/>
    <mergeCell ref="FSA1:FSE1"/>
    <mergeCell ref="FSH1:FSL1"/>
    <mergeCell ref="FSO1:FSS1"/>
    <mergeCell ref="FSV1:FSZ1"/>
    <mergeCell ref="FTC1:FTG1"/>
    <mergeCell ref="GBL1:GBP1"/>
    <mergeCell ref="GBS1:GBW1"/>
    <mergeCell ref="GBZ1:GCD1"/>
    <mergeCell ref="GCG1:GCK1"/>
    <mergeCell ref="GCN1:GCR1"/>
    <mergeCell ref="GAC1:GAG1"/>
    <mergeCell ref="GAJ1:GAN1"/>
    <mergeCell ref="GAQ1:GAU1"/>
    <mergeCell ref="GAX1:GBB1"/>
    <mergeCell ref="GBE1:GBI1"/>
    <mergeCell ref="FYT1:FYX1"/>
    <mergeCell ref="FZA1:FZE1"/>
    <mergeCell ref="FZH1:FZL1"/>
    <mergeCell ref="FZO1:FZS1"/>
    <mergeCell ref="FZV1:FZZ1"/>
    <mergeCell ref="FXK1:FXO1"/>
    <mergeCell ref="FXR1:FXV1"/>
    <mergeCell ref="FXY1:FYC1"/>
    <mergeCell ref="FYF1:FYJ1"/>
    <mergeCell ref="FYM1:FYQ1"/>
    <mergeCell ref="GGV1:GGZ1"/>
    <mergeCell ref="GHC1:GHG1"/>
    <mergeCell ref="GHJ1:GHN1"/>
    <mergeCell ref="GHQ1:GHU1"/>
    <mergeCell ref="GHX1:GIB1"/>
    <mergeCell ref="GFM1:GFQ1"/>
    <mergeCell ref="GFT1:GFX1"/>
    <mergeCell ref="GGA1:GGE1"/>
    <mergeCell ref="GGH1:GGL1"/>
    <mergeCell ref="GGO1:GGS1"/>
    <mergeCell ref="GED1:GEH1"/>
    <mergeCell ref="GEK1:GEO1"/>
    <mergeCell ref="GER1:GEV1"/>
    <mergeCell ref="GEY1:GFC1"/>
    <mergeCell ref="GFF1:GFJ1"/>
    <mergeCell ref="GCU1:GCY1"/>
    <mergeCell ref="GDB1:GDF1"/>
    <mergeCell ref="GDI1:GDM1"/>
    <mergeCell ref="GDP1:GDT1"/>
    <mergeCell ref="GDW1:GEA1"/>
    <mergeCell ref="GMF1:GMJ1"/>
    <mergeCell ref="GMM1:GMQ1"/>
    <mergeCell ref="GMT1:GMX1"/>
    <mergeCell ref="GNA1:GNE1"/>
    <mergeCell ref="GNH1:GNL1"/>
    <mergeCell ref="GKW1:GLA1"/>
    <mergeCell ref="GLD1:GLH1"/>
    <mergeCell ref="GLK1:GLO1"/>
    <mergeCell ref="GLR1:GLV1"/>
    <mergeCell ref="GLY1:GMC1"/>
    <mergeCell ref="GJN1:GJR1"/>
    <mergeCell ref="GJU1:GJY1"/>
    <mergeCell ref="GKB1:GKF1"/>
    <mergeCell ref="GKI1:GKM1"/>
    <mergeCell ref="GKP1:GKT1"/>
    <mergeCell ref="GIE1:GII1"/>
    <mergeCell ref="GIL1:GIP1"/>
    <mergeCell ref="GIS1:GIW1"/>
    <mergeCell ref="GIZ1:GJD1"/>
    <mergeCell ref="GJG1:GJK1"/>
    <mergeCell ref="GRP1:GRT1"/>
    <mergeCell ref="GRW1:GSA1"/>
    <mergeCell ref="GSD1:GSH1"/>
    <mergeCell ref="GSK1:GSO1"/>
    <mergeCell ref="GSR1:GSV1"/>
    <mergeCell ref="GQG1:GQK1"/>
    <mergeCell ref="GQN1:GQR1"/>
    <mergeCell ref="GQU1:GQY1"/>
    <mergeCell ref="GRB1:GRF1"/>
    <mergeCell ref="GRI1:GRM1"/>
    <mergeCell ref="GOX1:GPB1"/>
    <mergeCell ref="GPE1:GPI1"/>
    <mergeCell ref="GPL1:GPP1"/>
    <mergeCell ref="GPS1:GPW1"/>
    <mergeCell ref="GPZ1:GQD1"/>
    <mergeCell ref="GNO1:GNS1"/>
    <mergeCell ref="GNV1:GNZ1"/>
    <mergeCell ref="GOC1:GOG1"/>
    <mergeCell ref="GOJ1:GON1"/>
    <mergeCell ref="GOQ1:GOU1"/>
    <mergeCell ref="GWZ1:GXD1"/>
    <mergeCell ref="GXG1:GXK1"/>
    <mergeCell ref="GXN1:GXR1"/>
    <mergeCell ref="GXU1:GXY1"/>
    <mergeCell ref="GYB1:GYF1"/>
    <mergeCell ref="GVQ1:GVU1"/>
    <mergeCell ref="GVX1:GWB1"/>
    <mergeCell ref="GWE1:GWI1"/>
    <mergeCell ref="GWL1:GWP1"/>
    <mergeCell ref="GWS1:GWW1"/>
    <mergeCell ref="GUH1:GUL1"/>
    <mergeCell ref="GUO1:GUS1"/>
    <mergeCell ref="GUV1:GUZ1"/>
    <mergeCell ref="GVC1:GVG1"/>
    <mergeCell ref="GVJ1:GVN1"/>
    <mergeCell ref="GSY1:GTC1"/>
    <mergeCell ref="GTF1:GTJ1"/>
    <mergeCell ref="GTM1:GTQ1"/>
    <mergeCell ref="GTT1:GTX1"/>
    <mergeCell ref="GUA1:GUE1"/>
    <mergeCell ref="HCJ1:HCN1"/>
    <mergeCell ref="HCQ1:HCU1"/>
    <mergeCell ref="HCX1:HDB1"/>
    <mergeCell ref="HDE1:HDI1"/>
    <mergeCell ref="HDL1:HDP1"/>
    <mergeCell ref="HBA1:HBE1"/>
    <mergeCell ref="HBH1:HBL1"/>
    <mergeCell ref="HBO1:HBS1"/>
    <mergeCell ref="HBV1:HBZ1"/>
    <mergeCell ref="HCC1:HCG1"/>
    <mergeCell ref="GZR1:GZV1"/>
    <mergeCell ref="GZY1:HAC1"/>
    <mergeCell ref="HAF1:HAJ1"/>
    <mergeCell ref="HAM1:HAQ1"/>
    <mergeCell ref="HAT1:HAX1"/>
    <mergeCell ref="GYI1:GYM1"/>
    <mergeCell ref="GYP1:GYT1"/>
    <mergeCell ref="GYW1:GZA1"/>
    <mergeCell ref="GZD1:GZH1"/>
    <mergeCell ref="GZK1:GZO1"/>
    <mergeCell ref="HHT1:HHX1"/>
    <mergeCell ref="HIA1:HIE1"/>
    <mergeCell ref="HIH1:HIL1"/>
    <mergeCell ref="HIO1:HIS1"/>
    <mergeCell ref="HIV1:HIZ1"/>
    <mergeCell ref="HGK1:HGO1"/>
    <mergeCell ref="HGR1:HGV1"/>
    <mergeCell ref="HGY1:HHC1"/>
    <mergeCell ref="HHF1:HHJ1"/>
    <mergeCell ref="HHM1:HHQ1"/>
    <mergeCell ref="HFB1:HFF1"/>
    <mergeCell ref="HFI1:HFM1"/>
    <mergeCell ref="HFP1:HFT1"/>
    <mergeCell ref="HFW1:HGA1"/>
    <mergeCell ref="HGD1:HGH1"/>
    <mergeCell ref="HDS1:HDW1"/>
    <mergeCell ref="HDZ1:HED1"/>
    <mergeCell ref="HEG1:HEK1"/>
    <mergeCell ref="HEN1:HER1"/>
    <mergeCell ref="HEU1:HEY1"/>
    <mergeCell ref="HND1:HNH1"/>
    <mergeCell ref="HNK1:HNO1"/>
    <mergeCell ref="HNR1:HNV1"/>
    <mergeCell ref="HNY1:HOC1"/>
    <mergeCell ref="HOF1:HOJ1"/>
    <mergeCell ref="HLU1:HLY1"/>
    <mergeCell ref="HMB1:HMF1"/>
    <mergeCell ref="HMI1:HMM1"/>
    <mergeCell ref="HMP1:HMT1"/>
    <mergeCell ref="HMW1:HNA1"/>
    <mergeCell ref="HKL1:HKP1"/>
    <mergeCell ref="HKS1:HKW1"/>
    <mergeCell ref="HKZ1:HLD1"/>
    <mergeCell ref="HLG1:HLK1"/>
    <mergeCell ref="HLN1:HLR1"/>
    <mergeCell ref="HJC1:HJG1"/>
    <mergeCell ref="HJJ1:HJN1"/>
    <mergeCell ref="HJQ1:HJU1"/>
    <mergeCell ref="HJX1:HKB1"/>
    <mergeCell ref="HKE1:HKI1"/>
    <mergeCell ref="HSN1:HSR1"/>
    <mergeCell ref="HSU1:HSY1"/>
    <mergeCell ref="HTB1:HTF1"/>
    <mergeCell ref="HTI1:HTM1"/>
    <mergeCell ref="HTP1:HTT1"/>
    <mergeCell ref="HRE1:HRI1"/>
    <mergeCell ref="HRL1:HRP1"/>
    <mergeCell ref="HRS1:HRW1"/>
    <mergeCell ref="HRZ1:HSD1"/>
    <mergeCell ref="HSG1:HSK1"/>
    <mergeCell ref="HPV1:HPZ1"/>
    <mergeCell ref="HQC1:HQG1"/>
    <mergeCell ref="HQJ1:HQN1"/>
    <mergeCell ref="HQQ1:HQU1"/>
    <mergeCell ref="HQX1:HRB1"/>
    <mergeCell ref="HOM1:HOQ1"/>
    <mergeCell ref="HOT1:HOX1"/>
    <mergeCell ref="HPA1:HPE1"/>
    <mergeCell ref="HPH1:HPL1"/>
    <mergeCell ref="HPO1:HPS1"/>
    <mergeCell ref="HXX1:HYB1"/>
    <mergeCell ref="HYE1:HYI1"/>
    <mergeCell ref="HYL1:HYP1"/>
    <mergeCell ref="HYS1:HYW1"/>
    <mergeCell ref="HYZ1:HZD1"/>
    <mergeCell ref="HWO1:HWS1"/>
    <mergeCell ref="HWV1:HWZ1"/>
    <mergeCell ref="HXC1:HXG1"/>
    <mergeCell ref="HXJ1:HXN1"/>
    <mergeCell ref="HXQ1:HXU1"/>
    <mergeCell ref="HVF1:HVJ1"/>
    <mergeCell ref="HVM1:HVQ1"/>
    <mergeCell ref="HVT1:HVX1"/>
    <mergeCell ref="HWA1:HWE1"/>
    <mergeCell ref="HWH1:HWL1"/>
    <mergeCell ref="HTW1:HUA1"/>
    <mergeCell ref="HUD1:HUH1"/>
    <mergeCell ref="HUK1:HUO1"/>
    <mergeCell ref="HUR1:HUV1"/>
    <mergeCell ref="HUY1:HVC1"/>
    <mergeCell ref="IDH1:IDL1"/>
    <mergeCell ref="IDO1:IDS1"/>
    <mergeCell ref="IDV1:IDZ1"/>
    <mergeCell ref="IEC1:IEG1"/>
    <mergeCell ref="IEJ1:IEN1"/>
    <mergeCell ref="IBY1:ICC1"/>
    <mergeCell ref="ICF1:ICJ1"/>
    <mergeCell ref="ICM1:ICQ1"/>
    <mergeCell ref="ICT1:ICX1"/>
    <mergeCell ref="IDA1:IDE1"/>
    <mergeCell ref="IAP1:IAT1"/>
    <mergeCell ref="IAW1:IBA1"/>
    <mergeCell ref="IBD1:IBH1"/>
    <mergeCell ref="IBK1:IBO1"/>
    <mergeCell ref="IBR1:IBV1"/>
    <mergeCell ref="HZG1:HZK1"/>
    <mergeCell ref="HZN1:HZR1"/>
    <mergeCell ref="HZU1:HZY1"/>
    <mergeCell ref="IAB1:IAF1"/>
    <mergeCell ref="IAI1:IAM1"/>
    <mergeCell ref="IIR1:IIV1"/>
    <mergeCell ref="IIY1:IJC1"/>
    <mergeCell ref="IJF1:IJJ1"/>
    <mergeCell ref="IJM1:IJQ1"/>
    <mergeCell ref="IJT1:IJX1"/>
    <mergeCell ref="IHI1:IHM1"/>
    <mergeCell ref="IHP1:IHT1"/>
    <mergeCell ref="IHW1:IIA1"/>
    <mergeCell ref="IID1:IIH1"/>
    <mergeCell ref="IIK1:IIO1"/>
    <mergeCell ref="IFZ1:IGD1"/>
    <mergeCell ref="IGG1:IGK1"/>
    <mergeCell ref="IGN1:IGR1"/>
    <mergeCell ref="IGU1:IGY1"/>
    <mergeCell ref="IHB1:IHF1"/>
    <mergeCell ref="IEQ1:IEU1"/>
    <mergeCell ref="IEX1:IFB1"/>
    <mergeCell ref="IFE1:IFI1"/>
    <mergeCell ref="IFL1:IFP1"/>
    <mergeCell ref="IFS1:IFW1"/>
    <mergeCell ref="IOB1:IOF1"/>
    <mergeCell ref="IOI1:IOM1"/>
    <mergeCell ref="IOP1:IOT1"/>
    <mergeCell ref="IOW1:IPA1"/>
    <mergeCell ref="IPD1:IPH1"/>
    <mergeCell ref="IMS1:IMW1"/>
    <mergeCell ref="IMZ1:IND1"/>
    <mergeCell ref="ING1:INK1"/>
    <mergeCell ref="INN1:INR1"/>
    <mergeCell ref="INU1:INY1"/>
    <mergeCell ref="ILJ1:ILN1"/>
    <mergeCell ref="ILQ1:ILU1"/>
    <mergeCell ref="ILX1:IMB1"/>
    <mergeCell ref="IME1:IMI1"/>
    <mergeCell ref="IML1:IMP1"/>
    <mergeCell ref="IKA1:IKE1"/>
    <mergeCell ref="IKH1:IKL1"/>
    <mergeCell ref="IKO1:IKS1"/>
    <mergeCell ref="IKV1:IKZ1"/>
    <mergeCell ref="ILC1:ILG1"/>
    <mergeCell ref="ITL1:ITP1"/>
    <mergeCell ref="ITS1:ITW1"/>
    <mergeCell ref="ITZ1:IUD1"/>
    <mergeCell ref="IUG1:IUK1"/>
    <mergeCell ref="IUN1:IUR1"/>
    <mergeCell ref="ISC1:ISG1"/>
    <mergeCell ref="ISJ1:ISN1"/>
    <mergeCell ref="ISQ1:ISU1"/>
    <mergeCell ref="ISX1:ITB1"/>
    <mergeCell ref="ITE1:ITI1"/>
    <mergeCell ref="IQT1:IQX1"/>
    <mergeCell ref="IRA1:IRE1"/>
    <mergeCell ref="IRH1:IRL1"/>
    <mergeCell ref="IRO1:IRS1"/>
    <mergeCell ref="IRV1:IRZ1"/>
    <mergeCell ref="IPK1:IPO1"/>
    <mergeCell ref="IPR1:IPV1"/>
    <mergeCell ref="IPY1:IQC1"/>
    <mergeCell ref="IQF1:IQJ1"/>
    <mergeCell ref="IQM1:IQQ1"/>
    <mergeCell ref="IYV1:IYZ1"/>
    <mergeCell ref="IZC1:IZG1"/>
    <mergeCell ref="IZJ1:IZN1"/>
    <mergeCell ref="IZQ1:IZU1"/>
    <mergeCell ref="IZX1:JAB1"/>
    <mergeCell ref="IXM1:IXQ1"/>
    <mergeCell ref="IXT1:IXX1"/>
    <mergeCell ref="IYA1:IYE1"/>
    <mergeCell ref="IYH1:IYL1"/>
    <mergeCell ref="IYO1:IYS1"/>
    <mergeCell ref="IWD1:IWH1"/>
    <mergeCell ref="IWK1:IWO1"/>
    <mergeCell ref="IWR1:IWV1"/>
    <mergeCell ref="IWY1:IXC1"/>
    <mergeCell ref="IXF1:IXJ1"/>
    <mergeCell ref="IUU1:IUY1"/>
    <mergeCell ref="IVB1:IVF1"/>
    <mergeCell ref="IVI1:IVM1"/>
    <mergeCell ref="IVP1:IVT1"/>
    <mergeCell ref="IVW1:IWA1"/>
    <mergeCell ref="JEF1:JEJ1"/>
    <mergeCell ref="JEM1:JEQ1"/>
    <mergeCell ref="JET1:JEX1"/>
    <mergeCell ref="JFA1:JFE1"/>
    <mergeCell ref="JFH1:JFL1"/>
    <mergeCell ref="JCW1:JDA1"/>
    <mergeCell ref="JDD1:JDH1"/>
    <mergeCell ref="JDK1:JDO1"/>
    <mergeCell ref="JDR1:JDV1"/>
    <mergeCell ref="JDY1:JEC1"/>
    <mergeCell ref="JBN1:JBR1"/>
    <mergeCell ref="JBU1:JBY1"/>
    <mergeCell ref="JCB1:JCF1"/>
    <mergeCell ref="JCI1:JCM1"/>
    <mergeCell ref="JCP1:JCT1"/>
    <mergeCell ref="JAE1:JAI1"/>
    <mergeCell ref="JAL1:JAP1"/>
    <mergeCell ref="JAS1:JAW1"/>
    <mergeCell ref="JAZ1:JBD1"/>
    <mergeCell ref="JBG1:JBK1"/>
    <mergeCell ref="JJP1:JJT1"/>
    <mergeCell ref="JJW1:JKA1"/>
    <mergeCell ref="JKD1:JKH1"/>
    <mergeCell ref="JKK1:JKO1"/>
    <mergeCell ref="JKR1:JKV1"/>
    <mergeCell ref="JIG1:JIK1"/>
    <mergeCell ref="JIN1:JIR1"/>
    <mergeCell ref="JIU1:JIY1"/>
    <mergeCell ref="JJB1:JJF1"/>
    <mergeCell ref="JJI1:JJM1"/>
    <mergeCell ref="JGX1:JHB1"/>
    <mergeCell ref="JHE1:JHI1"/>
    <mergeCell ref="JHL1:JHP1"/>
    <mergeCell ref="JHS1:JHW1"/>
    <mergeCell ref="JHZ1:JID1"/>
    <mergeCell ref="JFO1:JFS1"/>
    <mergeCell ref="JFV1:JFZ1"/>
    <mergeCell ref="JGC1:JGG1"/>
    <mergeCell ref="JGJ1:JGN1"/>
    <mergeCell ref="JGQ1:JGU1"/>
    <mergeCell ref="JOZ1:JPD1"/>
    <mergeCell ref="JPG1:JPK1"/>
    <mergeCell ref="JPN1:JPR1"/>
    <mergeCell ref="JPU1:JPY1"/>
    <mergeCell ref="JQB1:JQF1"/>
    <mergeCell ref="JNQ1:JNU1"/>
    <mergeCell ref="JNX1:JOB1"/>
    <mergeCell ref="JOE1:JOI1"/>
    <mergeCell ref="JOL1:JOP1"/>
    <mergeCell ref="JOS1:JOW1"/>
    <mergeCell ref="JMH1:JML1"/>
    <mergeCell ref="JMO1:JMS1"/>
    <mergeCell ref="JMV1:JMZ1"/>
    <mergeCell ref="JNC1:JNG1"/>
    <mergeCell ref="JNJ1:JNN1"/>
    <mergeCell ref="JKY1:JLC1"/>
    <mergeCell ref="JLF1:JLJ1"/>
    <mergeCell ref="JLM1:JLQ1"/>
    <mergeCell ref="JLT1:JLX1"/>
    <mergeCell ref="JMA1:JME1"/>
    <mergeCell ref="JUJ1:JUN1"/>
    <mergeCell ref="JUQ1:JUU1"/>
    <mergeCell ref="JUX1:JVB1"/>
    <mergeCell ref="JVE1:JVI1"/>
    <mergeCell ref="JVL1:JVP1"/>
    <mergeCell ref="JTA1:JTE1"/>
    <mergeCell ref="JTH1:JTL1"/>
    <mergeCell ref="JTO1:JTS1"/>
    <mergeCell ref="JTV1:JTZ1"/>
    <mergeCell ref="JUC1:JUG1"/>
    <mergeCell ref="JRR1:JRV1"/>
    <mergeCell ref="JRY1:JSC1"/>
    <mergeCell ref="JSF1:JSJ1"/>
    <mergeCell ref="JSM1:JSQ1"/>
    <mergeCell ref="JST1:JSX1"/>
    <mergeCell ref="JQI1:JQM1"/>
    <mergeCell ref="JQP1:JQT1"/>
    <mergeCell ref="JQW1:JRA1"/>
    <mergeCell ref="JRD1:JRH1"/>
    <mergeCell ref="JRK1:JRO1"/>
    <mergeCell ref="JZT1:JZX1"/>
    <mergeCell ref="KAA1:KAE1"/>
    <mergeCell ref="KAH1:KAL1"/>
    <mergeCell ref="KAO1:KAS1"/>
    <mergeCell ref="KAV1:KAZ1"/>
    <mergeCell ref="JYK1:JYO1"/>
    <mergeCell ref="JYR1:JYV1"/>
    <mergeCell ref="JYY1:JZC1"/>
    <mergeCell ref="JZF1:JZJ1"/>
    <mergeCell ref="JZM1:JZQ1"/>
    <mergeCell ref="JXB1:JXF1"/>
    <mergeCell ref="JXI1:JXM1"/>
    <mergeCell ref="JXP1:JXT1"/>
    <mergeCell ref="JXW1:JYA1"/>
    <mergeCell ref="JYD1:JYH1"/>
    <mergeCell ref="JVS1:JVW1"/>
    <mergeCell ref="JVZ1:JWD1"/>
    <mergeCell ref="JWG1:JWK1"/>
    <mergeCell ref="JWN1:JWR1"/>
    <mergeCell ref="JWU1:JWY1"/>
    <mergeCell ref="KFD1:KFH1"/>
    <mergeCell ref="KFK1:KFO1"/>
    <mergeCell ref="KFR1:KFV1"/>
    <mergeCell ref="KFY1:KGC1"/>
    <mergeCell ref="KGF1:KGJ1"/>
    <mergeCell ref="KDU1:KDY1"/>
    <mergeCell ref="KEB1:KEF1"/>
    <mergeCell ref="KEI1:KEM1"/>
    <mergeCell ref="KEP1:KET1"/>
    <mergeCell ref="KEW1:KFA1"/>
    <mergeCell ref="KCL1:KCP1"/>
    <mergeCell ref="KCS1:KCW1"/>
    <mergeCell ref="KCZ1:KDD1"/>
    <mergeCell ref="KDG1:KDK1"/>
    <mergeCell ref="KDN1:KDR1"/>
    <mergeCell ref="KBC1:KBG1"/>
    <mergeCell ref="KBJ1:KBN1"/>
    <mergeCell ref="KBQ1:KBU1"/>
    <mergeCell ref="KBX1:KCB1"/>
    <mergeCell ref="KCE1:KCI1"/>
    <mergeCell ref="KKN1:KKR1"/>
    <mergeCell ref="KKU1:KKY1"/>
    <mergeCell ref="KLB1:KLF1"/>
    <mergeCell ref="KLI1:KLM1"/>
    <mergeCell ref="KLP1:KLT1"/>
    <mergeCell ref="KJE1:KJI1"/>
    <mergeCell ref="KJL1:KJP1"/>
    <mergeCell ref="KJS1:KJW1"/>
    <mergeCell ref="KJZ1:KKD1"/>
    <mergeCell ref="KKG1:KKK1"/>
    <mergeCell ref="KHV1:KHZ1"/>
    <mergeCell ref="KIC1:KIG1"/>
    <mergeCell ref="KIJ1:KIN1"/>
    <mergeCell ref="KIQ1:KIU1"/>
    <mergeCell ref="KIX1:KJB1"/>
    <mergeCell ref="KGM1:KGQ1"/>
    <mergeCell ref="KGT1:KGX1"/>
    <mergeCell ref="KHA1:KHE1"/>
    <mergeCell ref="KHH1:KHL1"/>
    <mergeCell ref="KHO1:KHS1"/>
    <mergeCell ref="KPX1:KQB1"/>
    <mergeCell ref="KQE1:KQI1"/>
    <mergeCell ref="KQL1:KQP1"/>
    <mergeCell ref="KQS1:KQW1"/>
    <mergeCell ref="KQZ1:KRD1"/>
    <mergeCell ref="KOO1:KOS1"/>
    <mergeCell ref="KOV1:KOZ1"/>
    <mergeCell ref="KPC1:KPG1"/>
    <mergeCell ref="KPJ1:KPN1"/>
    <mergeCell ref="KPQ1:KPU1"/>
    <mergeCell ref="KNF1:KNJ1"/>
    <mergeCell ref="KNM1:KNQ1"/>
    <mergeCell ref="KNT1:KNX1"/>
    <mergeCell ref="KOA1:KOE1"/>
    <mergeCell ref="KOH1:KOL1"/>
    <mergeCell ref="KLW1:KMA1"/>
    <mergeCell ref="KMD1:KMH1"/>
    <mergeCell ref="KMK1:KMO1"/>
    <mergeCell ref="KMR1:KMV1"/>
    <mergeCell ref="KMY1:KNC1"/>
    <mergeCell ref="KVH1:KVL1"/>
    <mergeCell ref="KVO1:KVS1"/>
    <mergeCell ref="KVV1:KVZ1"/>
    <mergeCell ref="KWC1:KWG1"/>
    <mergeCell ref="KWJ1:KWN1"/>
    <mergeCell ref="KTY1:KUC1"/>
    <mergeCell ref="KUF1:KUJ1"/>
    <mergeCell ref="KUM1:KUQ1"/>
    <mergeCell ref="KUT1:KUX1"/>
    <mergeCell ref="KVA1:KVE1"/>
    <mergeCell ref="KSP1:KST1"/>
    <mergeCell ref="KSW1:KTA1"/>
    <mergeCell ref="KTD1:KTH1"/>
    <mergeCell ref="KTK1:KTO1"/>
    <mergeCell ref="KTR1:KTV1"/>
    <mergeCell ref="KRG1:KRK1"/>
    <mergeCell ref="KRN1:KRR1"/>
    <mergeCell ref="KRU1:KRY1"/>
    <mergeCell ref="KSB1:KSF1"/>
    <mergeCell ref="KSI1:KSM1"/>
    <mergeCell ref="LAR1:LAV1"/>
    <mergeCell ref="LAY1:LBC1"/>
    <mergeCell ref="LBF1:LBJ1"/>
    <mergeCell ref="LBM1:LBQ1"/>
    <mergeCell ref="LBT1:LBX1"/>
    <mergeCell ref="KZI1:KZM1"/>
    <mergeCell ref="KZP1:KZT1"/>
    <mergeCell ref="KZW1:LAA1"/>
    <mergeCell ref="LAD1:LAH1"/>
    <mergeCell ref="LAK1:LAO1"/>
    <mergeCell ref="KXZ1:KYD1"/>
    <mergeCell ref="KYG1:KYK1"/>
    <mergeCell ref="KYN1:KYR1"/>
    <mergeCell ref="KYU1:KYY1"/>
    <mergeCell ref="KZB1:KZF1"/>
    <mergeCell ref="KWQ1:KWU1"/>
    <mergeCell ref="KWX1:KXB1"/>
    <mergeCell ref="KXE1:KXI1"/>
    <mergeCell ref="KXL1:KXP1"/>
    <mergeCell ref="KXS1:KXW1"/>
    <mergeCell ref="LGB1:LGF1"/>
    <mergeCell ref="LGI1:LGM1"/>
    <mergeCell ref="LGP1:LGT1"/>
    <mergeCell ref="LGW1:LHA1"/>
    <mergeCell ref="LHD1:LHH1"/>
    <mergeCell ref="LES1:LEW1"/>
    <mergeCell ref="LEZ1:LFD1"/>
    <mergeCell ref="LFG1:LFK1"/>
    <mergeCell ref="LFN1:LFR1"/>
    <mergeCell ref="LFU1:LFY1"/>
    <mergeCell ref="LDJ1:LDN1"/>
    <mergeCell ref="LDQ1:LDU1"/>
    <mergeCell ref="LDX1:LEB1"/>
    <mergeCell ref="LEE1:LEI1"/>
    <mergeCell ref="LEL1:LEP1"/>
    <mergeCell ref="LCA1:LCE1"/>
    <mergeCell ref="LCH1:LCL1"/>
    <mergeCell ref="LCO1:LCS1"/>
    <mergeCell ref="LCV1:LCZ1"/>
    <mergeCell ref="LDC1:LDG1"/>
    <mergeCell ref="LLL1:LLP1"/>
    <mergeCell ref="LLS1:LLW1"/>
    <mergeCell ref="LLZ1:LMD1"/>
    <mergeCell ref="LMG1:LMK1"/>
    <mergeCell ref="LMN1:LMR1"/>
    <mergeCell ref="LKC1:LKG1"/>
    <mergeCell ref="LKJ1:LKN1"/>
    <mergeCell ref="LKQ1:LKU1"/>
    <mergeCell ref="LKX1:LLB1"/>
    <mergeCell ref="LLE1:LLI1"/>
    <mergeCell ref="LIT1:LIX1"/>
    <mergeCell ref="LJA1:LJE1"/>
    <mergeCell ref="LJH1:LJL1"/>
    <mergeCell ref="LJO1:LJS1"/>
    <mergeCell ref="LJV1:LJZ1"/>
    <mergeCell ref="LHK1:LHO1"/>
    <mergeCell ref="LHR1:LHV1"/>
    <mergeCell ref="LHY1:LIC1"/>
    <mergeCell ref="LIF1:LIJ1"/>
    <mergeCell ref="LIM1:LIQ1"/>
    <mergeCell ref="LQV1:LQZ1"/>
    <mergeCell ref="LRC1:LRG1"/>
    <mergeCell ref="LRJ1:LRN1"/>
    <mergeCell ref="LRQ1:LRU1"/>
    <mergeCell ref="LRX1:LSB1"/>
    <mergeCell ref="LPM1:LPQ1"/>
    <mergeCell ref="LPT1:LPX1"/>
    <mergeCell ref="LQA1:LQE1"/>
    <mergeCell ref="LQH1:LQL1"/>
    <mergeCell ref="LQO1:LQS1"/>
    <mergeCell ref="LOD1:LOH1"/>
    <mergeCell ref="LOK1:LOO1"/>
    <mergeCell ref="LOR1:LOV1"/>
    <mergeCell ref="LOY1:LPC1"/>
    <mergeCell ref="LPF1:LPJ1"/>
    <mergeCell ref="LMU1:LMY1"/>
    <mergeCell ref="LNB1:LNF1"/>
    <mergeCell ref="LNI1:LNM1"/>
    <mergeCell ref="LNP1:LNT1"/>
    <mergeCell ref="LNW1:LOA1"/>
    <mergeCell ref="LWF1:LWJ1"/>
    <mergeCell ref="LWM1:LWQ1"/>
    <mergeCell ref="LWT1:LWX1"/>
    <mergeCell ref="LXA1:LXE1"/>
    <mergeCell ref="LXH1:LXL1"/>
    <mergeCell ref="LUW1:LVA1"/>
    <mergeCell ref="LVD1:LVH1"/>
    <mergeCell ref="LVK1:LVO1"/>
    <mergeCell ref="LVR1:LVV1"/>
    <mergeCell ref="LVY1:LWC1"/>
    <mergeCell ref="LTN1:LTR1"/>
    <mergeCell ref="LTU1:LTY1"/>
    <mergeCell ref="LUB1:LUF1"/>
    <mergeCell ref="LUI1:LUM1"/>
    <mergeCell ref="LUP1:LUT1"/>
    <mergeCell ref="LSE1:LSI1"/>
    <mergeCell ref="LSL1:LSP1"/>
    <mergeCell ref="LSS1:LSW1"/>
    <mergeCell ref="LSZ1:LTD1"/>
    <mergeCell ref="LTG1:LTK1"/>
    <mergeCell ref="MBP1:MBT1"/>
    <mergeCell ref="MBW1:MCA1"/>
    <mergeCell ref="MCD1:MCH1"/>
    <mergeCell ref="MCK1:MCO1"/>
    <mergeCell ref="MCR1:MCV1"/>
    <mergeCell ref="MAG1:MAK1"/>
    <mergeCell ref="MAN1:MAR1"/>
    <mergeCell ref="MAU1:MAY1"/>
    <mergeCell ref="MBB1:MBF1"/>
    <mergeCell ref="MBI1:MBM1"/>
    <mergeCell ref="LYX1:LZB1"/>
    <mergeCell ref="LZE1:LZI1"/>
    <mergeCell ref="LZL1:LZP1"/>
    <mergeCell ref="LZS1:LZW1"/>
    <mergeCell ref="LZZ1:MAD1"/>
    <mergeCell ref="LXO1:LXS1"/>
    <mergeCell ref="LXV1:LXZ1"/>
    <mergeCell ref="LYC1:LYG1"/>
    <mergeCell ref="LYJ1:LYN1"/>
    <mergeCell ref="LYQ1:LYU1"/>
    <mergeCell ref="MGZ1:MHD1"/>
    <mergeCell ref="MHG1:MHK1"/>
    <mergeCell ref="MHN1:MHR1"/>
    <mergeCell ref="MHU1:MHY1"/>
    <mergeCell ref="MIB1:MIF1"/>
    <mergeCell ref="MFQ1:MFU1"/>
    <mergeCell ref="MFX1:MGB1"/>
    <mergeCell ref="MGE1:MGI1"/>
    <mergeCell ref="MGL1:MGP1"/>
    <mergeCell ref="MGS1:MGW1"/>
    <mergeCell ref="MEH1:MEL1"/>
    <mergeCell ref="MEO1:MES1"/>
    <mergeCell ref="MEV1:MEZ1"/>
    <mergeCell ref="MFC1:MFG1"/>
    <mergeCell ref="MFJ1:MFN1"/>
    <mergeCell ref="MCY1:MDC1"/>
    <mergeCell ref="MDF1:MDJ1"/>
    <mergeCell ref="MDM1:MDQ1"/>
    <mergeCell ref="MDT1:MDX1"/>
    <mergeCell ref="MEA1:MEE1"/>
    <mergeCell ref="MMJ1:MMN1"/>
    <mergeCell ref="MMQ1:MMU1"/>
    <mergeCell ref="MMX1:MNB1"/>
    <mergeCell ref="MNE1:MNI1"/>
    <mergeCell ref="MNL1:MNP1"/>
    <mergeCell ref="MLA1:MLE1"/>
    <mergeCell ref="MLH1:MLL1"/>
    <mergeCell ref="MLO1:MLS1"/>
    <mergeCell ref="MLV1:MLZ1"/>
    <mergeCell ref="MMC1:MMG1"/>
    <mergeCell ref="MJR1:MJV1"/>
    <mergeCell ref="MJY1:MKC1"/>
    <mergeCell ref="MKF1:MKJ1"/>
    <mergeCell ref="MKM1:MKQ1"/>
    <mergeCell ref="MKT1:MKX1"/>
    <mergeCell ref="MII1:MIM1"/>
    <mergeCell ref="MIP1:MIT1"/>
    <mergeCell ref="MIW1:MJA1"/>
    <mergeCell ref="MJD1:MJH1"/>
    <mergeCell ref="MJK1:MJO1"/>
    <mergeCell ref="MRT1:MRX1"/>
    <mergeCell ref="MSA1:MSE1"/>
    <mergeCell ref="MSH1:MSL1"/>
    <mergeCell ref="MSO1:MSS1"/>
    <mergeCell ref="MSV1:MSZ1"/>
    <mergeCell ref="MQK1:MQO1"/>
    <mergeCell ref="MQR1:MQV1"/>
    <mergeCell ref="MQY1:MRC1"/>
    <mergeCell ref="MRF1:MRJ1"/>
    <mergeCell ref="MRM1:MRQ1"/>
    <mergeCell ref="MPB1:MPF1"/>
    <mergeCell ref="MPI1:MPM1"/>
    <mergeCell ref="MPP1:MPT1"/>
    <mergeCell ref="MPW1:MQA1"/>
    <mergeCell ref="MQD1:MQH1"/>
    <mergeCell ref="MNS1:MNW1"/>
    <mergeCell ref="MNZ1:MOD1"/>
    <mergeCell ref="MOG1:MOK1"/>
    <mergeCell ref="MON1:MOR1"/>
    <mergeCell ref="MOU1:MOY1"/>
    <mergeCell ref="MXD1:MXH1"/>
    <mergeCell ref="MXK1:MXO1"/>
    <mergeCell ref="MXR1:MXV1"/>
    <mergeCell ref="MXY1:MYC1"/>
    <mergeCell ref="MYF1:MYJ1"/>
    <mergeCell ref="MVU1:MVY1"/>
    <mergeCell ref="MWB1:MWF1"/>
    <mergeCell ref="MWI1:MWM1"/>
    <mergeCell ref="MWP1:MWT1"/>
    <mergeCell ref="MWW1:MXA1"/>
    <mergeCell ref="MUL1:MUP1"/>
    <mergeCell ref="MUS1:MUW1"/>
    <mergeCell ref="MUZ1:MVD1"/>
    <mergeCell ref="MVG1:MVK1"/>
    <mergeCell ref="MVN1:MVR1"/>
    <mergeCell ref="MTC1:MTG1"/>
    <mergeCell ref="MTJ1:MTN1"/>
    <mergeCell ref="MTQ1:MTU1"/>
    <mergeCell ref="MTX1:MUB1"/>
    <mergeCell ref="MUE1:MUI1"/>
    <mergeCell ref="NCN1:NCR1"/>
    <mergeCell ref="NCU1:NCY1"/>
    <mergeCell ref="NDB1:NDF1"/>
    <mergeCell ref="NDI1:NDM1"/>
    <mergeCell ref="NDP1:NDT1"/>
    <mergeCell ref="NBE1:NBI1"/>
    <mergeCell ref="NBL1:NBP1"/>
    <mergeCell ref="NBS1:NBW1"/>
    <mergeCell ref="NBZ1:NCD1"/>
    <mergeCell ref="NCG1:NCK1"/>
    <mergeCell ref="MZV1:MZZ1"/>
    <mergeCell ref="NAC1:NAG1"/>
    <mergeCell ref="NAJ1:NAN1"/>
    <mergeCell ref="NAQ1:NAU1"/>
    <mergeCell ref="NAX1:NBB1"/>
    <mergeCell ref="MYM1:MYQ1"/>
    <mergeCell ref="MYT1:MYX1"/>
    <mergeCell ref="MZA1:MZE1"/>
    <mergeCell ref="MZH1:MZL1"/>
    <mergeCell ref="MZO1:MZS1"/>
    <mergeCell ref="NHX1:NIB1"/>
    <mergeCell ref="NIE1:NII1"/>
    <mergeCell ref="NIL1:NIP1"/>
    <mergeCell ref="NIS1:NIW1"/>
    <mergeCell ref="NIZ1:NJD1"/>
    <mergeCell ref="NGO1:NGS1"/>
    <mergeCell ref="NGV1:NGZ1"/>
    <mergeCell ref="NHC1:NHG1"/>
    <mergeCell ref="NHJ1:NHN1"/>
    <mergeCell ref="NHQ1:NHU1"/>
    <mergeCell ref="NFF1:NFJ1"/>
    <mergeCell ref="NFM1:NFQ1"/>
    <mergeCell ref="NFT1:NFX1"/>
    <mergeCell ref="NGA1:NGE1"/>
    <mergeCell ref="NGH1:NGL1"/>
    <mergeCell ref="NDW1:NEA1"/>
    <mergeCell ref="NED1:NEH1"/>
    <mergeCell ref="NEK1:NEO1"/>
    <mergeCell ref="NER1:NEV1"/>
    <mergeCell ref="NEY1:NFC1"/>
    <mergeCell ref="NNH1:NNL1"/>
    <mergeCell ref="NNO1:NNS1"/>
    <mergeCell ref="NNV1:NNZ1"/>
    <mergeCell ref="NOC1:NOG1"/>
    <mergeCell ref="NOJ1:NON1"/>
    <mergeCell ref="NLY1:NMC1"/>
    <mergeCell ref="NMF1:NMJ1"/>
    <mergeCell ref="NMM1:NMQ1"/>
    <mergeCell ref="NMT1:NMX1"/>
    <mergeCell ref="NNA1:NNE1"/>
    <mergeCell ref="NKP1:NKT1"/>
    <mergeCell ref="NKW1:NLA1"/>
    <mergeCell ref="NLD1:NLH1"/>
    <mergeCell ref="NLK1:NLO1"/>
    <mergeCell ref="NLR1:NLV1"/>
    <mergeCell ref="NJG1:NJK1"/>
    <mergeCell ref="NJN1:NJR1"/>
    <mergeCell ref="NJU1:NJY1"/>
    <mergeCell ref="NKB1:NKF1"/>
    <mergeCell ref="NKI1:NKM1"/>
    <mergeCell ref="NSR1:NSV1"/>
    <mergeCell ref="NSY1:NTC1"/>
    <mergeCell ref="NTF1:NTJ1"/>
    <mergeCell ref="NTM1:NTQ1"/>
    <mergeCell ref="NTT1:NTX1"/>
    <mergeCell ref="NRI1:NRM1"/>
    <mergeCell ref="NRP1:NRT1"/>
    <mergeCell ref="NRW1:NSA1"/>
    <mergeCell ref="NSD1:NSH1"/>
    <mergeCell ref="NSK1:NSO1"/>
    <mergeCell ref="NPZ1:NQD1"/>
    <mergeCell ref="NQG1:NQK1"/>
    <mergeCell ref="NQN1:NQR1"/>
    <mergeCell ref="NQU1:NQY1"/>
    <mergeCell ref="NRB1:NRF1"/>
    <mergeCell ref="NOQ1:NOU1"/>
    <mergeCell ref="NOX1:NPB1"/>
    <mergeCell ref="NPE1:NPI1"/>
    <mergeCell ref="NPL1:NPP1"/>
    <mergeCell ref="NPS1:NPW1"/>
    <mergeCell ref="NYB1:NYF1"/>
    <mergeCell ref="NYI1:NYM1"/>
    <mergeCell ref="NYP1:NYT1"/>
    <mergeCell ref="NYW1:NZA1"/>
    <mergeCell ref="NZD1:NZH1"/>
    <mergeCell ref="NWS1:NWW1"/>
    <mergeCell ref="NWZ1:NXD1"/>
    <mergeCell ref="NXG1:NXK1"/>
    <mergeCell ref="NXN1:NXR1"/>
    <mergeCell ref="NXU1:NXY1"/>
    <mergeCell ref="NVJ1:NVN1"/>
    <mergeCell ref="NVQ1:NVU1"/>
    <mergeCell ref="NVX1:NWB1"/>
    <mergeCell ref="NWE1:NWI1"/>
    <mergeCell ref="NWL1:NWP1"/>
    <mergeCell ref="NUA1:NUE1"/>
    <mergeCell ref="NUH1:NUL1"/>
    <mergeCell ref="NUO1:NUS1"/>
    <mergeCell ref="NUV1:NUZ1"/>
    <mergeCell ref="NVC1:NVG1"/>
    <mergeCell ref="ODL1:ODP1"/>
    <mergeCell ref="ODS1:ODW1"/>
    <mergeCell ref="ODZ1:OED1"/>
    <mergeCell ref="OEG1:OEK1"/>
    <mergeCell ref="OEN1:OER1"/>
    <mergeCell ref="OCC1:OCG1"/>
    <mergeCell ref="OCJ1:OCN1"/>
    <mergeCell ref="OCQ1:OCU1"/>
    <mergeCell ref="OCX1:ODB1"/>
    <mergeCell ref="ODE1:ODI1"/>
    <mergeCell ref="OAT1:OAX1"/>
    <mergeCell ref="OBA1:OBE1"/>
    <mergeCell ref="OBH1:OBL1"/>
    <mergeCell ref="OBO1:OBS1"/>
    <mergeCell ref="OBV1:OBZ1"/>
    <mergeCell ref="NZK1:NZO1"/>
    <mergeCell ref="NZR1:NZV1"/>
    <mergeCell ref="NZY1:OAC1"/>
    <mergeCell ref="OAF1:OAJ1"/>
    <mergeCell ref="OAM1:OAQ1"/>
    <mergeCell ref="OIV1:OIZ1"/>
    <mergeCell ref="OJC1:OJG1"/>
    <mergeCell ref="OJJ1:OJN1"/>
    <mergeCell ref="OJQ1:OJU1"/>
    <mergeCell ref="OJX1:OKB1"/>
    <mergeCell ref="OHM1:OHQ1"/>
    <mergeCell ref="OHT1:OHX1"/>
    <mergeCell ref="OIA1:OIE1"/>
    <mergeCell ref="OIH1:OIL1"/>
    <mergeCell ref="OIO1:OIS1"/>
    <mergeCell ref="OGD1:OGH1"/>
    <mergeCell ref="OGK1:OGO1"/>
    <mergeCell ref="OGR1:OGV1"/>
    <mergeCell ref="OGY1:OHC1"/>
    <mergeCell ref="OHF1:OHJ1"/>
    <mergeCell ref="OEU1:OEY1"/>
    <mergeCell ref="OFB1:OFF1"/>
    <mergeCell ref="OFI1:OFM1"/>
    <mergeCell ref="OFP1:OFT1"/>
    <mergeCell ref="OFW1:OGA1"/>
    <mergeCell ref="OOF1:OOJ1"/>
    <mergeCell ref="OOM1:OOQ1"/>
    <mergeCell ref="OOT1:OOX1"/>
    <mergeCell ref="OPA1:OPE1"/>
    <mergeCell ref="OPH1:OPL1"/>
    <mergeCell ref="OMW1:ONA1"/>
    <mergeCell ref="OND1:ONH1"/>
    <mergeCell ref="ONK1:ONO1"/>
    <mergeCell ref="ONR1:ONV1"/>
    <mergeCell ref="ONY1:OOC1"/>
    <mergeCell ref="OLN1:OLR1"/>
    <mergeCell ref="OLU1:OLY1"/>
    <mergeCell ref="OMB1:OMF1"/>
    <mergeCell ref="OMI1:OMM1"/>
    <mergeCell ref="OMP1:OMT1"/>
    <mergeCell ref="OKE1:OKI1"/>
    <mergeCell ref="OKL1:OKP1"/>
    <mergeCell ref="OKS1:OKW1"/>
    <mergeCell ref="OKZ1:OLD1"/>
    <mergeCell ref="OLG1:OLK1"/>
    <mergeCell ref="OTP1:OTT1"/>
    <mergeCell ref="OTW1:OUA1"/>
    <mergeCell ref="OUD1:OUH1"/>
    <mergeCell ref="OUK1:OUO1"/>
    <mergeCell ref="OUR1:OUV1"/>
    <mergeCell ref="OSG1:OSK1"/>
    <mergeCell ref="OSN1:OSR1"/>
    <mergeCell ref="OSU1:OSY1"/>
    <mergeCell ref="OTB1:OTF1"/>
    <mergeCell ref="OTI1:OTM1"/>
    <mergeCell ref="OQX1:ORB1"/>
    <mergeCell ref="ORE1:ORI1"/>
    <mergeCell ref="ORL1:ORP1"/>
    <mergeCell ref="ORS1:ORW1"/>
    <mergeCell ref="ORZ1:OSD1"/>
    <mergeCell ref="OPO1:OPS1"/>
    <mergeCell ref="OPV1:OPZ1"/>
    <mergeCell ref="OQC1:OQG1"/>
    <mergeCell ref="OQJ1:OQN1"/>
    <mergeCell ref="OQQ1:OQU1"/>
    <mergeCell ref="OYZ1:OZD1"/>
    <mergeCell ref="OZG1:OZK1"/>
    <mergeCell ref="OZN1:OZR1"/>
    <mergeCell ref="OZU1:OZY1"/>
    <mergeCell ref="PAB1:PAF1"/>
    <mergeCell ref="OXQ1:OXU1"/>
    <mergeCell ref="OXX1:OYB1"/>
    <mergeCell ref="OYE1:OYI1"/>
    <mergeCell ref="OYL1:OYP1"/>
    <mergeCell ref="OYS1:OYW1"/>
    <mergeCell ref="OWH1:OWL1"/>
    <mergeCell ref="OWO1:OWS1"/>
    <mergeCell ref="OWV1:OWZ1"/>
    <mergeCell ref="OXC1:OXG1"/>
    <mergeCell ref="OXJ1:OXN1"/>
    <mergeCell ref="OUY1:OVC1"/>
    <mergeCell ref="OVF1:OVJ1"/>
    <mergeCell ref="OVM1:OVQ1"/>
    <mergeCell ref="OVT1:OVX1"/>
    <mergeCell ref="OWA1:OWE1"/>
    <mergeCell ref="PEJ1:PEN1"/>
    <mergeCell ref="PEQ1:PEU1"/>
    <mergeCell ref="PEX1:PFB1"/>
    <mergeCell ref="PFE1:PFI1"/>
    <mergeCell ref="PFL1:PFP1"/>
    <mergeCell ref="PDA1:PDE1"/>
    <mergeCell ref="PDH1:PDL1"/>
    <mergeCell ref="PDO1:PDS1"/>
    <mergeCell ref="PDV1:PDZ1"/>
    <mergeCell ref="PEC1:PEG1"/>
    <mergeCell ref="PBR1:PBV1"/>
    <mergeCell ref="PBY1:PCC1"/>
    <mergeCell ref="PCF1:PCJ1"/>
    <mergeCell ref="PCM1:PCQ1"/>
    <mergeCell ref="PCT1:PCX1"/>
    <mergeCell ref="PAI1:PAM1"/>
    <mergeCell ref="PAP1:PAT1"/>
    <mergeCell ref="PAW1:PBA1"/>
    <mergeCell ref="PBD1:PBH1"/>
    <mergeCell ref="PBK1:PBO1"/>
    <mergeCell ref="PJT1:PJX1"/>
    <mergeCell ref="PKA1:PKE1"/>
    <mergeCell ref="PKH1:PKL1"/>
    <mergeCell ref="PKO1:PKS1"/>
    <mergeCell ref="PKV1:PKZ1"/>
    <mergeCell ref="PIK1:PIO1"/>
    <mergeCell ref="PIR1:PIV1"/>
    <mergeCell ref="PIY1:PJC1"/>
    <mergeCell ref="PJF1:PJJ1"/>
    <mergeCell ref="PJM1:PJQ1"/>
    <mergeCell ref="PHB1:PHF1"/>
    <mergeCell ref="PHI1:PHM1"/>
    <mergeCell ref="PHP1:PHT1"/>
    <mergeCell ref="PHW1:PIA1"/>
    <mergeCell ref="PID1:PIH1"/>
    <mergeCell ref="PFS1:PFW1"/>
    <mergeCell ref="PFZ1:PGD1"/>
    <mergeCell ref="PGG1:PGK1"/>
    <mergeCell ref="PGN1:PGR1"/>
    <mergeCell ref="PGU1:PGY1"/>
    <mergeCell ref="PPD1:PPH1"/>
    <mergeCell ref="PPK1:PPO1"/>
    <mergeCell ref="PPR1:PPV1"/>
    <mergeCell ref="PPY1:PQC1"/>
    <mergeCell ref="PQF1:PQJ1"/>
    <mergeCell ref="PNU1:PNY1"/>
    <mergeCell ref="POB1:POF1"/>
    <mergeCell ref="POI1:POM1"/>
    <mergeCell ref="POP1:POT1"/>
    <mergeCell ref="POW1:PPA1"/>
    <mergeCell ref="PML1:PMP1"/>
    <mergeCell ref="PMS1:PMW1"/>
    <mergeCell ref="PMZ1:PND1"/>
    <mergeCell ref="PNG1:PNK1"/>
    <mergeCell ref="PNN1:PNR1"/>
    <mergeCell ref="PLC1:PLG1"/>
    <mergeCell ref="PLJ1:PLN1"/>
    <mergeCell ref="PLQ1:PLU1"/>
    <mergeCell ref="PLX1:PMB1"/>
    <mergeCell ref="PME1:PMI1"/>
    <mergeCell ref="PUN1:PUR1"/>
    <mergeCell ref="PUU1:PUY1"/>
    <mergeCell ref="PVB1:PVF1"/>
    <mergeCell ref="PVI1:PVM1"/>
    <mergeCell ref="PVP1:PVT1"/>
    <mergeCell ref="PTE1:PTI1"/>
    <mergeCell ref="PTL1:PTP1"/>
    <mergeCell ref="PTS1:PTW1"/>
    <mergeCell ref="PTZ1:PUD1"/>
    <mergeCell ref="PUG1:PUK1"/>
    <mergeCell ref="PRV1:PRZ1"/>
    <mergeCell ref="PSC1:PSG1"/>
    <mergeCell ref="PSJ1:PSN1"/>
    <mergeCell ref="PSQ1:PSU1"/>
    <mergeCell ref="PSX1:PTB1"/>
    <mergeCell ref="PQM1:PQQ1"/>
    <mergeCell ref="PQT1:PQX1"/>
    <mergeCell ref="PRA1:PRE1"/>
    <mergeCell ref="PRH1:PRL1"/>
    <mergeCell ref="PRO1:PRS1"/>
    <mergeCell ref="PZX1:QAB1"/>
    <mergeCell ref="QAE1:QAI1"/>
    <mergeCell ref="QAL1:QAP1"/>
    <mergeCell ref="QAS1:QAW1"/>
    <mergeCell ref="QAZ1:QBD1"/>
    <mergeCell ref="PYO1:PYS1"/>
    <mergeCell ref="PYV1:PYZ1"/>
    <mergeCell ref="PZC1:PZG1"/>
    <mergeCell ref="PZJ1:PZN1"/>
    <mergeCell ref="PZQ1:PZU1"/>
    <mergeCell ref="PXF1:PXJ1"/>
    <mergeCell ref="PXM1:PXQ1"/>
    <mergeCell ref="PXT1:PXX1"/>
    <mergeCell ref="PYA1:PYE1"/>
    <mergeCell ref="PYH1:PYL1"/>
    <mergeCell ref="PVW1:PWA1"/>
    <mergeCell ref="PWD1:PWH1"/>
    <mergeCell ref="PWK1:PWO1"/>
    <mergeCell ref="PWR1:PWV1"/>
    <mergeCell ref="PWY1:PXC1"/>
    <mergeCell ref="QFH1:QFL1"/>
    <mergeCell ref="QFO1:QFS1"/>
    <mergeCell ref="QFV1:QFZ1"/>
    <mergeCell ref="QGC1:QGG1"/>
    <mergeCell ref="QGJ1:QGN1"/>
    <mergeCell ref="QDY1:QEC1"/>
    <mergeCell ref="QEF1:QEJ1"/>
    <mergeCell ref="QEM1:QEQ1"/>
    <mergeCell ref="QET1:QEX1"/>
    <mergeCell ref="QFA1:QFE1"/>
    <mergeCell ref="QCP1:QCT1"/>
    <mergeCell ref="QCW1:QDA1"/>
    <mergeCell ref="QDD1:QDH1"/>
    <mergeCell ref="QDK1:QDO1"/>
    <mergeCell ref="QDR1:QDV1"/>
    <mergeCell ref="QBG1:QBK1"/>
    <mergeCell ref="QBN1:QBR1"/>
    <mergeCell ref="QBU1:QBY1"/>
    <mergeCell ref="QCB1:QCF1"/>
    <mergeCell ref="QCI1:QCM1"/>
    <mergeCell ref="QKR1:QKV1"/>
    <mergeCell ref="QKY1:QLC1"/>
    <mergeCell ref="QLF1:QLJ1"/>
    <mergeCell ref="QLM1:QLQ1"/>
    <mergeCell ref="QLT1:QLX1"/>
    <mergeCell ref="QJI1:QJM1"/>
    <mergeCell ref="QJP1:QJT1"/>
    <mergeCell ref="QJW1:QKA1"/>
    <mergeCell ref="QKD1:QKH1"/>
    <mergeCell ref="QKK1:QKO1"/>
    <mergeCell ref="QHZ1:QID1"/>
    <mergeCell ref="QIG1:QIK1"/>
    <mergeCell ref="QIN1:QIR1"/>
    <mergeCell ref="QIU1:QIY1"/>
    <mergeCell ref="QJB1:QJF1"/>
    <mergeCell ref="QGQ1:QGU1"/>
    <mergeCell ref="QGX1:QHB1"/>
    <mergeCell ref="QHE1:QHI1"/>
    <mergeCell ref="QHL1:QHP1"/>
    <mergeCell ref="QHS1:QHW1"/>
    <mergeCell ref="QQB1:QQF1"/>
    <mergeCell ref="QQI1:QQM1"/>
    <mergeCell ref="QQP1:QQT1"/>
    <mergeCell ref="QQW1:QRA1"/>
    <mergeCell ref="QRD1:QRH1"/>
    <mergeCell ref="QOS1:QOW1"/>
    <mergeCell ref="QOZ1:QPD1"/>
    <mergeCell ref="QPG1:QPK1"/>
    <mergeCell ref="QPN1:QPR1"/>
    <mergeCell ref="QPU1:QPY1"/>
    <mergeCell ref="QNJ1:QNN1"/>
    <mergeCell ref="QNQ1:QNU1"/>
    <mergeCell ref="QNX1:QOB1"/>
    <mergeCell ref="QOE1:QOI1"/>
    <mergeCell ref="QOL1:QOP1"/>
    <mergeCell ref="QMA1:QME1"/>
    <mergeCell ref="QMH1:QML1"/>
    <mergeCell ref="QMO1:QMS1"/>
    <mergeCell ref="QMV1:QMZ1"/>
    <mergeCell ref="QNC1:QNG1"/>
    <mergeCell ref="QVL1:QVP1"/>
    <mergeCell ref="QVS1:QVW1"/>
    <mergeCell ref="QVZ1:QWD1"/>
    <mergeCell ref="QWG1:QWK1"/>
    <mergeCell ref="QWN1:QWR1"/>
    <mergeCell ref="QUC1:QUG1"/>
    <mergeCell ref="QUJ1:QUN1"/>
    <mergeCell ref="QUQ1:QUU1"/>
    <mergeCell ref="QUX1:QVB1"/>
    <mergeCell ref="QVE1:QVI1"/>
    <mergeCell ref="QST1:QSX1"/>
    <mergeCell ref="QTA1:QTE1"/>
    <mergeCell ref="QTH1:QTL1"/>
    <mergeCell ref="QTO1:QTS1"/>
    <mergeCell ref="QTV1:QTZ1"/>
    <mergeCell ref="QRK1:QRO1"/>
    <mergeCell ref="QRR1:QRV1"/>
    <mergeCell ref="QRY1:QSC1"/>
    <mergeCell ref="QSF1:QSJ1"/>
    <mergeCell ref="QSM1:QSQ1"/>
    <mergeCell ref="RAV1:RAZ1"/>
    <mergeCell ref="RBC1:RBG1"/>
    <mergeCell ref="RBJ1:RBN1"/>
    <mergeCell ref="RBQ1:RBU1"/>
    <mergeCell ref="RBX1:RCB1"/>
    <mergeCell ref="QZM1:QZQ1"/>
    <mergeCell ref="QZT1:QZX1"/>
    <mergeCell ref="RAA1:RAE1"/>
    <mergeCell ref="RAH1:RAL1"/>
    <mergeCell ref="RAO1:RAS1"/>
    <mergeCell ref="QYD1:QYH1"/>
    <mergeCell ref="QYK1:QYO1"/>
    <mergeCell ref="QYR1:QYV1"/>
    <mergeCell ref="QYY1:QZC1"/>
    <mergeCell ref="QZF1:QZJ1"/>
    <mergeCell ref="QWU1:QWY1"/>
    <mergeCell ref="QXB1:QXF1"/>
    <mergeCell ref="QXI1:QXM1"/>
    <mergeCell ref="QXP1:QXT1"/>
    <mergeCell ref="QXW1:QYA1"/>
    <mergeCell ref="RGF1:RGJ1"/>
    <mergeCell ref="RGM1:RGQ1"/>
    <mergeCell ref="RGT1:RGX1"/>
    <mergeCell ref="RHA1:RHE1"/>
    <mergeCell ref="RHH1:RHL1"/>
    <mergeCell ref="REW1:RFA1"/>
    <mergeCell ref="RFD1:RFH1"/>
    <mergeCell ref="RFK1:RFO1"/>
    <mergeCell ref="RFR1:RFV1"/>
    <mergeCell ref="RFY1:RGC1"/>
    <mergeCell ref="RDN1:RDR1"/>
    <mergeCell ref="RDU1:RDY1"/>
    <mergeCell ref="REB1:REF1"/>
    <mergeCell ref="REI1:REM1"/>
    <mergeCell ref="REP1:RET1"/>
    <mergeCell ref="RCE1:RCI1"/>
    <mergeCell ref="RCL1:RCP1"/>
    <mergeCell ref="RCS1:RCW1"/>
    <mergeCell ref="RCZ1:RDD1"/>
    <mergeCell ref="RDG1:RDK1"/>
    <mergeCell ref="RLP1:RLT1"/>
    <mergeCell ref="RLW1:RMA1"/>
    <mergeCell ref="RMD1:RMH1"/>
    <mergeCell ref="RMK1:RMO1"/>
    <mergeCell ref="RMR1:RMV1"/>
    <mergeCell ref="RKG1:RKK1"/>
    <mergeCell ref="RKN1:RKR1"/>
    <mergeCell ref="RKU1:RKY1"/>
    <mergeCell ref="RLB1:RLF1"/>
    <mergeCell ref="RLI1:RLM1"/>
    <mergeCell ref="RIX1:RJB1"/>
    <mergeCell ref="RJE1:RJI1"/>
    <mergeCell ref="RJL1:RJP1"/>
    <mergeCell ref="RJS1:RJW1"/>
    <mergeCell ref="RJZ1:RKD1"/>
    <mergeCell ref="RHO1:RHS1"/>
    <mergeCell ref="RHV1:RHZ1"/>
    <mergeCell ref="RIC1:RIG1"/>
    <mergeCell ref="RIJ1:RIN1"/>
    <mergeCell ref="RIQ1:RIU1"/>
    <mergeCell ref="RQZ1:RRD1"/>
    <mergeCell ref="RRG1:RRK1"/>
    <mergeCell ref="RRN1:RRR1"/>
    <mergeCell ref="RRU1:RRY1"/>
    <mergeCell ref="RSB1:RSF1"/>
    <mergeCell ref="RPQ1:RPU1"/>
    <mergeCell ref="RPX1:RQB1"/>
    <mergeCell ref="RQE1:RQI1"/>
    <mergeCell ref="RQL1:RQP1"/>
    <mergeCell ref="RQS1:RQW1"/>
    <mergeCell ref="ROH1:ROL1"/>
    <mergeCell ref="ROO1:ROS1"/>
    <mergeCell ref="ROV1:ROZ1"/>
    <mergeCell ref="RPC1:RPG1"/>
    <mergeCell ref="RPJ1:RPN1"/>
    <mergeCell ref="RMY1:RNC1"/>
    <mergeCell ref="RNF1:RNJ1"/>
    <mergeCell ref="RNM1:RNQ1"/>
    <mergeCell ref="RNT1:RNX1"/>
    <mergeCell ref="ROA1:ROE1"/>
    <mergeCell ref="RWJ1:RWN1"/>
    <mergeCell ref="RWQ1:RWU1"/>
    <mergeCell ref="RWX1:RXB1"/>
    <mergeCell ref="RXE1:RXI1"/>
    <mergeCell ref="RXL1:RXP1"/>
    <mergeCell ref="RVA1:RVE1"/>
    <mergeCell ref="RVH1:RVL1"/>
    <mergeCell ref="RVO1:RVS1"/>
    <mergeCell ref="RVV1:RVZ1"/>
    <mergeCell ref="RWC1:RWG1"/>
    <mergeCell ref="RTR1:RTV1"/>
    <mergeCell ref="RTY1:RUC1"/>
    <mergeCell ref="RUF1:RUJ1"/>
    <mergeCell ref="RUM1:RUQ1"/>
    <mergeCell ref="RUT1:RUX1"/>
    <mergeCell ref="RSI1:RSM1"/>
    <mergeCell ref="RSP1:RST1"/>
    <mergeCell ref="RSW1:RTA1"/>
    <mergeCell ref="RTD1:RTH1"/>
    <mergeCell ref="RTK1:RTO1"/>
    <mergeCell ref="SBT1:SBX1"/>
    <mergeCell ref="SCA1:SCE1"/>
    <mergeCell ref="SCH1:SCL1"/>
    <mergeCell ref="SCO1:SCS1"/>
    <mergeCell ref="SCV1:SCZ1"/>
    <mergeCell ref="SAK1:SAO1"/>
    <mergeCell ref="SAR1:SAV1"/>
    <mergeCell ref="SAY1:SBC1"/>
    <mergeCell ref="SBF1:SBJ1"/>
    <mergeCell ref="SBM1:SBQ1"/>
    <mergeCell ref="RZB1:RZF1"/>
    <mergeCell ref="RZI1:RZM1"/>
    <mergeCell ref="RZP1:RZT1"/>
    <mergeCell ref="RZW1:SAA1"/>
    <mergeCell ref="SAD1:SAH1"/>
    <mergeCell ref="RXS1:RXW1"/>
    <mergeCell ref="RXZ1:RYD1"/>
    <mergeCell ref="RYG1:RYK1"/>
    <mergeCell ref="RYN1:RYR1"/>
    <mergeCell ref="RYU1:RYY1"/>
    <mergeCell ref="SHD1:SHH1"/>
    <mergeCell ref="SHK1:SHO1"/>
    <mergeCell ref="SHR1:SHV1"/>
    <mergeCell ref="SHY1:SIC1"/>
    <mergeCell ref="SIF1:SIJ1"/>
    <mergeCell ref="SFU1:SFY1"/>
    <mergeCell ref="SGB1:SGF1"/>
    <mergeCell ref="SGI1:SGM1"/>
    <mergeCell ref="SGP1:SGT1"/>
    <mergeCell ref="SGW1:SHA1"/>
    <mergeCell ref="SEL1:SEP1"/>
    <mergeCell ref="SES1:SEW1"/>
    <mergeCell ref="SEZ1:SFD1"/>
    <mergeCell ref="SFG1:SFK1"/>
    <mergeCell ref="SFN1:SFR1"/>
    <mergeCell ref="SDC1:SDG1"/>
    <mergeCell ref="SDJ1:SDN1"/>
    <mergeCell ref="SDQ1:SDU1"/>
    <mergeCell ref="SDX1:SEB1"/>
    <mergeCell ref="SEE1:SEI1"/>
    <mergeCell ref="SMN1:SMR1"/>
    <mergeCell ref="SMU1:SMY1"/>
    <mergeCell ref="SNB1:SNF1"/>
    <mergeCell ref="SNI1:SNM1"/>
    <mergeCell ref="SNP1:SNT1"/>
    <mergeCell ref="SLE1:SLI1"/>
    <mergeCell ref="SLL1:SLP1"/>
    <mergeCell ref="SLS1:SLW1"/>
    <mergeCell ref="SLZ1:SMD1"/>
    <mergeCell ref="SMG1:SMK1"/>
    <mergeCell ref="SJV1:SJZ1"/>
    <mergeCell ref="SKC1:SKG1"/>
    <mergeCell ref="SKJ1:SKN1"/>
    <mergeCell ref="SKQ1:SKU1"/>
    <mergeCell ref="SKX1:SLB1"/>
    <mergeCell ref="SIM1:SIQ1"/>
    <mergeCell ref="SIT1:SIX1"/>
    <mergeCell ref="SJA1:SJE1"/>
    <mergeCell ref="SJH1:SJL1"/>
    <mergeCell ref="SJO1:SJS1"/>
    <mergeCell ref="SRX1:SSB1"/>
    <mergeCell ref="SSE1:SSI1"/>
    <mergeCell ref="SSL1:SSP1"/>
    <mergeCell ref="SSS1:SSW1"/>
    <mergeCell ref="SSZ1:STD1"/>
    <mergeCell ref="SQO1:SQS1"/>
    <mergeCell ref="SQV1:SQZ1"/>
    <mergeCell ref="SRC1:SRG1"/>
    <mergeCell ref="SRJ1:SRN1"/>
    <mergeCell ref="SRQ1:SRU1"/>
    <mergeCell ref="SPF1:SPJ1"/>
    <mergeCell ref="SPM1:SPQ1"/>
    <mergeCell ref="SPT1:SPX1"/>
    <mergeCell ref="SQA1:SQE1"/>
    <mergeCell ref="SQH1:SQL1"/>
    <mergeCell ref="SNW1:SOA1"/>
    <mergeCell ref="SOD1:SOH1"/>
    <mergeCell ref="SOK1:SOO1"/>
    <mergeCell ref="SOR1:SOV1"/>
    <mergeCell ref="SOY1:SPC1"/>
    <mergeCell ref="SXH1:SXL1"/>
    <mergeCell ref="SXO1:SXS1"/>
    <mergeCell ref="SXV1:SXZ1"/>
    <mergeCell ref="SYC1:SYG1"/>
    <mergeCell ref="SYJ1:SYN1"/>
    <mergeCell ref="SVY1:SWC1"/>
    <mergeCell ref="SWF1:SWJ1"/>
    <mergeCell ref="SWM1:SWQ1"/>
    <mergeCell ref="SWT1:SWX1"/>
    <mergeCell ref="SXA1:SXE1"/>
    <mergeCell ref="SUP1:SUT1"/>
    <mergeCell ref="SUW1:SVA1"/>
    <mergeCell ref="SVD1:SVH1"/>
    <mergeCell ref="SVK1:SVO1"/>
    <mergeCell ref="SVR1:SVV1"/>
    <mergeCell ref="STG1:STK1"/>
    <mergeCell ref="STN1:STR1"/>
    <mergeCell ref="STU1:STY1"/>
    <mergeCell ref="SUB1:SUF1"/>
    <mergeCell ref="SUI1:SUM1"/>
    <mergeCell ref="TCR1:TCV1"/>
    <mergeCell ref="TCY1:TDC1"/>
    <mergeCell ref="TDF1:TDJ1"/>
    <mergeCell ref="TDM1:TDQ1"/>
    <mergeCell ref="TDT1:TDX1"/>
    <mergeCell ref="TBI1:TBM1"/>
    <mergeCell ref="TBP1:TBT1"/>
    <mergeCell ref="TBW1:TCA1"/>
    <mergeCell ref="TCD1:TCH1"/>
    <mergeCell ref="TCK1:TCO1"/>
    <mergeCell ref="SZZ1:TAD1"/>
    <mergeCell ref="TAG1:TAK1"/>
    <mergeCell ref="TAN1:TAR1"/>
    <mergeCell ref="TAU1:TAY1"/>
    <mergeCell ref="TBB1:TBF1"/>
    <mergeCell ref="SYQ1:SYU1"/>
    <mergeCell ref="SYX1:SZB1"/>
    <mergeCell ref="SZE1:SZI1"/>
    <mergeCell ref="SZL1:SZP1"/>
    <mergeCell ref="SZS1:SZW1"/>
    <mergeCell ref="TIB1:TIF1"/>
    <mergeCell ref="TII1:TIM1"/>
    <mergeCell ref="TIP1:TIT1"/>
    <mergeCell ref="TIW1:TJA1"/>
    <mergeCell ref="TJD1:TJH1"/>
    <mergeCell ref="TGS1:TGW1"/>
    <mergeCell ref="TGZ1:THD1"/>
    <mergeCell ref="THG1:THK1"/>
    <mergeCell ref="THN1:THR1"/>
    <mergeCell ref="THU1:THY1"/>
    <mergeCell ref="TFJ1:TFN1"/>
    <mergeCell ref="TFQ1:TFU1"/>
    <mergeCell ref="TFX1:TGB1"/>
    <mergeCell ref="TGE1:TGI1"/>
    <mergeCell ref="TGL1:TGP1"/>
    <mergeCell ref="TEA1:TEE1"/>
    <mergeCell ref="TEH1:TEL1"/>
    <mergeCell ref="TEO1:TES1"/>
    <mergeCell ref="TEV1:TEZ1"/>
    <mergeCell ref="TFC1:TFG1"/>
    <mergeCell ref="TNL1:TNP1"/>
    <mergeCell ref="TNS1:TNW1"/>
    <mergeCell ref="TNZ1:TOD1"/>
    <mergeCell ref="TOG1:TOK1"/>
    <mergeCell ref="TON1:TOR1"/>
    <mergeCell ref="TMC1:TMG1"/>
    <mergeCell ref="TMJ1:TMN1"/>
    <mergeCell ref="TMQ1:TMU1"/>
    <mergeCell ref="TMX1:TNB1"/>
    <mergeCell ref="TNE1:TNI1"/>
    <mergeCell ref="TKT1:TKX1"/>
    <mergeCell ref="TLA1:TLE1"/>
    <mergeCell ref="TLH1:TLL1"/>
    <mergeCell ref="TLO1:TLS1"/>
    <mergeCell ref="TLV1:TLZ1"/>
    <mergeCell ref="TJK1:TJO1"/>
    <mergeCell ref="TJR1:TJV1"/>
    <mergeCell ref="TJY1:TKC1"/>
    <mergeCell ref="TKF1:TKJ1"/>
    <mergeCell ref="TKM1:TKQ1"/>
    <mergeCell ref="TSV1:TSZ1"/>
    <mergeCell ref="TTC1:TTG1"/>
    <mergeCell ref="TTJ1:TTN1"/>
    <mergeCell ref="TTQ1:TTU1"/>
    <mergeCell ref="TTX1:TUB1"/>
    <mergeCell ref="TRM1:TRQ1"/>
    <mergeCell ref="TRT1:TRX1"/>
    <mergeCell ref="TSA1:TSE1"/>
    <mergeCell ref="TSH1:TSL1"/>
    <mergeCell ref="TSO1:TSS1"/>
    <mergeCell ref="TQD1:TQH1"/>
    <mergeCell ref="TQK1:TQO1"/>
    <mergeCell ref="TQR1:TQV1"/>
    <mergeCell ref="TQY1:TRC1"/>
    <mergeCell ref="TRF1:TRJ1"/>
    <mergeCell ref="TOU1:TOY1"/>
    <mergeCell ref="TPB1:TPF1"/>
    <mergeCell ref="TPI1:TPM1"/>
    <mergeCell ref="TPP1:TPT1"/>
    <mergeCell ref="TPW1:TQA1"/>
    <mergeCell ref="TYF1:TYJ1"/>
    <mergeCell ref="TYM1:TYQ1"/>
    <mergeCell ref="TYT1:TYX1"/>
    <mergeCell ref="TZA1:TZE1"/>
    <mergeCell ref="TZH1:TZL1"/>
    <mergeCell ref="TWW1:TXA1"/>
    <mergeCell ref="TXD1:TXH1"/>
    <mergeCell ref="TXK1:TXO1"/>
    <mergeCell ref="TXR1:TXV1"/>
    <mergeCell ref="TXY1:TYC1"/>
    <mergeCell ref="TVN1:TVR1"/>
    <mergeCell ref="TVU1:TVY1"/>
    <mergeCell ref="TWB1:TWF1"/>
    <mergeCell ref="TWI1:TWM1"/>
    <mergeCell ref="TWP1:TWT1"/>
    <mergeCell ref="TUE1:TUI1"/>
    <mergeCell ref="TUL1:TUP1"/>
    <mergeCell ref="TUS1:TUW1"/>
    <mergeCell ref="TUZ1:TVD1"/>
    <mergeCell ref="TVG1:TVK1"/>
    <mergeCell ref="UDP1:UDT1"/>
    <mergeCell ref="UDW1:UEA1"/>
    <mergeCell ref="UED1:UEH1"/>
    <mergeCell ref="UEK1:UEO1"/>
    <mergeCell ref="UER1:UEV1"/>
    <mergeCell ref="UCG1:UCK1"/>
    <mergeCell ref="UCN1:UCR1"/>
    <mergeCell ref="UCU1:UCY1"/>
    <mergeCell ref="UDB1:UDF1"/>
    <mergeCell ref="UDI1:UDM1"/>
    <mergeCell ref="UAX1:UBB1"/>
    <mergeCell ref="UBE1:UBI1"/>
    <mergeCell ref="UBL1:UBP1"/>
    <mergeCell ref="UBS1:UBW1"/>
    <mergeCell ref="UBZ1:UCD1"/>
    <mergeCell ref="TZO1:TZS1"/>
    <mergeCell ref="TZV1:TZZ1"/>
    <mergeCell ref="UAC1:UAG1"/>
    <mergeCell ref="UAJ1:UAN1"/>
    <mergeCell ref="UAQ1:UAU1"/>
    <mergeCell ref="UIZ1:UJD1"/>
    <mergeCell ref="UJG1:UJK1"/>
    <mergeCell ref="UJN1:UJR1"/>
    <mergeCell ref="UJU1:UJY1"/>
    <mergeCell ref="UKB1:UKF1"/>
    <mergeCell ref="UHQ1:UHU1"/>
    <mergeCell ref="UHX1:UIB1"/>
    <mergeCell ref="UIE1:UII1"/>
    <mergeCell ref="UIL1:UIP1"/>
    <mergeCell ref="UIS1:UIW1"/>
    <mergeCell ref="UGH1:UGL1"/>
    <mergeCell ref="UGO1:UGS1"/>
    <mergeCell ref="UGV1:UGZ1"/>
    <mergeCell ref="UHC1:UHG1"/>
    <mergeCell ref="UHJ1:UHN1"/>
    <mergeCell ref="UEY1:UFC1"/>
    <mergeCell ref="UFF1:UFJ1"/>
    <mergeCell ref="UFM1:UFQ1"/>
    <mergeCell ref="UFT1:UFX1"/>
    <mergeCell ref="UGA1:UGE1"/>
    <mergeCell ref="UOJ1:UON1"/>
    <mergeCell ref="UOQ1:UOU1"/>
    <mergeCell ref="UOX1:UPB1"/>
    <mergeCell ref="UPE1:UPI1"/>
    <mergeCell ref="UPL1:UPP1"/>
    <mergeCell ref="UNA1:UNE1"/>
    <mergeCell ref="UNH1:UNL1"/>
    <mergeCell ref="UNO1:UNS1"/>
    <mergeCell ref="UNV1:UNZ1"/>
    <mergeCell ref="UOC1:UOG1"/>
    <mergeCell ref="ULR1:ULV1"/>
    <mergeCell ref="ULY1:UMC1"/>
    <mergeCell ref="UMF1:UMJ1"/>
    <mergeCell ref="UMM1:UMQ1"/>
    <mergeCell ref="UMT1:UMX1"/>
    <mergeCell ref="UKI1:UKM1"/>
    <mergeCell ref="UKP1:UKT1"/>
    <mergeCell ref="UKW1:ULA1"/>
    <mergeCell ref="ULD1:ULH1"/>
    <mergeCell ref="ULK1:ULO1"/>
    <mergeCell ref="UTT1:UTX1"/>
    <mergeCell ref="UUA1:UUE1"/>
    <mergeCell ref="UUH1:UUL1"/>
    <mergeCell ref="UUO1:UUS1"/>
    <mergeCell ref="UUV1:UUZ1"/>
    <mergeCell ref="USK1:USO1"/>
    <mergeCell ref="USR1:USV1"/>
    <mergeCell ref="USY1:UTC1"/>
    <mergeCell ref="UTF1:UTJ1"/>
    <mergeCell ref="UTM1:UTQ1"/>
    <mergeCell ref="URB1:URF1"/>
    <mergeCell ref="URI1:URM1"/>
    <mergeCell ref="URP1:URT1"/>
    <mergeCell ref="URW1:USA1"/>
    <mergeCell ref="USD1:USH1"/>
    <mergeCell ref="UPS1:UPW1"/>
    <mergeCell ref="UPZ1:UQD1"/>
    <mergeCell ref="UQG1:UQK1"/>
    <mergeCell ref="UQN1:UQR1"/>
    <mergeCell ref="UQU1:UQY1"/>
    <mergeCell ref="UZD1:UZH1"/>
    <mergeCell ref="UZK1:UZO1"/>
    <mergeCell ref="UZR1:UZV1"/>
    <mergeCell ref="UZY1:VAC1"/>
    <mergeCell ref="VAF1:VAJ1"/>
    <mergeCell ref="UXU1:UXY1"/>
    <mergeCell ref="UYB1:UYF1"/>
    <mergeCell ref="UYI1:UYM1"/>
    <mergeCell ref="UYP1:UYT1"/>
    <mergeCell ref="UYW1:UZA1"/>
    <mergeCell ref="UWL1:UWP1"/>
    <mergeCell ref="UWS1:UWW1"/>
    <mergeCell ref="UWZ1:UXD1"/>
    <mergeCell ref="UXG1:UXK1"/>
    <mergeCell ref="UXN1:UXR1"/>
    <mergeCell ref="UVC1:UVG1"/>
    <mergeCell ref="UVJ1:UVN1"/>
    <mergeCell ref="UVQ1:UVU1"/>
    <mergeCell ref="UVX1:UWB1"/>
    <mergeCell ref="UWE1:UWI1"/>
    <mergeCell ref="VEN1:VER1"/>
    <mergeCell ref="VEU1:VEY1"/>
    <mergeCell ref="VFB1:VFF1"/>
    <mergeCell ref="VFI1:VFM1"/>
    <mergeCell ref="VFP1:VFT1"/>
    <mergeCell ref="VDE1:VDI1"/>
    <mergeCell ref="VDL1:VDP1"/>
    <mergeCell ref="VDS1:VDW1"/>
    <mergeCell ref="VDZ1:VED1"/>
    <mergeCell ref="VEG1:VEK1"/>
    <mergeCell ref="VBV1:VBZ1"/>
    <mergeCell ref="VCC1:VCG1"/>
    <mergeCell ref="VCJ1:VCN1"/>
    <mergeCell ref="VCQ1:VCU1"/>
    <mergeCell ref="VCX1:VDB1"/>
    <mergeCell ref="VAM1:VAQ1"/>
    <mergeCell ref="VAT1:VAX1"/>
    <mergeCell ref="VBA1:VBE1"/>
    <mergeCell ref="VBH1:VBL1"/>
    <mergeCell ref="VBO1:VBS1"/>
    <mergeCell ref="VJX1:VKB1"/>
    <mergeCell ref="VKE1:VKI1"/>
    <mergeCell ref="VKL1:VKP1"/>
    <mergeCell ref="VKS1:VKW1"/>
    <mergeCell ref="VKZ1:VLD1"/>
    <mergeCell ref="VIO1:VIS1"/>
    <mergeCell ref="VIV1:VIZ1"/>
    <mergeCell ref="VJC1:VJG1"/>
    <mergeCell ref="VJJ1:VJN1"/>
    <mergeCell ref="VJQ1:VJU1"/>
    <mergeCell ref="VHF1:VHJ1"/>
    <mergeCell ref="VHM1:VHQ1"/>
    <mergeCell ref="VHT1:VHX1"/>
    <mergeCell ref="VIA1:VIE1"/>
    <mergeCell ref="VIH1:VIL1"/>
    <mergeCell ref="VFW1:VGA1"/>
    <mergeCell ref="VGD1:VGH1"/>
    <mergeCell ref="VGK1:VGO1"/>
    <mergeCell ref="VGR1:VGV1"/>
    <mergeCell ref="VGY1:VHC1"/>
    <mergeCell ref="VPH1:VPL1"/>
    <mergeCell ref="VPO1:VPS1"/>
    <mergeCell ref="VPV1:VPZ1"/>
    <mergeCell ref="VQC1:VQG1"/>
    <mergeCell ref="VQJ1:VQN1"/>
    <mergeCell ref="VNY1:VOC1"/>
    <mergeCell ref="VOF1:VOJ1"/>
    <mergeCell ref="VOM1:VOQ1"/>
    <mergeCell ref="VOT1:VOX1"/>
    <mergeCell ref="VPA1:VPE1"/>
    <mergeCell ref="VMP1:VMT1"/>
    <mergeCell ref="VMW1:VNA1"/>
    <mergeCell ref="VND1:VNH1"/>
    <mergeCell ref="VNK1:VNO1"/>
    <mergeCell ref="VNR1:VNV1"/>
    <mergeCell ref="VLG1:VLK1"/>
    <mergeCell ref="VLN1:VLR1"/>
    <mergeCell ref="VLU1:VLY1"/>
    <mergeCell ref="VMB1:VMF1"/>
    <mergeCell ref="VMI1:VMM1"/>
    <mergeCell ref="VUR1:VUV1"/>
    <mergeCell ref="VUY1:VVC1"/>
    <mergeCell ref="VVF1:VVJ1"/>
    <mergeCell ref="VVM1:VVQ1"/>
    <mergeCell ref="VVT1:VVX1"/>
    <mergeCell ref="VTI1:VTM1"/>
    <mergeCell ref="VTP1:VTT1"/>
    <mergeCell ref="VTW1:VUA1"/>
    <mergeCell ref="VUD1:VUH1"/>
    <mergeCell ref="VUK1:VUO1"/>
    <mergeCell ref="VRZ1:VSD1"/>
    <mergeCell ref="VSG1:VSK1"/>
    <mergeCell ref="VSN1:VSR1"/>
    <mergeCell ref="VSU1:VSY1"/>
    <mergeCell ref="VTB1:VTF1"/>
    <mergeCell ref="VQQ1:VQU1"/>
    <mergeCell ref="VQX1:VRB1"/>
    <mergeCell ref="VRE1:VRI1"/>
    <mergeCell ref="VRL1:VRP1"/>
    <mergeCell ref="VRS1:VRW1"/>
    <mergeCell ref="WAB1:WAF1"/>
    <mergeCell ref="WAI1:WAM1"/>
    <mergeCell ref="WAP1:WAT1"/>
    <mergeCell ref="WAW1:WBA1"/>
    <mergeCell ref="WBD1:WBH1"/>
    <mergeCell ref="VYS1:VYW1"/>
    <mergeCell ref="VYZ1:VZD1"/>
    <mergeCell ref="VZG1:VZK1"/>
    <mergeCell ref="VZN1:VZR1"/>
    <mergeCell ref="VZU1:VZY1"/>
    <mergeCell ref="VXJ1:VXN1"/>
    <mergeCell ref="VXQ1:VXU1"/>
    <mergeCell ref="VXX1:VYB1"/>
    <mergeCell ref="VYE1:VYI1"/>
    <mergeCell ref="VYL1:VYP1"/>
    <mergeCell ref="VWA1:VWE1"/>
    <mergeCell ref="VWH1:VWL1"/>
    <mergeCell ref="VWO1:VWS1"/>
    <mergeCell ref="VWV1:VWZ1"/>
    <mergeCell ref="VXC1:VXG1"/>
    <mergeCell ref="WFL1:WFP1"/>
    <mergeCell ref="WFS1:WFW1"/>
    <mergeCell ref="WFZ1:WGD1"/>
    <mergeCell ref="WGG1:WGK1"/>
    <mergeCell ref="WGN1:WGR1"/>
    <mergeCell ref="WEC1:WEG1"/>
    <mergeCell ref="WEJ1:WEN1"/>
    <mergeCell ref="WEQ1:WEU1"/>
    <mergeCell ref="WEX1:WFB1"/>
    <mergeCell ref="WFE1:WFI1"/>
    <mergeCell ref="WCT1:WCX1"/>
    <mergeCell ref="WDA1:WDE1"/>
    <mergeCell ref="WDH1:WDL1"/>
    <mergeCell ref="WDO1:WDS1"/>
    <mergeCell ref="WDV1:WDZ1"/>
    <mergeCell ref="WBK1:WBO1"/>
    <mergeCell ref="WBR1:WBV1"/>
    <mergeCell ref="WBY1:WCC1"/>
    <mergeCell ref="WCF1:WCJ1"/>
    <mergeCell ref="WCM1:WCQ1"/>
    <mergeCell ref="WKV1:WKZ1"/>
    <mergeCell ref="WLC1:WLG1"/>
    <mergeCell ref="WLJ1:WLN1"/>
    <mergeCell ref="WLQ1:WLU1"/>
    <mergeCell ref="WLX1:WMB1"/>
    <mergeCell ref="WJM1:WJQ1"/>
    <mergeCell ref="WJT1:WJX1"/>
    <mergeCell ref="WKA1:WKE1"/>
    <mergeCell ref="WKH1:WKL1"/>
    <mergeCell ref="WKO1:WKS1"/>
    <mergeCell ref="WID1:WIH1"/>
    <mergeCell ref="WIK1:WIO1"/>
    <mergeCell ref="WIR1:WIV1"/>
    <mergeCell ref="WIY1:WJC1"/>
    <mergeCell ref="WJF1:WJJ1"/>
    <mergeCell ref="WGU1:WGY1"/>
    <mergeCell ref="WHB1:WHF1"/>
    <mergeCell ref="WHI1:WHM1"/>
    <mergeCell ref="WHP1:WHT1"/>
    <mergeCell ref="WHW1:WIA1"/>
    <mergeCell ref="WQF1:WQJ1"/>
    <mergeCell ref="WQM1:WQQ1"/>
    <mergeCell ref="WQT1:WQX1"/>
    <mergeCell ref="WRA1:WRE1"/>
    <mergeCell ref="WRH1:WRL1"/>
    <mergeCell ref="WOW1:WPA1"/>
    <mergeCell ref="WPD1:WPH1"/>
    <mergeCell ref="WPK1:WPO1"/>
    <mergeCell ref="WPR1:WPV1"/>
    <mergeCell ref="WPY1:WQC1"/>
    <mergeCell ref="WNN1:WNR1"/>
    <mergeCell ref="WNU1:WNY1"/>
    <mergeCell ref="WOB1:WOF1"/>
    <mergeCell ref="WOI1:WOM1"/>
    <mergeCell ref="WOP1:WOT1"/>
    <mergeCell ref="WME1:WMI1"/>
    <mergeCell ref="WML1:WMP1"/>
    <mergeCell ref="WMS1:WMW1"/>
    <mergeCell ref="WMZ1:WND1"/>
    <mergeCell ref="WNG1:WNK1"/>
    <mergeCell ref="WYA1:WYE1"/>
    <mergeCell ref="WVP1:WVT1"/>
    <mergeCell ref="WVW1:WWA1"/>
    <mergeCell ref="WWD1:WWH1"/>
    <mergeCell ref="WWK1:WWO1"/>
    <mergeCell ref="WWR1:WWV1"/>
    <mergeCell ref="WUG1:WUK1"/>
    <mergeCell ref="WUN1:WUR1"/>
    <mergeCell ref="WUU1:WUY1"/>
    <mergeCell ref="WVB1:WVF1"/>
    <mergeCell ref="WVI1:WVM1"/>
    <mergeCell ref="WSX1:WTB1"/>
    <mergeCell ref="WTE1:WTI1"/>
    <mergeCell ref="WTL1:WTP1"/>
    <mergeCell ref="WTS1:WTW1"/>
    <mergeCell ref="WTZ1:WUD1"/>
    <mergeCell ref="WRO1:WRS1"/>
    <mergeCell ref="WRV1:WRZ1"/>
    <mergeCell ref="WSC1:WSG1"/>
    <mergeCell ref="WSJ1:WSN1"/>
    <mergeCell ref="WSQ1:WSU1"/>
    <mergeCell ref="XFA1:XFD1"/>
    <mergeCell ref="I2:J2"/>
    <mergeCell ref="I3:J3"/>
    <mergeCell ref="XDR1:XDV1"/>
    <mergeCell ref="XDY1:XEC1"/>
    <mergeCell ref="XEF1:XEJ1"/>
    <mergeCell ref="XEM1:XEQ1"/>
    <mergeCell ref="XET1:XEX1"/>
    <mergeCell ref="XCI1:XCM1"/>
    <mergeCell ref="XCP1:XCT1"/>
    <mergeCell ref="XCW1:XDA1"/>
    <mergeCell ref="XDD1:XDH1"/>
    <mergeCell ref="XDK1:XDO1"/>
    <mergeCell ref="XAZ1:XBD1"/>
    <mergeCell ref="XBG1:XBK1"/>
    <mergeCell ref="XBN1:XBR1"/>
    <mergeCell ref="XBU1:XBY1"/>
    <mergeCell ref="XCB1:XCF1"/>
    <mergeCell ref="WZQ1:WZU1"/>
    <mergeCell ref="WZX1:XAB1"/>
    <mergeCell ref="XAE1:XAI1"/>
    <mergeCell ref="XAL1:XAP1"/>
    <mergeCell ref="XAS1:XAW1"/>
    <mergeCell ref="WYH1:WYL1"/>
    <mergeCell ref="WYO1:WYS1"/>
    <mergeCell ref="WYV1:WYZ1"/>
    <mergeCell ref="WZC1:WZG1"/>
    <mergeCell ref="WZJ1:WZN1"/>
    <mergeCell ref="WWY1:WXC1"/>
    <mergeCell ref="WXF1:WXJ1"/>
    <mergeCell ref="WXM1:WXQ1"/>
    <mergeCell ref="WXT1:WXX1"/>
  </mergeCells>
  <printOptions horizontalCentered="1"/>
  <pageMargins left="1" right="1" top="0.46" bottom="0.55000000000000004" header="0.45" footer="0.5"/>
  <pageSetup orientation="portrait" horizontalDpi="300" verticalDpi="300" r:id="rId1"/>
  <headerFooter alignWithMargins="0">
    <oddFooter>&amp;C&amp;"Arial,Bold"AB: &amp;"Arial,Regular"CC2014XXX
Published April 2014 - Version 1.0</oddFooter>
  </headerFooter>
  <drawing r:id="rId2"/>
</worksheet>
</file>

<file path=xl/worksheets/sheet2.xml><?xml version="1.0" encoding="utf-8"?>
<worksheet xmlns="http://schemas.openxmlformats.org/spreadsheetml/2006/main" xmlns:r="http://schemas.openxmlformats.org/officeDocument/2006/relationships">
  <dimension ref="A1:W37"/>
  <sheetViews>
    <sheetView view="pageBreakPreview" zoomScaleNormal="100" zoomScaleSheetLayoutView="100" workbookViewId="0">
      <selection activeCell="F29" sqref="F29"/>
    </sheetView>
  </sheetViews>
  <sheetFormatPr defaultColWidth="9.140625" defaultRowHeight="13.5"/>
  <cols>
    <col min="1" max="1" width="13.42578125" style="202" customWidth="1"/>
    <col min="2" max="2" width="4" style="202" customWidth="1"/>
    <col min="3" max="3" width="10.140625" style="202" customWidth="1"/>
    <col min="4" max="4" width="15.42578125" style="202" customWidth="1"/>
    <col min="5" max="5" width="9.5703125" style="202" customWidth="1"/>
    <col min="6" max="7" width="19.5703125" style="202" customWidth="1"/>
    <col min="8" max="8" width="9.140625" style="202" customWidth="1"/>
    <col min="9" max="9" width="9.140625" style="202" hidden="1" customWidth="1"/>
    <col min="10" max="11" width="9.140625" style="202" customWidth="1"/>
    <col min="12" max="16384" width="9.140625" style="202"/>
  </cols>
  <sheetData>
    <row r="1" spans="1:23" s="112" customFormat="1" ht="45" customHeight="1">
      <c r="A1" s="461" t="s">
        <v>266</v>
      </c>
      <c r="B1" s="348"/>
      <c r="C1" s="351"/>
      <c r="D1" s="351"/>
      <c r="E1" s="348"/>
      <c r="F1" s="348"/>
      <c r="G1" s="348"/>
      <c r="H1" s="300"/>
      <c r="I1" s="1"/>
      <c r="J1" s="1"/>
      <c r="K1" s="13"/>
      <c r="N1" s="13"/>
      <c r="O1" s="13"/>
      <c r="P1" s="13"/>
      <c r="Q1" s="13"/>
      <c r="R1" s="13"/>
      <c r="S1" s="13"/>
      <c r="T1" s="13"/>
      <c r="U1" s="13"/>
      <c r="V1" s="13"/>
      <c r="W1" s="13"/>
    </row>
    <row r="2" spans="1:23" s="112" customFormat="1" ht="15" customHeight="1">
      <c r="A2" s="541" t="s">
        <v>116</v>
      </c>
      <c r="B2" s="541"/>
      <c r="C2" s="364" t="str">
        <f>'Instructions &amp; Project Overview'!C2</f>
        <v xml:space="preserve">Green Building </v>
      </c>
      <c r="D2" s="52"/>
      <c r="E2" s="13"/>
      <c r="F2" s="193" t="s">
        <v>5</v>
      </c>
      <c r="G2" s="364" t="str">
        <f>'Instructions &amp; Project Overview'!F2</f>
        <v>XX/XX/XXXX</v>
      </c>
      <c r="H2" s="300"/>
      <c r="I2" s="1"/>
      <c r="J2" s="1"/>
      <c r="K2" s="13"/>
      <c r="N2" s="13"/>
      <c r="O2" s="13"/>
      <c r="P2" s="13"/>
      <c r="Q2" s="13"/>
      <c r="R2" s="13"/>
      <c r="S2" s="13"/>
      <c r="T2" s="13"/>
      <c r="U2" s="13"/>
      <c r="V2" s="13"/>
      <c r="W2" s="13"/>
    </row>
    <row r="3" spans="1:23" s="112" customFormat="1" ht="15" customHeight="1">
      <c r="A3" s="542" t="s">
        <v>115</v>
      </c>
      <c r="B3" s="542"/>
      <c r="C3" s="364" t="str">
        <f>'Instructions &amp; Project Overview'!C3</f>
        <v>1100 4th st</v>
      </c>
      <c r="D3" s="52"/>
      <c r="E3" s="13"/>
      <c r="F3" s="194" t="s">
        <v>114</v>
      </c>
      <c r="G3" s="365" t="str">
        <f>'Instructions &amp; Project Overview'!F3</f>
        <v>B14XXXXXX</v>
      </c>
      <c r="H3" s="300"/>
      <c r="I3" s="1"/>
      <c r="J3" s="1"/>
      <c r="K3" s="13"/>
      <c r="N3" s="13"/>
      <c r="O3" s="13"/>
      <c r="P3" s="13"/>
      <c r="Q3" s="13"/>
      <c r="R3" s="13"/>
      <c r="S3" s="13"/>
      <c r="T3" s="13"/>
      <c r="U3" s="13"/>
      <c r="V3" s="13"/>
      <c r="W3" s="13"/>
    </row>
    <row r="4" spans="1:23" s="112" customFormat="1" ht="15" customHeight="1">
      <c r="A4" s="349"/>
      <c r="B4" s="349"/>
      <c r="C4" s="350"/>
      <c r="D4" s="351"/>
      <c r="E4" s="352"/>
      <c r="F4" s="351"/>
      <c r="G4" s="351"/>
      <c r="H4" s="300"/>
      <c r="I4" s="1"/>
      <c r="J4" s="1"/>
      <c r="K4" s="13"/>
      <c r="N4" s="13"/>
      <c r="O4" s="13"/>
      <c r="P4" s="13"/>
      <c r="Q4" s="13"/>
      <c r="R4" s="13"/>
      <c r="S4" s="13"/>
      <c r="T4" s="13"/>
      <c r="U4" s="13"/>
      <c r="V4" s="13"/>
      <c r="W4" s="13"/>
    </row>
    <row r="5" spans="1:23" ht="15" customHeight="1" thickBot="1">
      <c r="A5" s="460" t="s">
        <v>234</v>
      </c>
      <c r="B5" s="354"/>
      <c r="C5" s="354"/>
      <c r="D5" s="354"/>
      <c r="E5" s="354"/>
      <c r="F5" s="354"/>
      <c r="G5" s="353"/>
    </row>
    <row r="6" spans="1:23" ht="27.75" customHeight="1">
      <c r="A6" s="543" t="s">
        <v>238</v>
      </c>
      <c r="B6" s="543"/>
      <c r="C6" s="543"/>
      <c r="D6" s="543"/>
      <c r="E6" s="543"/>
      <c r="F6" s="543"/>
      <c r="G6" s="543"/>
    </row>
    <row r="7" spans="1:23" ht="14.25">
      <c r="A7" s="358"/>
      <c r="B7" s="358"/>
      <c r="C7" s="358"/>
      <c r="D7" s="358"/>
      <c r="E7" s="358"/>
      <c r="F7" s="358"/>
      <c r="G7" s="358"/>
    </row>
    <row r="8" spans="1:23" s="112" customFormat="1" ht="18" customHeight="1">
      <c r="A8" s="351" t="s">
        <v>161</v>
      </c>
      <c r="B8" s="351"/>
      <c r="C8" s="351"/>
      <c r="D8" s="351"/>
      <c r="E8" s="351"/>
      <c r="F8" s="351"/>
      <c r="G8" s="351"/>
      <c r="H8" s="300"/>
      <c r="I8" s="202"/>
      <c r="J8" s="202"/>
      <c r="K8" s="13"/>
      <c r="N8" s="13"/>
      <c r="O8" s="13"/>
      <c r="P8" s="13"/>
      <c r="Q8" s="13"/>
      <c r="R8" s="13"/>
      <c r="S8" s="13"/>
      <c r="T8" s="13"/>
      <c r="U8" s="13"/>
      <c r="V8" s="13"/>
      <c r="W8" s="13"/>
    </row>
    <row r="9" spans="1:23" s="112" customFormat="1" ht="18" customHeight="1">
      <c r="A9" s="369" t="s">
        <v>243</v>
      </c>
      <c r="B9" s="351" t="s">
        <v>246</v>
      </c>
      <c r="C9" s="351"/>
      <c r="D9" s="351"/>
      <c r="E9" s="351"/>
      <c r="F9" s="351"/>
      <c r="G9" s="351"/>
      <c r="H9" s="300"/>
      <c r="I9" s="202"/>
      <c r="J9" s="202"/>
      <c r="K9" s="13"/>
      <c r="N9" s="13"/>
      <c r="O9" s="13"/>
      <c r="P9" s="13"/>
      <c r="Q9" s="13"/>
      <c r="R9" s="13"/>
      <c r="S9" s="13"/>
      <c r="T9" s="13"/>
      <c r="U9" s="13"/>
      <c r="V9" s="13"/>
      <c r="W9" s="13"/>
    </row>
    <row r="10" spans="1:23" s="112" customFormat="1" ht="18" customHeight="1">
      <c r="A10" s="369" t="s">
        <v>243</v>
      </c>
      <c r="B10" s="351" t="s">
        <v>244</v>
      </c>
      <c r="C10" s="351"/>
      <c r="D10" s="351"/>
      <c r="E10" s="351"/>
      <c r="F10" s="351"/>
      <c r="G10" s="351"/>
      <c r="H10" s="300"/>
      <c r="I10" s="202"/>
      <c r="J10" s="1"/>
      <c r="K10" s="13"/>
      <c r="N10" s="13"/>
      <c r="O10" s="13"/>
      <c r="P10" s="13"/>
      <c r="Q10" s="13"/>
      <c r="R10" s="13"/>
      <c r="S10" s="13"/>
      <c r="T10" s="13"/>
      <c r="U10" s="13"/>
      <c r="V10" s="13"/>
      <c r="W10" s="13"/>
    </row>
    <row r="11" spans="1:23" ht="18" customHeight="1">
      <c r="A11" s="369" t="str">
        <f t="shared" ref="A11" si="0">IF(B11=" ", " ", "□ ")</f>
        <v xml:space="preserve"> </v>
      </c>
      <c r="B11" s="473" t="str">
        <f>IF(OR('Instructions &amp; Project Overview'!C16="Site Work",'Instructions &amp; Project Overview'!C16="Demolition/Raze",'Instructions &amp; Project Overview'!$C$21="None")," ",IF(AND('Instructions &amp; Project Overview'!C21="Green Building Act",'Instructions &amp; Project Overview'!C18&gt;9999),"ENERGY STAR Target Finder",IF('Instructions &amp; Project Overview'!C22="ASHRAE 189.1","ASHRAE 189.1 Pathway Selections:",IF(OR('Instructions &amp; Project Overview'!C22="LEED",'Instructions &amp; Project Overview'!C22="Enterprise Green Communities",'Instructions &amp; Project Overview'!C22="ICC 700 + Energy Star"),"Grant Online Access to DCRA",IF(AND('Instructions &amp; Project Overview'!C21="Green Construction Code",'Instructions &amp; Project Overview'!C22="Green construction code"),"IgCC Energy Path"," ")))))</f>
        <v xml:space="preserve"> </v>
      </c>
      <c r="C11" s="350"/>
      <c r="D11" s="350"/>
      <c r="E11" s="350"/>
      <c r="F11" s="349" t="str">
        <f>IF(B$11="IgCC Energy Path", "□ Prescriptive", " ")</f>
        <v xml:space="preserve"> </v>
      </c>
      <c r="G11" s="349" t="str">
        <f>IF(B$11="IgCC Energy Path", "□ Performance", " ")</f>
        <v xml:space="preserve"> </v>
      </c>
      <c r="J11" s="1"/>
    </row>
    <row r="12" spans="1:23" ht="18" customHeight="1">
      <c r="A12" s="369" t="str">
        <f>IF(OR(B12=" ", B12="site sustainability"), " ", "□ ")</f>
        <v xml:space="preserve"> </v>
      </c>
      <c r="B12" s="351" t="str">
        <f>IF('Instructions &amp; Project Overview'!C22="", " ", IF(B11="Energy star target finder", "Grant Online Access to DCRA", IF(B$11="ASHRAE 189.1 Pathway Selections:","Site Sustainability",IF(B11="IgCC Energy path","Commissioning Requirements", " "))))</f>
        <v xml:space="preserve"> </v>
      </c>
      <c r="C12" s="351"/>
      <c r="D12" s="351"/>
      <c r="E12" s="351"/>
      <c r="F12" s="349" t="str">
        <f>IF(B$11="ASHRAE 189.1 Pathway Selections:", "□ Prescriptive", " ")</f>
        <v xml:space="preserve"> </v>
      </c>
      <c r="G12" s="349" t="str">
        <f>IF(B$11="ASHRAE 189.1 Pathway Selections:", "□ Performance", " ")</f>
        <v xml:space="preserve"> </v>
      </c>
      <c r="J12" s="1"/>
    </row>
    <row r="13" spans="1:23" ht="18" customHeight="1">
      <c r="A13" s="369" t="str">
        <f>IF(OR(B13=" ", B13="water use efficiency"), " ", "□ ")</f>
        <v xml:space="preserve"> </v>
      </c>
      <c r="B13" s="351" t="str">
        <f>IF(B12="Commissioning Requirements", "Commissioning Plan", IF(B$11="ASHRAE 189.1 Pathway Selections:", "Water Use Efficiency", " "))</f>
        <v xml:space="preserve"> </v>
      </c>
      <c r="C13" s="351"/>
      <c r="D13" s="351"/>
      <c r="E13" s="351"/>
      <c r="F13" s="349" t="str">
        <f t="shared" ref="F13:F17" si="1">IF(B$11="ASHRAE 189.1 Pathway Selections:", "□ Prescriptive", " ")</f>
        <v xml:space="preserve"> </v>
      </c>
      <c r="G13" s="349" t="str">
        <f t="shared" ref="G13:G17" si="2">IF(B$11="ASHRAE 189.1 Pathway Selections:", "□ Performance", " ")</f>
        <v xml:space="preserve"> </v>
      </c>
    </row>
    <row r="14" spans="1:23" ht="18" customHeight="1">
      <c r="A14" s="369" t="str">
        <f>IF(OR(B14=" ", B14="energy efficiency"), " ", "□ ")</f>
        <v xml:space="preserve"> </v>
      </c>
      <c r="B14" s="351" t="str">
        <f>IF(AND(B13="Commissioning Plan", OR('Instructions &amp; Project Overview'!C16="New Construction", 'Instructions &amp; Project Overview'!C16="Level 3 Alteration")), "Project Elective Checklist", IF(B$11="ASHRAE 189.1 Pathway Selections:", "Energy Efficiency", " "))</f>
        <v xml:space="preserve"> </v>
      </c>
      <c r="C14" s="351"/>
      <c r="D14" s="351"/>
      <c r="E14" s="351"/>
      <c r="F14" s="349" t="str">
        <f t="shared" si="1"/>
        <v xml:space="preserve"> </v>
      </c>
      <c r="G14" s="349" t="str">
        <f t="shared" si="2"/>
        <v xml:space="preserve"> </v>
      </c>
    </row>
    <row r="15" spans="1:23" ht="18" customHeight="1">
      <c r="A15" s="369" t="str">
        <f>IF(OR(B15=" ", B15="indoor environmental quality"), " ", "□ ")</f>
        <v xml:space="preserve"> </v>
      </c>
      <c r="B15" s="351" t="str">
        <f>IF(B$11="ASHRAE 189.1 Pathway Selections:", "Indoor Environmental Quality", " ")</f>
        <v xml:space="preserve"> </v>
      </c>
      <c r="C15" s="351"/>
      <c r="D15" s="351"/>
      <c r="E15" s="351"/>
      <c r="F15" s="349" t="str">
        <f t="shared" si="1"/>
        <v xml:space="preserve"> </v>
      </c>
      <c r="G15" s="349" t="str">
        <f t="shared" si="2"/>
        <v xml:space="preserve"> </v>
      </c>
    </row>
    <row r="16" spans="1:23" ht="18" customHeight="1">
      <c r="A16" s="369" t="str">
        <f>IF(OR(B16=" ", B16="atmosphere, materials and resources"), " ", "□ ")</f>
        <v xml:space="preserve"> </v>
      </c>
      <c r="B16" s="351" t="str">
        <f>IF(B$11="ASHRAE 189.1 Pathway Selections:", "Atmosphere, Materials and Resources", " ")</f>
        <v xml:space="preserve"> </v>
      </c>
      <c r="C16" s="351"/>
      <c r="D16" s="351"/>
      <c r="E16" s="351"/>
      <c r="F16" s="349" t="str">
        <f t="shared" si="1"/>
        <v xml:space="preserve"> </v>
      </c>
      <c r="G16" s="349" t="str">
        <f t="shared" si="2"/>
        <v xml:space="preserve"> </v>
      </c>
    </row>
    <row r="17" spans="1:9" ht="18" customHeight="1">
      <c r="A17" s="369" t="str">
        <f>IF(OR(B17=" ", B17="construction and operations"), " ", "□ ")</f>
        <v xml:space="preserve"> </v>
      </c>
      <c r="B17" s="351" t="str">
        <f>IF(B$11="ASHRAE 189.1 Pathway Selections:", "Construction and Operations", " ")</f>
        <v xml:space="preserve"> </v>
      </c>
      <c r="C17" s="351"/>
      <c r="D17" s="351"/>
      <c r="E17" s="351"/>
      <c r="F17" s="349" t="str">
        <f t="shared" si="1"/>
        <v xml:space="preserve"> </v>
      </c>
      <c r="G17" s="349" t="str">
        <f t="shared" si="2"/>
        <v xml:space="preserve"> </v>
      </c>
    </row>
    <row r="18" spans="1:9" ht="18" customHeight="1">
      <c r="A18" s="369"/>
      <c r="B18" s="351"/>
      <c r="C18" s="351"/>
      <c r="D18" s="351"/>
      <c r="E18" s="351"/>
      <c r="F18" s="349"/>
      <c r="G18" s="349"/>
    </row>
    <row r="19" spans="1:9" ht="18" customHeight="1">
      <c r="A19" s="351" t="s">
        <v>328</v>
      </c>
      <c r="B19" s="351"/>
      <c r="C19" s="351"/>
      <c r="D19" s="351"/>
      <c r="E19" s="351"/>
      <c r="F19" s="351"/>
      <c r="G19" s="351"/>
    </row>
    <row r="20" spans="1:9" ht="18" customHeight="1">
      <c r="A20" s="369" t="str">
        <f>IF(B20=" ", " ", "□ ")</f>
        <v xml:space="preserve"> </v>
      </c>
      <c r="B20" s="351" t="str">
        <f>IF(OR('Instructions &amp; Project Overview'!$C$21="None",'Instructions &amp; Project Overview'!$B$22=""), " ",IF(OR('Instructions &amp; Project Overview'!C16="Site Work",'Instructions &amp; Project Overview'!C16="Demolition/Raze"),"Site Waste Management",IF(OR(B12="Grant Online Access to DCRA",B11="Grant online access to dcra"), "Check Progress on Certification","Preliminary Commissioning Report Form")))</f>
        <v xml:space="preserve"> </v>
      </c>
      <c r="C20" s="351"/>
      <c r="D20" s="351"/>
      <c r="E20" s="351"/>
      <c r="F20" s="351"/>
      <c r="G20" s="351"/>
    </row>
    <row r="21" spans="1:9" ht="18" customHeight="1">
      <c r="A21" s="369" t="str">
        <f t="shared" ref="A21:A22" si="3">IF(B21=" ", " ", "□ ")</f>
        <v xml:space="preserve"> </v>
      </c>
      <c r="B21" s="351" t="str">
        <f>IF(OR('Instructions &amp; Project Overview'!C22="Green Construction Code",'Instructions &amp; Project Overview'!C22="ASHRAE 189.1"), "Site Waste Management",IF(AND('Instructions &amp; Project Overview'!C21="Green Building Act",'Instructions &amp; Project Overview'!C19="No"),"Financial Security"," "))</f>
        <v xml:space="preserve"> </v>
      </c>
      <c r="C21" s="351"/>
      <c r="D21" s="351"/>
      <c r="E21" s="351" t="str">
        <f>IF(B21="Financial Security", "Type:", "")</f>
        <v/>
      </c>
      <c r="F21" s="351"/>
      <c r="I21" s="202" t="s">
        <v>316</v>
      </c>
    </row>
    <row r="22" spans="1:9" ht="18" customHeight="1">
      <c r="A22" s="369" t="str">
        <f t="shared" si="3"/>
        <v xml:space="preserve"> </v>
      </c>
      <c r="B22" s="351" t="str">
        <f>IF(OR('Instructions &amp; Project Overview'!C22="Green Construction Code",'Instructions &amp; Project Overview'!C22="ASHRAE 189.1"), "Construction Waste Management", " ")</f>
        <v xml:space="preserve"> </v>
      </c>
      <c r="C22" s="351"/>
      <c r="D22" s="351"/>
      <c r="E22" s="351"/>
      <c r="F22" s="351"/>
      <c r="G22" s="351"/>
      <c r="I22" s="202" t="s">
        <v>317</v>
      </c>
    </row>
    <row r="23" spans="1:9" ht="18" customHeight="1">
      <c r="A23" s="351"/>
      <c r="B23" s="351"/>
      <c r="C23" s="351"/>
      <c r="D23" s="351"/>
      <c r="E23" s="351"/>
      <c r="F23" s="351"/>
      <c r="G23" s="351"/>
      <c r="I23" s="202" t="s">
        <v>319</v>
      </c>
    </row>
    <row r="24" spans="1:9" ht="18" customHeight="1">
      <c r="A24" s="546" t="s">
        <v>265</v>
      </c>
      <c r="B24" s="546"/>
      <c r="C24" s="363" t="str">
        <f>IF(OR('Instructions &amp; Project Overview'!C16="Site Work",'Instructions &amp; Project Overview'!C16="Demolition/Raze")," ",IF('Instructions &amp; Project Overview'!C21="Green Building Act","2 years",IF(OR('Instructions &amp; Project Overview'!C22="LEED",'Instructions &amp; Project Overview'!C22="Enterprise Green Communities",'Instructions &amp; Project Overview'!C22="ICC 700 + Energy Star"),"12 months",IF('Instructions &amp; Project Overview'!C21="Green Construction Code","180 days"," "))))</f>
        <v xml:space="preserve"> </v>
      </c>
      <c r="D24" s="351" t="s">
        <v>268</v>
      </c>
      <c r="E24" s="351"/>
      <c r="F24" s="351"/>
      <c r="G24" s="351"/>
      <c r="I24" s="202" t="s">
        <v>318</v>
      </c>
    </row>
    <row r="25" spans="1:9" ht="18" customHeight="1">
      <c r="A25" s="369" t="str">
        <f t="shared" ref="A25" si="4">IF(B25=" ", " ", "□ ")</f>
        <v xml:space="preserve"> </v>
      </c>
      <c r="B25" s="351" t="str">
        <f>IF(OR('Instructions &amp; Project Overview'!C16="Site Work",'Instructions &amp; Project Overview'!C16="Demolition/Raze")," ",IF(OR('Instructions &amp; Project Overview'!C22="Green Construction Code",'Instructions &amp; Project Overview'!C22="ASHRAE 189.1"),"Material Selection",IF(OR(B11="grant online access to Dcra", B12="grant online access to DCRA"),"Proof of Certification"," ")))</f>
        <v xml:space="preserve"> </v>
      </c>
      <c r="C25" s="351"/>
      <c r="D25" s="351"/>
      <c r="E25" s="351"/>
      <c r="F25" s="351"/>
      <c r="G25" s="351"/>
    </row>
    <row r="26" spans="1:9" ht="18" customHeight="1">
      <c r="A26" s="369" t="str">
        <f t="shared" ref="A26" si="5">IF(B26=" ", " ", "□ ")</f>
        <v xml:space="preserve"> </v>
      </c>
      <c r="B26" s="351" t="str">
        <f>IF(B20="Preliminary Commissioning Report Form","Final Commissioning Report Form"," ")</f>
        <v xml:space="preserve"> </v>
      </c>
      <c r="C26" s="351"/>
      <c r="D26" s="351"/>
      <c r="E26" s="351"/>
      <c r="F26" s="351"/>
      <c r="G26" s="351"/>
    </row>
    <row r="27" spans="1:9" ht="18" customHeight="1">
      <c r="A27" s="369"/>
      <c r="B27" s="351"/>
      <c r="C27" s="351"/>
      <c r="D27" s="351"/>
      <c r="E27" s="351"/>
      <c r="F27" s="351"/>
      <c r="G27" s="351"/>
    </row>
    <row r="28" spans="1:9" ht="18" customHeight="1">
      <c r="A28" s="368"/>
      <c r="B28" s="368"/>
      <c r="C28" s="368"/>
      <c r="D28" s="368"/>
      <c r="E28" s="368"/>
      <c r="F28" s="368"/>
      <c r="G28" s="368"/>
    </row>
    <row r="29" spans="1:9" ht="18" customHeight="1">
      <c r="A29" s="25"/>
      <c r="B29" s="25"/>
      <c r="C29" s="25"/>
      <c r="D29" s="25"/>
      <c r="E29" s="25"/>
      <c r="F29" s="25"/>
      <c r="G29" s="25"/>
    </row>
    <row r="30" spans="1:9" ht="60.75" customHeight="1">
      <c r="A30" s="332" t="s">
        <v>147</v>
      </c>
      <c r="B30" s="545" t="s">
        <v>239</v>
      </c>
      <c r="C30" s="545"/>
      <c r="D30" s="545"/>
      <c r="E30" s="545"/>
      <c r="F30" s="545"/>
      <c r="G30" s="545"/>
      <c r="I30" s="52"/>
    </row>
    <row r="31" spans="1:9" ht="14.25">
      <c r="A31" s="366"/>
      <c r="B31" s="366"/>
      <c r="C31" s="366"/>
      <c r="D31" s="366"/>
      <c r="E31" s="367"/>
      <c r="F31" s="367"/>
      <c r="G31" s="367"/>
      <c r="I31" s="357"/>
    </row>
    <row r="32" spans="1:9">
      <c r="A32" s="351"/>
      <c r="B32" s="351"/>
      <c r="C32" s="351"/>
      <c r="D32" s="351"/>
      <c r="E32" s="351"/>
      <c r="F32" s="351"/>
      <c r="G32" s="351"/>
      <c r="I32" s="52"/>
    </row>
    <row r="33" spans="1:10">
      <c r="A33" s="351"/>
      <c r="B33" s="351"/>
      <c r="C33" s="351"/>
      <c r="D33" s="351"/>
      <c r="E33" s="351"/>
      <c r="F33" s="351"/>
      <c r="G33" s="351"/>
    </row>
    <row r="34" spans="1:10">
      <c r="A34" s="351"/>
      <c r="B34" s="351"/>
      <c r="C34" s="351"/>
      <c r="D34" s="351"/>
      <c r="E34" s="351"/>
      <c r="F34" s="351"/>
      <c r="G34" s="351"/>
      <c r="H34" s="52"/>
    </row>
    <row r="35" spans="1:10" ht="55.5" customHeight="1">
      <c r="A35" s="351"/>
      <c r="B35" s="351"/>
      <c r="C35" s="351"/>
      <c r="D35" s="351"/>
      <c r="E35" s="351"/>
      <c r="F35" s="351"/>
      <c r="G35" s="351"/>
      <c r="H35" s="357"/>
      <c r="J35" s="52"/>
    </row>
    <row r="36" spans="1:10">
      <c r="H36" s="1"/>
    </row>
    <row r="37" spans="1:10">
      <c r="J37" s="52"/>
    </row>
  </sheetData>
  <sheetProtection password="D232" sheet="1" objects="1" scenarios="1"/>
  <mergeCells count="5">
    <mergeCell ref="B30:G30"/>
    <mergeCell ref="A2:B2"/>
    <mergeCell ref="A3:B3"/>
    <mergeCell ref="A24:B24"/>
    <mergeCell ref="A6:G6"/>
  </mergeCells>
  <conditionalFormatting sqref="C32:C1048576 C26:C29 C22:C24 C19:C20 C8:C10">
    <cfRule type="containsText" dxfId="7" priority="2" operator="containsText" text="Select">
      <formula>NOT(ISERROR(SEARCH("Select",C8)))</formula>
    </cfRule>
  </conditionalFormatting>
  <conditionalFormatting sqref="F21">
    <cfRule type="cellIs" dxfId="6" priority="1" operator="lessThan">
      <formula>0</formula>
    </cfRule>
  </conditionalFormatting>
  <dataValidations count="1">
    <dataValidation type="list" allowBlank="1" showInputMessage="1" showErrorMessage="1" sqref="F21">
      <formula1>$I$20:$I$24</formula1>
    </dataValidation>
  </dataValidations>
  <pageMargins left="0.7" right="0.7" top="0.75" bottom="0.75" header="0.3" footer="0.3"/>
  <pageSetup orientation="portrait" r:id="rId1"/>
  <headerFooter>
    <oddFooter>&amp;C&amp;"Arial,Bold"AB: &amp;"Arial,Regular"CC2014XXX
Published April 2014 - Version 1.0</oddFooter>
  </headerFooter>
  <drawing r:id="rId2"/>
</worksheet>
</file>

<file path=xl/worksheets/sheet3.xml><?xml version="1.0" encoding="utf-8"?>
<worksheet xmlns="http://schemas.openxmlformats.org/spreadsheetml/2006/main" xmlns:r="http://schemas.openxmlformats.org/officeDocument/2006/relationships">
  <sheetPr>
    <tabColor rgb="FFB1FF25"/>
  </sheetPr>
  <dimension ref="A1:VRO60"/>
  <sheetViews>
    <sheetView showGridLines="0" view="pageBreakPreview" zoomScaleNormal="130" zoomScaleSheetLayoutView="100" zoomScalePageLayoutView="150" workbookViewId="0">
      <selection activeCell="E8" sqref="E8:G8"/>
    </sheetView>
  </sheetViews>
  <sheetFormatPr defaultColWidth="9.140625" defaultRowHeight="13.5"/>
  <cols>
    <col min="1" max="1" width="3.140625" style="56" customWidth="1"/>
    <col min="2" max="2" width="12.5703125" style="57" customWidth="1"/>
    <col min="3" max="3" width="2.7109375" style="52" customWidth="1"/>
    <col min="4" max="5" width="9.140625" style="52" customWidth="1"/>
    <col min="6" max="6" width="8.85546875" style="52" customWidth="1"/>
    <col min="7" max="8" width="12.7109375" style="52" customWidth="1"/>
    <col min="9" max="10" width="6.7109375" style="52" customWidth="1"/>
    <col min="11" max="11" width="15.5703125" style="52" customWidth="1"/>
    <col min="12" max="16384" width="9.140625" style="52"/>
  </cols>
  <sheetData>
    <row r="1" spans="1:15355" s="53" customFormat="1" ht="45" customHeight="1">
      <c r="A1" s="462" t="s">
        <v>312</v>
      </c>
      <c r="C1" s="103"/>
      <c r="D1" s="103"/>
      <c r="E1" s="103"/>
      <c r="F1" s="103"/>
      <c r="G1" s="103"/>
      <c r="H1" s="125"/>
      <c r="I1" s="125"/>
      <c r="J1" s="125"/>
      <c r="K1" s="125"/>
      <c r="L1" s="52"/>
      <c r="M1" s="52"/>
      <c r="N1" s="55"/>
      <c r="O1" s="628"/>
      <c r="P1" s="628"/>
      <c r="Q1" s="628"/>
      <c r="R1" s="628"/>
      <c r="S1" s="628"/>
      <c r="T1" s="52"/>
      <c r="U1" s="55"/>
      <c r="V1" s="628"/>
      <c r="W1" s="628"/>
      <c r="X1" s="628"/>
      <c r="Y1" s="628"/>
      <c r="Z1" s="628"/>
      <c r="AA1" s="52"/>
      <c r="AB1" s="55"/>
      <c r="AC1" s="628"/>
      <c r="AD1" s="628"/>
      <c r="AE1" s="628"/>
      <c r="AF1" s="628"/>
      <c r="AG1" s="628"/>
      <c r="AH1" s="52"/>
      <c r="AI1" s="55"/>
      <c r="AJ1" s="628"/>
      <c r="AK1" s="628"/>
      <c r="AL1" s="628"/>
      <c r="AM1" s="628"/>
      <c r="AN1" s="628"/>
      <c r="AO1" s="52"/>
      <c r="AP1" s="55"/>
      <c r="AQ1" s="628"/>
      <c r="AR1" s="628"/>
      <c r="AS1" s="628"/>
      <c r="AT1" s="628"/>
      <c r="AU1" s="628"/>
      <c r="AV1" s="52"/>
      <c r="AW1" s="55"/>
      <c r="AX1" s="628"/>
      <c r="AY1" s="628"/>
      <c r="AZ1" s="628"/>
      <c r="BA1" s="628"/>
      <c r="BB1" s="628"/>
      <c r="BC1" s="52"/>
      <c r="BD1" s="55"/>
      <c r="BE1" s="628"/>
      <c r="BF1" s="628"/>
      <c r="BG1" s="628"/>
      <c r="BH1" s="628"/>
      <c r="BI1" s="628"/>
      <c r="BJ1" s="52"/>
      <c r="BK1" s="55"/>
      <c r="BL1" s="628"/>
      <c r="BM1" s="628"/>
      <c r="BN1" s="628"/>
      <c r="BO1" s="628"/>
      <c r="BP1" s="628"/>
      <c r="BQ1" s="52"/>
      <c r="BR1" s="55"/>
      <c r="BS1" s="628"/>
      <c r="BT1" s="628"/>
      <c r="BU1" s="628"/>
      <c r="BV1" s="628"/>
      <c r="BW1" s="628"/>
      <c r="BX1" s="52"/>
      <c r="BY1" s="55"/>
      <c r="BZ1" s="628"/>
      <c r="CA1" s="628"/>
      <c r="CB1" s="628"/>
      <c r="CC1" s="628"/>
      <c r="CD1" s="628"/>
      <c r="CE1" s="52"/>
      <c r="CF1" s="55"/>
      <c r="CG1" s="628"/>
      <c r="CH1" s="628"/>
      <c r="CI1" s="628"/>
      <c r="CJ1" s="628"/>
      <c r="CK1" s="628"/>
      <c r="CL1" s="52"/>
      <c r="CM1" s="55"/>
      <c r="CN1" s="628"/>
      <c r="CO1" s="628"/>
      <c r="CP1" s="628"/>
      <c r="CQ1" s="628"/>
      <c r="CR1" s="628"/>
      <c r="CS1" s="52"/>
      <c r="CT1" s="55"/>
      <c r="CU1" s="628"/>
      <c r="CV1" s="628"/>
      <c r="CW1" s="628"/>
      <c r="CX1" s="628"/>
      <c r="CY1" s="628"/>
      <c r="CZ1" s="52"/>
      <c r="DA1" s="55"/>
      <c r="DB1" s="628"/>
      <c r="DC1" s="628"/>
      <c r="DD1" s="628"/>
      <c r="DE1" s="628"/>
      <c r="DF1" s="628"/>
      <c r="DG1" s="52"/>
      <c r="DH1" s="55"/>
      <c r="DI1" s="628"/>
      <c r="DJ1" s="628"/>
      <c r="DK1" s="628"/>
      <c r="DL1" s="628"/>
      <c r="DM1" s="628"/>
      <c r="DN1" s="52"/>
      <c r="DO1" s="55"/>
      <c r="DP1" s="628"/>
      <c r="DQ1" s="628"/>
      <c r="DR1" s="628"/>
      <c r="DS1" s="628"/>
      <c r="DT1" s="628"/>
      <c r="DU1" s="52"/>
      <c r="DV1" s="55"/>
      <c r="DW1" s="628"/>
      <c r="DX1" s="628"/>
      <c r="DY1" s="628"/>
      <c r="DZ1" s="628"/>
      <c r="EA1" s="628"/>
      <c r="EB1" s="52"/>
      <c r="EC1" s="55"/>
      <c r="ED1" s="628"/>
      <c r="EE1" s="628"/>
      <c r="EF1" s="628"/>
      <c r="EG1" s="628"/>
      <c r="EH1" s="628"/>
      <c r="EI1" s="52"/>
      <c r="EJ1" s="55"/>
      <c r="EK1" s="628"/>
      <c r="EL1" s="628"/>
      <c r="EM1" s="628"/>
      <c r="EN1" s="628"/>
      <c r="EO1" s="628"/>
      <c r="EP1" s="52"/>
      <c r="EQ1" s="55"/>
      <c r="ER1" s="628"/>
      <c r="ES1" s="628"/>
      <c r="ET1" s="628"/>
      <c r="EU1" s="628"/>
      <c r="EV1" s="628"/>
      <c r="EW1" s="52"/>
      <c r="EX1" s="55"/>
      <c r="EY1" s="628"/>
      <c r="EZ1" s="628"/>
      <c r="FA1" s="628"/>
      <c r="FB1" s="628"/>
      <c r="FC1" s="628"/>
      <c r="FD1" s="52"/>
      <c r="FE1" s="55"/>
      <c r="FF1" s="628"/>
      <c r="FG1" s="628"/>
      <c r="FH1" s="628"/>
      <c r="FI1" s="628"/>
      <c r="FJ1" s="628"/>
      <c r="FK1" s="52"/>
      <c r="FL1" s="55"/>
      <c r="FM1" s="628"/>
      <c r="FN1" s="628"/>
      <c r="FO1" s="628"/>
      <c r="FP1" s="628"/>
      <c r="FQ1" s="628"/>
      <c r="FR1" s="52"/>
      <c r="FS1" s="55"/>
      <c r="FT1" s="628"/>
      <c r="FU1" s="628"/>
      <c r="FV1" s="628"/>
      <c r="FW1" s="628"/>
      <c r="FX1" s="628"/>
      <c r="FY1" s="52"/>
      <c r="FZ1" s="55"/>
      <c r="GA1" s="628"/>
      <c r="GB1" s="628"/>
      <c r="GC1" s="628"/>
      <c r="GD1" s="628"/>
      <c r="GE1" s="628"/>
      <c r="GF1" s="52"/>
      <c r="GG1" s="55"/>
      <c r="GH1" s="628"/>
      <c r="GI1" s="628"/>
      <c r="GJ1" s="628"/>
      <c r="GK1" s="628"/>
      <c r="GL1" s="628"/>
      <c r="GM1" s="52"/>
      <c r="GN1" s="55"/>
      <c r="GO1" s="628"/>
      <c r="GP1" s="628"/>
      <c r="GQ1" s="628"/>
      <c r="GR1" s="628"/>
      <c r="GS1" s="628"/>
      <c r="GT1" s="52"/>
      <c r="GU1" s="55"/>
      <c r="GV1" s="628"/>
      <c r="GW1" s="628"/>
      <c r="GX1" s="628"/>
      <c r="GY1" s="628"/>
      <c r="GZ1" s="628"/>
      <c r="HA1" s="52"/>
      <c r="HB1" s="55"/>
      <c r="HC1" s="628"/>
      <c r="HD1" s="628"/>
      <c r="HE1" s="628"/>
      <c r="HF1" s="628"/>
      <c r="HG1" s="628"/>
      <c r="HH1" s="52"/>
      <c r="HI1" s="55"/>
      <c r="HJ1" s="628"/>
      <c r="HK1" s="628"/>
      <c r="HL1" s="628"/>
      <c r="HM1" s="628"/>
      <c r="HN1" s="628"/>
      <c r="HO1" s="52"/>
      <c r="HP1" s="55"/>
      <c r="HQ1" s="628"/>
      <c r="HR1" s="628"/>
      <c r="HS1" s="628"/>
      <c r="HT1" s="628"/>
      <c r="HU1" s="628"/>
      <c r="HV1" s="52"/>
      <c r="HW1" s="55"/>
      <c r="HX1" s="628"/>
      <c r="HY1" s="628"/>
      <c r="HZ1" s="628"/>
      <c r="IA1" s="628"/>
      <c r="IB1" s="628"/>
      <c r="IC1" s="52"/>
      <c r="ID1" s="55"/>
      <c r="IE1" s="628"/>
      <c r="IF1" s="628"/>
      <c r="IG1" s="628"/>
      <c r="IH1" s="628"/>
      <c r="II1" s="628"/>
      <c r="IJ1" s="52"/>
      <c r="IK1" s="55"/>
      <c r="IL1" s="628"/>
      <c r="IM1" s="628"/>
      <c r="IN1" s="628"/>
      <c r="IO1" s="628"/>
      <c r="IP1" s="628"/>
      <c r="IQ1" s="52"/>
      <c r="IR1" s="55"/>
      <c r="IS1" s="628"/>
      <c r="IT1" s="628"/>
      <c r="IU1" s="628"/>
      <c r="IV1" s="628"/>
      <c r="IW1" s="628"/>
      <c r="IX1" s="52"/>
      <c r="IY1" s="55"/>
      <c r="IZ1" s="628"/>
      <c r="JA1" s="628"/>
      <c r="JB1" s="628"/>
      <c r="JC1" s="628"/>
      <c r="JD1" s="628"/>
      <c r="JE1" s="52"/>
      <c r="JF1" s="55"/>
      <c r="JG1" s="628"/>
      <c r="JH1" s="628"/>
      <c r="JI1" s="628"/>
      <c r="JJ1" s="628"/>
      <c r="JK1" s="628"/>
      <c r="JL1" s="52"/>
      <c r="JM1" s="55"/>
      <c r="JN1" s="628"/>
      <c r="JO1" s="628"/>
      <c r="JP1" s="628"/>
      <c r="JQ1" s="628"/>
      <c r="JR1" s="628"/>
      <c r="JS1" s="52"/>
      <c r="JT1" s="55"/>
      <c r="JU1" s="628"/>
      <c r="JV1" s="628"/>
      <c r="JW1" s="628"/>
      <c r="JX1" s="628"/>
      <c r="JY1" s="628"/>
      <c r="JZ1" s="52"/>
      <c r="KA1" s="55"/>
      <c r="KB1" s="628"/>
      <c r="KC1" s="628"/>
      <c r="KD1" s="628"/>
      <c r="KE1" s="628"/>
      <c r="KF1" s="628"/>
      <c r="KG1" s="52"/>
      <c r="KH1" s="55"/>
      <c r="KI1" s="628"/>
      <c r="KJ1" s="628"/>
      <c r="KK1" s="628"/>
      <c r="KL1" s="628"/>
      <c r="KM1" s="628"/>
      <c r="KN1" s="52"/>
      <c r="KO1" s="55"/>
      <c r="KP1" s="628"/>
      <c r="KQ1" s="628"/>
      <c r="KR1" s="628"/>
      <c r="KS1" s="628"/>
      <c r="KT1" s="628"/>
      <c r="KU1" s="52"/>
      <c r="KV1" s="55"/>
      <c r="KW1" s="628"/>
      <c r="KX1" s="628"/>
      <c r="KY1" s="628"/>
      <c r="KZ1" s="628"/>
      <c r="LA1" s="628"/>
      <c r="LB1" s="52"/>
      <c r="LC1" s="55"/>
      <c r="LD1" s="628"/>
      <c r="LE1" s="628"/>
      <c r="LF1" s="628"/>
      <c r="LG1" s="628"/>
      <c r="LH1" s="628"/>
      <c r="LI1" s="52"/>
      <c r="LJ1" s="55"/>
      <c r="LK1" s="628"/>
      <c r="LL1" s="628"/>
      <c r="LM1" s="628"/>
      <c r="LN1" s="628"/>
      <c r="LO1" s="628"/>
      <c r="LP1" s="52"/>
      <c r="LQ1" s="55"/>
      <c r="LR1" s="628"/>
      <c r="LS1" s="628"/>
      <c r="LT1" s="628"/>
      <c r="LU1" s="628"/>
      <c r="LV1" s="628"/>
      <c r="LW1" s="52"/>
      <c r="LX1" s="55"/>
      <c r="LY1" s="628"/>
      <c r="LZ1" s="628"/>
      <c r="MA1" s="628"/>
      <c r="MB1" s="628"/>
      <c r="MC1" s="628"/>
      <c r="MD1" s="52"/>
      <c r="ME1" s="55"/>
      <c r="MF1" s="628"/>
      <c r="MG1" s="628"/>
      <c r="MH1" s="628"/>
      <c r="MI1" s="628"/>
      <c r="MJ1" s="628"/>
      <c r="MK1" s="52"/>
      <c r="ML1" s="55"/>
      <c r="MM1" s="628"/>
      <c r="MN1" s="628"/>
      <c r="MO1" s="628"/>
      <c r="MP1" s="628"/>
      <c r="MQ1" s="628"/>
      <c r="MR1" s="52"/>
      <c r="MS1" s="55"/>
      <c r="MT1" s="628"/>
      <c r="MU1" s="628"/>
      <c r="MV1" s="628"/>
      <c r="MW1" s="628"/>
      <c r="MX1" s="628"/>
      <c r="MY1" s="52"/>
      <c r="MZ1" s="55"/>
      <c r="NA1" s="628"/>
      <c r="NB1" s="628"/>
      <c r="NC1" s="628"/>
      <c r="ND1" s="628"/>
      <c r="NE1" s="628"/>
      <c r="NF1" s="52"/>
      <c r="NG1" s="55"/>
      <c r="NH1" s="628"/>
      <c r="NI1" s="628"/>
      <c r="NJ1" s="628"/>
      <c r="NK1" s="628"/>
      <c r="NL1" s="628"/>
      <c r="NM1" s="52"/>
      <c r="NN1" s="55"/>
      <c r="NO1" s="628"/>
      <c r="NP1" s="628"/>
      <c r="NQ1" s="628"/>
      <c r="NR1" s="628"/>
      <c r="NS1" s="628"/>
      <c r="NT1" s="52"/>
      <c r="NU1" s="55"/>
      <c r="NV1" s="628"/>
      <c r="NW1" s="628"/>
      <c r="NX1" s="628"/>
      <c r="NY1" s="628"/>
      <c r="NZ1" s="628"/>
      <c r="OA1" s="52"/>
      <c r="OB1" s="55"/>
      <c r="OC1" s="628"/>
      <c r="OD1" s="628"/>
      <c r="OE1" s="628"/>
      <c r="OF1" s="628"/>
      <c r="OG1" s="628"/>
      <c r="OH1" s="52"/>
      <c r="OI1" s="55"/>
      <c r="OJ1" s="628"/>
      <c r="OK1" s="628"/>
      <c r="OL1" s="628"/>
      <c r="OM1" s="628"/>
      <c r="ON1" s="628"/>
      <c r="OO1" s="52"/>
      <c r="OP1" s="55"/>
      <c r="OQ1" s="628"/>
      <c r="OR1" s="628"/>
      <c r="OS1" s="628"/>
      <c r="OT1" s="628"/>
      <c r="OU1" s="628"/>
      <c r="OV1" s="52"/>
      <c r="OW1" s="55"/>
      <c r="OX1" s="628"/>
      <c r="OY1" s="628"/>
      <c r="OZ1" s="628"/>
      <c r="PA1" s="628"/>
      <c r="PB1" s="628"/>
      <c r="PC1" s="52"/>
      <c r="PD1" s="55"/>
      <c r="PE1" s="628"/>
      <c r="PF1" s="628"/>
      <c r="PG1" s="628"/>
      <c r="PH1" s="628"/>
      <c r="PI1" s="628"/>
      <c r="PJ1" s="52"/>
      <c r="PK1" s="55"/>
      <c r="PL1" s="628"/>
      <c r="PM1" s="628"/>
      <c r="PN1" s="628"/>
      <c r="PO1" s="628"/>
      <c r="PP1" s="628"/>
      <c r="PQ1" s="52"/>
      <c r="PR1" s="55"/>
      <c r="PS1" s="628"/>
      <c r="PT1" s="628"/>
      <c r="PU1" s="628"/>
      <c r="PV1" s="628"/>
      <c r="PW1" s="628"/>
      <c r="PX1" s="52"/>
      <c r="PY1" s="55"/>
      <c r="PZ1" s="628"/>
      <c r="QA1" s="628"/>
      <c r="QB1" s="628"/>
      <c r="QC1" s="628"/>
      <c r="QD1" s="628"/>
      <c r="QE1" s="52"/>
      <c r="QF1" s="55"/>
      <c r="QG1" s="628"/>
      <c r="QH1" s="628"/>
      <c r="QI1" s="628"/>
      <c r="QJ1" s="628"/>
      <c r="QK1" s="628"/>
      <c r="QL1" s="52"/>
      <c r="QM1" s="55"/>
      <c r="QN1" s="628"/>
      <c r="QO1" s="628"/>
      <c r="QP1" s="628"/>
      <c r="QQ1" s="628"/>
      <c r="QR1" s="628"/>
      <c r="QS1" s="52"/>
      <c r="QT1" s="55"/>
      <c r="QU1" s="628"/>
      <c r="QV1" s="628"/>
      <c r="QW1" s="628"/>
      <c r="QX1" s="628"/>
      <c r="QY1" s="628"/>
      <c r="QZ1" s="52"/>
      <c r="RA1" s="55"/>
      <c r="RB1" s="628"/>
      <c r="RC1" s="628"/>
      <c r="RD1" s="628"/>
      <c r="RE1" s="628"/>
      <c r="RF1" s="628"/>
      <c r="RG1" s="52"/>
      <c r="RH1" s="55"/>
      <c r="RI1" s="628"/>
      <c r="RJ1" s="628"/>
      <c r="RK1" s="628"/>
      <c r="RL1" s="628"/>
      <c r="RM1" s="628"/>
      <c r="RN1" s="52"/>
      <c r="RO1" s="55"/>
      <c r="RP1" s="628"/>
      <c r="RQ1" s="628"/>
      <c r="RR1" s="628"/>
      <c r="RS1" s="628"/>
      <c r="RT1" s="628"/>
      <c r="RU1" s="52"/>
      <c r="RV1" s="55"/>
      <c r="RW1" s="628"/>
      <c r="RX1" s="628"/>
      <c r="RY1" s="628"/>
      <c r="RZ1" s="628"/>
      <c r="SA1" s="628"/>
      <c r="SB1" s="52"/>
      <c r="SC1" s="55"/>
      <c r="SD1" s="628"/>
      <c r="SE1" s="628"/>
      <c r="SF1" s="628"/>
      <c r="SG1" s="628"/>
      <c r="SH1" s="628"/>
      <c r="SI1" s="52"/>
      <c r="SJ1" s="55"/>
      <c r="SK1" s="628"/>
      <c r="SL1" s="628"/>
      <c r="SM1" s="628"/>
      <c r="SN1" s="628"/>
      <c r="SO1" s="628"/>
      <c r="SP1" s="52"/>
      <c r="SQ1" s="55"/>
      <c r="SR1" s="628"/>
      <c r="SS1" s="628"/>
      <c r="ST1" s="628"/>
      <c r="SU1" s="628"/>
      <c r="SV1" s="628"/>
      <c r="SW1" s="52"/>
      <c r="SX1" s="55"/>
      <c r="SY1" s="628"/>
      <c r="SZ1" s="628"/>
      <c r="TA1" s="628"/>
      <c r="TB1" s="628"/>
      <c r="TC1" s="628"/>
      <c r="TD1" s="52"/>
      <c r="TE1" s="55"/>
      <c r="TF1" s="628"/>
      <c r="TG1" s="628"/>
      <c r="TH1" s="628"/>
      <c r="TI1" s="628"/>
      <c r="TJ1" s="628"/>
      <c r="TK1" s="52"/>
      <c r="TL1" s="55"/>
      <c r="TM1" s="628"/>
      <c r="TN1" s="628"/>
      <c r="TO1" s="628"/>
      <c r="TP1" s="628"/>
      <c r="TQ1" s="628"/>
      <c r="TR1" s="52"/>
      <c r="TS1" s="55"/>
      <c r="TT1" s="628"/>
      <c r="TU1" s="628"/>
      <c r="TV1" s="628"/>
      <c r="TW1" s="628"/>
      <c r="TX1" s="628"/>
      <c r="TY1" s="52"/>
      <c r="TZ1" s="55"/>
      <c r="UA1" s="628"/>
      <c r="UB1" s="628"/>
      <c r="UC1" s="628"/>
      <c r="UD1" s="628"/>
      <c r="UE1" s="628"/>
      <c r="UF1" s="52"/>
      <c r="UG1" s="55"/>
      <c r="UH1" s="628"/>
      <c r="UI1" s="628"/>
      <c r="UJ1" s="628"/>
      <c r="UK1" s="628"/>
      <c r="UL1" s="628"/>
      <c r="UM1" s="52"/>
      <c r="UN1" s="55"/>
      <c r="UO1" s="628"/>
      <c r="UP1" s="628"/>
      <c r="UQ1" s="628"/>
      <c r="UR1" s="628"/>
      <c r="US1" s="628"/>
      <c r="UT1" s="52"/>
      <c r="UU1" s="55"/>
      <c r="UV1" s="628"/>
      <c r="UW1" s="628"/>
      <c r="UX1" s="628"/>
      <c r="UY1" s="628"/>
      <c r="UZ1" s="628"/>
      <c r="VA1" s="52"/>
      <c r="VB1" s="55"/>
      <c r="VC1" s="628"/>
      <c r="VD1" s="628"/>
      <c r="VE1" s="628"/>
      <c r="VF1" s="628"/>
      <c r="VG1" s="628"/>
      <c r="VH1" s="52"/>
      <c r="VI1" s="55"/>
      <c r="VJ1" s="628"/>
      <c r="VK1" s="628"/>
      <c r="VL1" s="628"/>
      <c r="VM1" s="628"/>
      <c r="VN1" s="628"/>
      <c r="VO1" s="52"/>
      <c r="VP1" s="55"/>
      <c r="VQ1" s="628"/>
      <c r="VR1" s="628"/>
      <c r="VS1" s="628"/>
      <c r="VT1" s="628"/>
      <c r="VU1" s="628"/>
      <c r="VV1" s="52"/>
      <c r="VW1" s="55"/>
      <c r="VX1" s="628"/>
      <c r="VY1" s="628"/>
      <c r="VZ1" s="628"/>
      <c r="WA1" s="628"/>
      <c r="WB1" s="628"/>
      <c r="WC1" s="52"/>
      <c r="WD1" s="55"/>
      <c r="WE1" s="628"/>
      <c r="WF1" s="628"/>
      <c r="WG1" s="628"/>
      <c r="WH1" s="628"/>
      <c r="WI1" s="628"/>
      <c r="WJ1" s="52"/>
      <c r="WK1" s="55"/>
      <c r="WL1" s="628"/>
      <c r="WM1" s="628"/>
      <c r="WN1" s="628"/>
      <c r="WO1" s="628"/>
      <c r="WP1" s="628"/>
      <c r="WQ1" s="52"/>
      <c r="WR1" s="55"/>
      <c r="WS1" s="628"/>
      <c r="WT1" s="628"/>
      <c r="WU1" s="628"/>
      <c r="WV1" s="628"/>
      <c r="WW1" s="628"/>
      <c r="WX1" s="52"/>
      <c r="WY1" s="55"/>
      <c r="WZ1" s="628"/>
      <c r="XA1" s="628"/>
      <c r="XB1" s="628"/>
      <c r="XC1" s="628"/>
      <c r="XD1" s="628"/>
      <c r="XE1" s="52"/>
      <c r="XF1" s="55"/>
      <c r="XG1" s="628"/>
      <c r="XH1" s="628"/>
      <c r="XI1" s="628"/>
      <c r="XJ1" s="628"/>
      <c r="XK1" s="628"/>
      <c r="XL1" s="52"/>
      <c r="XM1" s="55"/>
      <c r="XN1" s="628"/>
      <c r="XO1" s="628"/>
      <c r="XP1" s="628"/>
      <c r="XQ1" s="628"/>
      <c r="XR1" s="628"/>
      <c r="XS1" s="52"/>
      <c r="XT1" s="55"/>
      <c r="XU1" s="628"/>
      <c r="XV1" s="628"/>
      <c r="XW1" s="628"/>
      <c r="XX1" s="628"/>
      <c r="XY1" s="628"/>
      <c r="XZ1" s="52"/>
      <c r="YA1" s="55"/>
      <c r="YB1" s="628"/>
      <c r="YC1" s="628"/>
      <c r="YD1" s="628"/>
      <c r="YE1" s="628"/>
      <c r="YF1" s="628"/>
      <c r="YG1" s="52"/>
      <c r="YH1" s="55"/>
      <c r="YI1" s="628"/>
      <c r="YJ1" s="628"/>
      <c r="YK1" s="628"/>
      <c r="YL1" s="628"/>
      <c r="YM1" s="628"/>
      <c r="YN1" s="52"/>
      <c r="YO1" s="55"/>
      <c r="YP1" s="628"/>
      <c r="YQ1" s="628"/>
      <c r="YR1" s="628"/>
      <c r="YS1" s="628"/>
      <c r="YT1" s="628"/>
      <c r="YU1" s="52"/>
      <c r="YV1" s="55"/>
      <c r="YW1" s="628"/>
      <c r="YX1" s="628"/>
      <c r="YY1" s="628"/>
      <c r="YZ1" s="628"/>
      <c r="ZA1" s="628"/>
      <c r="ZB1" s="52"/>
      <c r="ZC1" s="55"/>
      <c r="ZD1" s="628"/>
      <c r="ZE1" s="628"/>
      <c r="ZF1" s="628"/>
      <c r="ZG1" s="628"/>
      <c r="ZH1" s="628"/>
      <c r="ZI1" s="52"/>
      <c r="ZJ1" s="55"/>
      <c r="ZK1" s="628"/>
      <c r="ZL1" s="628"/>
      <c r="ZM1" s="628"/>
      <c r="ZN1" s="628"/>
      <c r="ZO1" s="628"/>
      <c r="ZP1" s="52"/>
      <c r="ZQ1" s="55"/>
      <c r="ZR1" s="628"/>
      <c r="ZS1" s="628"/>
      <c r="ZT1" s="628"/>
      <c r="ZU1" s="628"/>
      <c r="ZV1" s="628"/>
      <c r="ZW1" s="52"/>
      <c r="ZX1" s="55"/>
      <c r="ZY1" s="628"/>
      <c r="ZZ1" s="628"/>
      <c r="AAA1" s="628"/>
      <c r="AAB1" s="628"/>
      <c r="AAC1" s="628"/>
      <c r="AAD1" s="52"/>
      <c r="AAE1" s="55"/>
      <c r="AAF1" s="628"/>
      <c r="AAG1" s="628"/>
      <c r="AAH1" s="628"/>
      <c r="AAI1" s="628"/>
      <c r="AAJ1" s="628"/>
      <c r="AAK1" s="52"/>
      <c r="AAL1" s="55"/>
      <c r="AAM1" s="628"/>
      <c r="AAN1" s="628"/>
      <c r="AAO1" s="628"/>
      <c r="AAP1" s="628"/>
      <c r="AAQ1" s="628"/>
      <c r="AAR1" s="52"/>
      <c r="AAS1" s="55"/>
      <c r="AAT1" s="628"/>
      <c r="AAU1" s="628"/>
      <c r="AAV1" s="628"/>
      <c r="AAW1" s="628"/>
      <c r="AAX1" s="628"/>
      <c r="AAY1" s="52"/>
      <c r="AAZ1" s="55"/>
      <c r="ABA1" s="628"/>
      <c r="ABB1" s="628"/>
      <c r="ABC1" s="628"/>
      <c r="ABD1" s="628"/>
      <c r="ABE1" s="628"/>
      <c r="ABF1" s="52"/>
      <c r="ABG1" s="55"/>
      <c r="ABH1" s="628"/>
      <c r="ABI1" s="628"/>
      <c r="ABJ1" s="628"/>
      <c r="ABK1" s="628"/>
      <c r="ABL1" s="628"/>
      <c r="ABM1" s="52"/>
      <c r="ABN1" s="55"/>
      <c r="ABO1" s="628"/>
      <c r="ABP1" s="628"/>
      <c r="ABQ1" s="628"/>
      <c r="ABR1" s="628"/>
      <c r="ABS1" s="628"/>
      <c r="ABT1" s="52"/>
      <c r="ABU1" s="55"/>
      <c r="ABV1" s="628"/>
      <c r="ABW1" s="628"/>
      <c r="ABX1" s="628"/>
      <c r="ABY1" s="628"/>
      <c r="ABZ1" s="628"/>
      <c r="ACA1" s="52"/>
      <c r="ACB1" s="55"/>
      <c r="ACC1" s="628"/>
      <c r="ACD1" s="628"/>
      <c r="ACE1" s="628"/>
      <c r="ACF1" s="628"/>
      <c r="ACG1" s="628"/>
      <c r="ACH1" s="52"/>
      <c r="ACI1" s="55"/>
      <c r="ACJ1" s="628"/>
      <c r="ACK1" s="628"/>
      <c r="ACL1" s="628"/>
      <c r="ACM1" s="628"/>
      <c r="ACN1" s="628"/>
      <c r="ACO1" s="52"/>
      <c r="ACP1" s="55"/>
      <c r="ACQ1" s="628"/>
      <c r="ACR1" s="628"/>
      <c r="ACS1" s="628"/>
      <c r="ACT1" s="628"/>
      <c r="ACU1" s="628"/>
      <c r="ACV1" s="52"/>
      <c r="ACW1" s="55"/>
      <c r="ACX1" s="628"/>
      <c r="ACY1" s="628"/>
      <c r="ACZ1" s="628"/>
      <c r="ADA1" s="628"/>
      <c r="ADB1" s="628"/>
      <c r="ADC1" s="52"/>
      <c r="ADD1" s="55"/>
      <c r="ADE1" s="628"/>
      <c r="ADF1" s="628"/>
      <c r="ADG1" s="628"/>
      <c r="ADH1" s="628"/>
      <c r="ADI1" s="628"/>
      <c r="ADJ1" s="52"/>
      <c r="ADK1" s="55"/>
      <c r="ADL1" s="628"/>
      <c r="ADM1" s="628"/>
      <c r="ADN1" s="628"/>
      <c r="ADO1" s="628"/>
      <c r="ADP1" s="628"/>
      <c r="ADQ1" s="52"/>
      <c r="ADR1" s="55"/>
      <c r="ADS1" s="628"/>
      <c r="ADT1" s="628"/>
      <c r="ADU1" s="628"/>
      <c r="ADV1" s="628"/>
      <c r="ADW1" s="628"/>
      <c r="ADX1" s="52"/>
      <c r="ADY1" s="55"/>
      <c r="ADZ1" s="628"/>
      <c r="AEA1" s="628"/>
      <c r="AEB1" s="628"/>
      <c r="AEC1" s="628"/>
      <c r="AED1" s="628"/>
      <c r="AEE1" s="52"/>
      <c r="AEF1" s="55"/>
      <c r="AEG1" s="628"/>
      <c r="AEH1" s="628"/>
      <c r="AEI1" s="628"/>
      <c r="AEJ1" s="628"/>
      <c r="AEK1" s="628"/>
      <c r="AEL1" s="52"/>
      <c r="AEM1" s="55"/>
      <c r="AEN1" s="628"/>
      <c r="AEO1" s="628"/>
      <c r="AEP1" s="628"/>
      <c r="AEQ1" s="628"/>
      <c r="AER1" s="628"/>
      <c r="AES1" s="52"/>
      <c r="AET1" s="55"/>
      <c r="AEU1" s="628"/>
      <c r="AEV1" s="628"/>
      <c r="AEW1" s="628"/>
      <c r="AEX1" s="628"/>
      <c r="AEY1" s="628"/>
      <c r="AEZ1" s="52"/>
      <c r="AFA1" s="55"/>
      <c r="AFB1" s="628"/>
      <c r="AFC1" s="628"/>
      <c r="AFD1" s="628"/>
      <c r="AFE1" s="628"/>
      <c r="AFF1" s="628"/>
      <c r="AFG1" s="52"/>
      <c r="AFH1" s="55"/>
      <c r="AFI1" s="628"/>
      <c r="AFJ1" s="628"/>
      <c r="AFK1" s="628"/>
      <c r="AFL1" s="628"/>
      <c r="AFM1" s="628"/>
      <c r="AFN1" s="52"/>
      <c r="AFO1" s="55"/>
      <c r="AFP1" s="628"/>
      <c r="AFQ1" s="628"/>
      <c r="AFR1" s="628"/>
      <c r="AFS1" s="628"/>
      <c r="AFT1" s="628"/>
      <c r="AFU1" s="52"/>
      <c r="AFV1" s="55"/>
      <c r="AFW1" s="628"/>
      <c r="AFX1" s="628"/>
      <c r="AFY1" s="628"/>
      <c r="AFZ1" s="628"/>
      <c r="AGA1" s="628"/>
      <c r="AGB1" s="52"/>
      <c r="AGC1" s="55"/>
      <c r="AGD1" s="628"/>
      <c r="AGE1" s="628"/>
      <c r="AGF1" s="628"/>
      <c r="AGG1" s="628"/>
      <c r="AGH1" s="628"/>
      <c r="AGI1" s="52"/>
      <c r="AGJ1" s="55"/>
      <c r="AGK1" s="628"/>
      <c r="AGL1" s="628"/>
      <c r="AGM1" s="628"/>
      <c r="AGN1" s="628"/>
      <c r="AGO1" s="628"/>
      <c r="AGP1" s="52"/>
      <c r="AGQ1" s="55"/>
      <c r="AGR1" s="628"/>
      <c r="AGS1" s="628"/>
      <c r="AGT1" s="628"/>
      <c r="AGU1" s="628"/>
      <c r="AGV1" s="628"/>
      <c r="AGW1" s="52"/>
      <c r="AGX1" s="55"/>
      <c r="AGY1" s="628"/>
      <c r="AGZ1" s="628"/>
      <c r="AHA1" s="628"/>
      <c r="AHB1" s="628"/>
      <c r="AHC1" s="628"/>
      <c r="AHD1" s="52"/>
      <c r="AHE1" s="55"/>
      <c r="AHF1" s="628"/>
      <c r="AHG1" s="628"/>
      <c r="AHH1" s="628"/>
      <c r="AHI1" s="628"/>
      <c r="AHJ1" s="628"/>
      <c r="AHK1" s="52"/>
      <c r="AHL1" s="55"/>
      <c r="AHM1" s="628"/>
      <c r="AHN1" s="628"/>
      <c r="AHO1" s="628"/>
      <c r="AHP1" s="628"/>
      <c r="AHQ1" s="628"/>
      <c r="AHR1" s="52"/>
      <c r="AHS1" s="55"/>
      <c r="AHT1" s="628"/>
      <c r="AHU1" s="628"/>
      <c r="AHV1" s="628"/>
      <c r="AHW1" s="628"/>
      <c r="AHX1" s="628"/>
      <c r="AHY1" s="52"/>
      <c r="AHZ1" s="55"/>
      <c r="AIA1" s="628"/>
      <c r="AIB1" s="628"/>
      <c r="AIC1" s="628"/>
      <c r="AID1" s="628"/>
      <c r="AIE1" s="628"/>
      <c r="AIF1" s="52"/>
      <c r="AIG1" s="55"/>
      <c r="AIH1" s="628"/>
      <c r="AII1" s="628"/>
      <c r="AIJ1" s="628"/>
      <c r="AIK1" s="628"/>
      <c r="AIL1" s="628"/>
      <c r="AIM1" s="52"/>
      <c r="AIN1" s="55"/>
      <c r="AIO1" s="628"/>
      <c r="AIP1" s="628"/>
      <c r="AIQ1" s="628"/>
      <c r="AIR1" s="628"/>
      <c r="AIS1" s="628"/>
      <c r="AIT1" s="52"/>
      <c r="AIU1" s="55"/>
      <c r="AIV1" s="628"/>
      <c r="AIW1" s="628"/>
      <c r="AIX1" s="628"/>
      <c r="AIY1" s="628"/>
      <c r="AIZ1" s="628"/>
      <c r="AJA1" s="52"/>
      <c r="AJB1" s="55"/>
      <c r="AJC1" s="628"/>
      <c r="AJD1" s="628"/>
      <c r="AJE1" s="628"/>
      <c r="AJF1" s="628"/>
      <c r="AJG1" s="628"/>
      <c r="AJH1" s="52"/>
      <c r="AJI1" s="55"/>
      <c r="AJJ1" s="628"/>
      <c r="AJK1" s="628"/>
      <c r="AJL1" s="628"/>
      <c r="AJM1" s="628"/>
      <c r="AJN1" s="628"/>
      <c r="AJO1" s="52"/>
      <c r="AJP1" s="55"/>
      <c r="AJQ1" s="628"/>
      <c r="AJR1" s="628"/>
      <c r="AJS1" s="628"/>
      <c r="AJT1" s="628"/>
      <c r="AJU1" s="628"/>
      <c r="AJV1" s="52"/>
      <c r="AJW1" s="55"/>
      <c r="AJX1" s="628"/>
      <c r="AJY1" s="628"/>
      <c r="AJZ1" s="628"/>
      <c r="AKA1" s="628"/>
      <c r="AKB1" s="628"/>
      <c r="AKC1" s="52"/>
      <c r="AKD1" s="55"/>
      <c r="AKE1" s="628"/>
      <c r="AKF1" s="628"/>
      <c r="AKG1" s="628"/>
      <c r="AKH1" s="628"/>
      <c r="AKI1" s="628"/>
      <c r="AKJ1" s="52"/>
      <c r="AKK1" s="55"/>
      <c r="AKL1" s="628"/>
      <c r="AKM1" s="628"/>
      <c r="AKN1" s="628"/>
      <c r="AKO1" s="628"/>
      <c r="AKP1" s="628"/>
      <c r="AKQ1" s="52"/>
      <c r="AKR1" s="55"/>
      <c r="AKS1" s="628"/>
      <c r="AKT1" s="628"/>
      <c r="AKU1" s="628"/>
      <c r="AKV1" s="628"/>
      <c r="AKW1" s="628"/>
      <c r="AKX1" s="52"/>
      <c r="AKY1" s="55"/>
      <c r="AKZ1" s="628"/>
      <c r="ALA1" s="628"/>
      <c r="ALB1" s="628"/>
      <c r="ALC1" s="628"/>
      <c r="ALD1" s="628"/>
      <c r="ALE1" s="52"/>
      <c r="ALF1" s="55"/>
      <c r="ALG1" s="628"/>
      <c r="ALH1" s="628"/>
      <c r="ALI1" s="628"/>
      <c r="ALJ1" s="628"/>
      <c r="ALK1" s="628"/>
      <c r="ALL1" s="52"/>
      <c r="ALM1" s="55"/>
      <c r="ALN1" s="628"/>
      <c r="ALO1" s="628"/>
      <c r="ALP1" s="628"/>
      <c r="ALQ1" s="628"/>
      <c r="ALR1" s="628"/>
      <c r="ALS1" s="52"/>
      <c r="ALT1" s="55"/>
      <c r="ALU1" s="628"/>
      <c r="ALV1" s="628"/>
      <c r="ALW1" s="628"/>
      <c r="ALX1" s="628"/>
      <c r="ALY1" s="628"/>
      <c r="ALZ1" s="52"/>
      <c r="AMA1" s="55"/>
      <c r="AMB1" s="628"/>
      <c r="AMC1" s="628"/>
      <c r="AMD1" s="628"/>
      <c r="AME1" s="628"/>
      <c r="AMF1" s="628"/>
      <c r="AMG1" s="52"/>
      <c r="AMH1" s="55"/>
      <c r="AMI1" s="628"/>
      <c r="AMJ1" s="628"/>
      <c r="AMK1" s="628"/>
      <c r="AML1" s="628"/>
      <c r="AMM1" s="628"/>
      <c r="AMN1" s="52"/>
      <c r="AMO1" s="55"/>
      <c r="AMP1" s="628"/>
      <c r="AMQ1" s="628"/>
      <c r="AMR1" s="628"/>
      <c r="AMS1" s="628"/>
      <c r="AMT1" s="628"/>
      <c r="AMU1" s="52"/>
      <c r="AMV1" s="55"/>
      <c r="AMW1" s="628"/>
      <c r="AMX1" s="628"/>
      <c r="AMY1" s="628"/>
      <c r="AMZ1" s="628"/>
      <c r="ANA1" s="628"/>
      <c r="ANB1" s="52"/>
      <c r="ANC1" s="55"/>
      <c r="AND1" s="628"/>
      <c r="ANE1" s="628"/>
      <c r="ANF1" s="628"/>
      <c r="ANG1" s="628"/>
      <c r="ANH1" s="628"/>
      <c r="ANI1" s="52"/>
      <c r="ANJ1" s="55"/>
      <c r="ANK1" s="628"/>
      <c r="ANL1" s="628"/>
      <c r="ANM1" s="628"/>
      <c r="ANN1" s="628"/>
      <c r="ANO1" s="628"/>
      <c r="ANP1" s="52"/>
      <c r="ANQ1" s="55"/>
      <c r="ANR1" s="628"/>
      <c r="ANS1" s="628"/>
      <c r="ANT1" s="628"/>
      <c r="ANU1" s="628"/>
      <c r="ANV1" s="628"/>
      <c r="ANW1" s="52"/>
      <c r="ANX1" s="55"/>
      <c r="ANY1" s="628"/>
      <c r="ANZ1" s="628"/>
      <c r="AOA1" s="628"/>
      <c r="AOB1" s="628"/>
      <c r="AOC1" s="628"/>
      <c r="AOD1" s="52"/>
      <c r="AOE1" s="55"/>
      <c r="AOF1" s="628"/>
      <c r="AOG1" s="628"/>
      <c r="AOH1" s="628"/>
      <c r="AOI1" s="628"/>
      <c r="AOJ1" s="628"/>
      <c r="AOK1" s="52"/>
      <c r="AOL1" s="55"/>
      <c r="AOM1" s="628"/>
      <c r="AON1" s="628"/>
      <c r="AOO1" s="628"/>
      <c r="AOP1" s="628"/>
      <c r="AOQ1" s="628"/>
      <c r="AOR1" s="52"/>
      <c r="AOS1" s="55"/>
      <c r="AOT1" s="628"/>
      <c r="AOU1" s="628"/>
      <c r="AOV1" s="628"/>
      <c r="AOW1" s="628"/>
      <c r="AOX1" s="628"/>
      <c r="AOY1" s="52"/>
      <c r="AOZ1" s="55"/>
      <c r="APA1" s="628"/>
      <c r="APB1" s="628"/>
      <c r="APC1" s="628"/>
      <c r="APD1" s="628"/>
      <c r="APE1" s="628"/>
      <c r="APF1" s="52"/>
      <c r="APG1" s="55"/>
      <c r="APH1" s="628"/>
      <c r="API1" s="628"/>
      <c r="APJ1" s="628"/>
      <c r="APK1" s="628"/>
      <c r="APL1" s="628"/>
      <c r="APM1" s="52"/>
      <c r="APN1" s="55"/>
      <c r="APO1" s="628"/>
      <c r="APP1" s="628"/>
      <c r="APQ1" s="628"/>
      <c r="APR1" s="628"/>
      <c r="APS1" s="628"/>
      <c r="APT1" s="52"/>
      <c r="APU1" s="55"/>
      <c r="APV1" s="628"/>
      <c r="APW1" s="628"/>
      <c r="APX1" s="628"/>
      <c r="APY1" s="628"/>
      <c r="APZ1" s="628"/>
      <c r="AQA1" s="52"/>
      <c r="AQB1" s="55"/>
      <c r="AQC1" s="628"/>
      <c r="AQD1" s="628"/>
      <c r="AQE1" s="628"/>
      <c r="AQF1" s="628"/>
      <c r="AQG1" s="628"/>
      <c r="AQH1" s="52"/>
      <c r="AQI1" s="55"/>
      <c r="AQJ1" s="628"/>
      <c r="AQK1" s="628"/>
      <c r="AQL1" s="628"/>
      <c r="AQM1" s="628"/>
      <c r="AQN1" s="628"/>
      <c r="AQO1" s="52"/>
      <c r="AQP1" s="55"/>
      <c r="AQQ1" s="628"/>
      <c r="AQR1" s="628"/>
      <c r="AQS1" s="628"/>
      <c r="AQT1" s="628"/>
      <c r="AQU1" s="628"/>
      <c r="AQV1" s="52"/>
      <c r="AQW1" s="55"/>
      <c r="AQX1" s="628"/>
      <c r="AQY1" s="628"/>
      <c r="AQZ1" s="628"/>
      <c r="ARA1" s="628"/>
      <c r="ARB1" s="628"/>
      <c r="ARC1" s="52"/>
      <c r="ARD1" s="55"/>
      <c r="ARE1" s="628"/>
      <c r="ARF1" s="628"/>
      <c r="ARG1" s="628"/>
      <c r="ARH1" s="628"/>
      <c r="ARI1" s="628"/>
      <c r="ARJ1" s="52"/>
      <c r="ARK1" s="55"/>
      <c r="ARL1" s="628"/>
      <c r="ARM1" s="628"/>
      <c r="ARN1" s="628"/>
      <c r="ARO1" s="628"/>
      <c r="ARP1" s="628"/>
      <c r="ARQ1" s="52"/>
      <c r="ARR1" s="55"/>
      <c r="ARS1" s="628"/>
      <c r="ART1" s="628"/>
      <c r="ARU1" s="628"/>
      <c r="ARV1" s="628"/>
      <c r="ARW1" s="628"/>
      <c r="ARX1" s="52"/>
      <c r="ARY1" s="55"/>
      <c r="ARZ1" s="628"/>
      <c r="ASA1" s="628"/>
      <c r="ASB1" s="628"/>
      <c r="ASC1" s="628"/>
      <c r="ASD1" s="628"/>
      <c r="ASE1" s="52"/>
      <c r="ASF1" s="55"/>
      <c r="ASG1" s="628"/>
      <c r="ASH1" s="628"/>
      <c r="ASI1" s="628"/>
      <c r="ASJ1" s="628"/>
      <c r="ASK1" s="628"/>
      <c r="ASL1" s="52"/>
      <c r="ASM1" s="55"/>
      <c r="ASN1" s="628"/>
      <c r="ASO1" s="628"/>
      <c r="ASP1" s="628"/>
      <c r="ASQ1" s="628"/>
      <c r="ASR1" s="628"/>
      <c r="ASS1" s="52"/>
      <c r="AST1" s="55"/>
      <c r="ASU1" s="628"/>
      <c r="ASV1" s="628"/>
      <c r="ASW1" s="628"/>
      <c r="ASX1" s="628"/>
      <c r="ASY1" s="628"/>
      <c r="ASZ1" s="52"/>
      <c r="ATA1" s="55"/>
      <c r="ATB1" s="628"/>
      <c r="ATC1" s="628"/>
      <c r="ATD1" s="628"/>
      <c r="ATE1" s="628"/>
      <c r="ATF1" s="628"/>
      <c r="ATG1" s="52"/>
      <c r="ATH1" s="55"/>
      <c r="ATI1" s="628"/>
      <c r="ATJ1" s="628"/>
      <c r="ATK1" s="628"/>
      <c r="ATL1" s="628"/>
      <c r="ATM1" s="628"/>
      <c r="ATN1" s="52"/>
      <c r="ATO1" s="55"/>
      <c r="ATP1" s="628"/>
      <c r="ATQ1" s="628"/>
      <c r="ATR1" s="628"/>
      <c r="ATS1" s="628"/>
      <c r="ATT1" s="628"/>
      <c r="ATU1" s="52"/>
      <c r="ATV1" s="55"/>
      <c r="ATW1" s="628"/>
      <c r="ATX1" s="628"/>
      <c r="ATY1" s="628"/>
      <c r="ATZ1" s="628"/>
      <c r="AUA1" s="628"/>
      <c r="AUB1" s="52"/>
      <c r="AUC1" s="55"/>
      <c r="AUD1" s="628"/>
      <c r="AUE1" s="628"/>
      <c r="AUF1" s="628"/>
      <c r="AUG1" s="628"/>
      <c r="AUH1" s="628"/>
      <c r="AUI1" s="52"/>
      <c r="AUJ1" s="55"/>
      <c r="AUK1" s="628"/>
      <c r="AUL1" s="628"/>
      <c r="AUM1" s="628"/>
      <c r="AUN1" s="628"/>
      <c r="AUO1" s="628"/>
      <c r="AUP1" s="52"/>
      <c r="AUQ1" s="55"/>
      <c r="AUR1" s="628"/>
      <c r="AUS1" s="628"/>
      <c r="AUT1" s="628"/>
      <c r="AUU1" s="628"/>
      <c r="AUV1" s="628"/>
      <c r="AUW1" s="52"/>
      <c r="AUX1" s="55"/>
      <c r="AUY1" s="628"/>
      <c r="AUZ1" s="628"/>
      <c r="AVA1" s="628"/>
      <c r="AVB1" s="628"/>
      <c r="AVC1" s="628"/>
      <c r="AVD1" s="52"/>
      <c r="AVE1" s="55"/>
      <c r="AVF1" s="628"/>
      <c r="AVG1" s="628"/>
      <c r="AVH1" s="628"/>
      <c r="AVI1" s="628"/>
      <c r="AVJ1" s="628"/>
      <c r="AVK1" s="52"/>
      <c r="AVL1" s="55"/>
      <c r="AVM1" s="628"/>
      <c r="AVN1" s="628"/>
      <c r="AVO1" s="628"/>
      <c r="AVP1" s="628"/>
      <c r="AVQ1" s="628"/>
      <c r="AVR1" s="52"/>
      <c r="AVS1" s="55"/>
      <c r="AVT1" s="628"/>
      <c r="AVU1" s="628"/>
      <c r="AVV1" s="628"/>
      <c r="AVW1" s="628"/>
      <c r="AVX1" s="628"/>
      <c r="AVY1" s="52"/>
      <c r="AVZ1" s="55"/>
      <c r="AWA1" s="628"/>
      <c r="AWB1" s="628"/>
      <c r="AWC1" s="628"/>
      <c r="AWD1" s="628"/>
      <c r="AWE1" s="628"/>
      <c r="AWF1" s="52"/>
      <c r="AWG1" s="55"/>
      <c r="AWH1" s="628"/>
      <c r="AWI1" s="628"/>
      <c r="AWJ1" s="628"/>
      <c r="AWK1" s="628"/>
      <c r="AWL1" s="628"/>
      <c r="AWM1" s="52"/>
      <c r="AWN1" s="55"/>
      <c r="AWO1" s="628"/>
      <c r="AWP1" s="628"/>
      <c r="AWQ1" s="628"/>
      <c r="AWR1" s="628"/>
      <c r="AWS1" s="628"/>
      <c r="AWT1" s="52"/>
      <c r="AWU1" s="55"/>
      <c r="AWV1" s="628"/>
      <c r="AWW1" s="628"/>
      <c r="AWX1" s="628"/>
      <c r="AWY1" s="628"/>
      <c r="AWZ1" s="628"/>
      <c r="AXA1" s="52"/>
      <c r="AXB1" s="55"/>
      <c r="AXC1" s="628"/>
      <c r="AXD1" s="628"/>
      <c r="AXE1" s="628"/>
      <c r="AXF1" s="628"/>
      <c r="AXG1" s="628"/>
      <c r="AXH1" s="52"/>
      <c r="AXI1" s="55"/>
      <c r="AXJ1" s="628"/>
      <c r="AXK1" s="628"/>
      <c r="AXL1" s="628"/>
      <c r="AXM1" s="628"/>
      <c r="AXN1" s="628"/>
      <c r="AXO1" s="52"/>
      <c r="AXP1" s="55"/>
      <c r="AXQ1" s="628"/>
      <c r="AXR1" s="628"/>
      <c r="AXS1" s="628"/>
      <c r="AXT1" s="628"/>
      <c r="AXU1" s="628"/>
      <c r="AXV1" s="52"/>
      <c r="AXW1" s="55"/>
      <c r="AXX1" s="628"/>
      <c r="AXY1" s="628"/>
      <c r="AXZ1" s="628"/>
      <c r="AYA1" s="628"/>
      <c r="AYB1" s="628"/>
      <c r="AYC1" s="52"/>
      <c r="AYD1" s="55"/>
      <c r="AYE1" s="628"/>
      <c r="AYF1" s="628"/>
      <c r="AYG1" s="628"/>
      <c r="AYH1" s="628"/>
      <c r="AYI1" s="628"/>
      <c r="AYJ1" s="52"/>
      <c r="AYK1" s="55"/>
      <c r="AYL1" s="628"/>
      <c r="AYM1" s="628"/>
      <c r="AYN1" s="628"/>
      <c r="AYO1" s="628"/>
      <c r="AYP1" s="628"/>
      <c r="AYQ1" s="52"/>
      <c r="AYR1" s="55"/>
      <c r="AYS1" s="628"/>
      <c r="AYT1" s="628"/>
      <c r="AYU1" s="628"/>
      <c r="AYV1" s="628"/>
      <c r="AYW1" s="628"/>
      <c r="AYX1" s="52"/>
      <c r="AYY1" s="55"/>
      <c r="AYZ1" s="628"/>
      <c r="AZA1" s="628"/>
      <c r="AZB1" s="628"/>
      <c r="AZC1" s="628"/>
      <c r="AZD1" s="628"/>
      <c r="AZE1" s="52"/>
      <c r="AZF1" s="55"/>
      <c r="AZG1" s="628"/>
      <c r="AZH1" s="628"/>
      <c r="AZI1" s="628"/>
      <c r="AZJ1" s="628"/>
      <c r="AZK1" s="628"/>
      <c r="AZL1" s="52"/>
      <c r="AZM1" s="55"/>
      <c r="AZN1" s="628"/>
      <c r="AZO1" s="628"/>
      <c r="AZP1" s="628"/>
      <c r="AZQ1" s="628"/>
      <c r="AZR1" s="628"/>
      <c r="AZS1" s="52"/>
      <c r="AZT1" s="55"/>
      <c r="AZU1" s="628"/>
      <c r="AZV1" s="628"/>
      <c r="AZW1" s="628"/>
      <c r="AZX1" s="628"/>
      <c r="AZY1" s="628"/>
      <c r="AZZ1" s="52"/>
      <c r="BAA1" s="55"/>
      <c r="BAB1" s="628"/>
      <c r="BAC1" s="628"/>
      <c r="BAD1" s="628"/>
      <c r="BAE1" s="628"/>
      <c r="BAF1" s="628"/>
      <c r="BAG1" s="52"/>
      <c r="BAH1" s="55"/>
      <c r="BAI1" s="628"/>
      <c r="BAJ1" s="628"/>
      <c r="BAK1" s="628"/>
      <c r="BAL1" s="628"/>
      <c r="BAM1" s="628"/>
      <c r="BAN1" s="52"/>
      <c r="BAO1" s="55"/>
      <c r="BAP1" s="628"/>
      <c r="BAQ1" s="628"/>
      <c r="BAR1" s="628"/>
      <c r="BAS1" s="628"/>
      <c r="BAT1" s="628"/>
      <c r="BAU1" s="52"/>
      <c r="BAV1" s="55"/>
      <c r="BAW1" s="628"/>
      <c r="BAX1" s="628"/>
      <c r="BAY1" s="628"/>
      <c r="BAZ1" s="628"/>
      <c r="BBA1" s="628"/>
      <c r="BBB1" s="52"/>
      <c r="BBC1" s="55"/>
      <c r="BBD1" s="628"/>
      <c r="BBE1" s="628"/>
      <c r="BBF1" s="628"/>
      <c r="BBG1" s="628"/>
      <c r="BBH1" s="628"/>
      <c r="BBI1" s="52"/>
      <c r="BBJ1" s="55"/>
      <c r="BBK1" s="628"/>
      <c r="BBL1" s="628"/>
      <c r="BBM1" s="628"/>
      <c r="BBN1" s="628"/>
      <c r="BBO1" s="628"/>
      <c r="BBP1" s="52"/>
      <c r="BBQ1" s="55"/>
      <c r="BBR1" s="628"/>
      <c r="BBS1" s="628"/>
      <c r="BBT1" s="628"/>
      <c r="BBU1" s="628"/>
      <c r="BBV1" s="628"/>
      <c r="BBW1" s="52"/>
      <c r="BBX1" s="55"/>
      <c r="BBY1" s="628"/>
      <c r="BBZ1" s="628"/>
      <c r="BCA1" s="628"/>
      <c r="BCB1" s="628"/>
      <c r="BCC1" s="628"/>
      <c r="BCD1" s="52"/>
      <c r="BCE1" s="55"/>
      <c r="BCF1" s="628"/>
      <c r="BCG1" s="628"/>
      <c r="BCH1" s="628"/>
      <c r="BCI1" s="628"/>
      <c r="BCJ1" s="628"/>
      <c r="BCK1" s="52"/>
      <c r="BCL1" s="55"/>
      <c r="BCM1" s="628"/>
      <c r="BCN1" s="628"/>
      <c r="BCO1" s="628"/>
      <c r="BCP1" s="628"/>
      <c r="BCQ1" s="628"/>
      <c r="BCR1" s="52"/>
      <c r="BCS1" s="55"/>
      <c r="BCT1" s="628"/>
      <c r="BCU1" s="628"/>
      <c r="BCV1" s="628"/>
      <c r="BCW1" s="628"/>
      <c r="BCX1" s="628"/>
      <c r="BCY1" s="52"/>
      <c r="BCZ1" s="55"/>
      <c r="BDA1" s="628"/>
      <c r="BDB1" s="628"/>
      <c r="BDC1" s="628"/>
      <c r="BDD1" s="628"/>
      <c r="BDE1" s="628"/>
      <c r="BDF1" s="52"/>
      <c r="BDG1" s="55"/>
      <c r="BDH1" s="628"/>
      <c r="BDI1" s="628"/>
      <c r="BDJ1" s="628"/>
      <c r="BDK1" s="628"/>
      <c r="BDL1" s="628"/>
      <c r="BDM1" s="52"/>
      <c r="BDN1" s="55"/>
      <c r="BDO1" s="628"/>
      <c r="BDP1" s="628"/>
      <c r="BDQ1" s="628"/>
      <c r="BDR1" s="628"/>
      <c r="BDS1" s="628"/>
      <c r="BDT1" s="52"/>
      <c r="BDU1" s="55"/>
      <c r="BDV1" s="628"/>
      <c r="BDW1" s="628"/>
      <c r="BDX1" s="628"/>
      <c r="BDY1" s="628"/>
      <c r="BDZ1" s="628"/>
      <c r="BEA1" s="52"/>
      <c r="BEB1" s="55"/>
      <c r="BEC1" s="628"/>
      <c r="BED1" s="628"/>
      <c r="BEE1" s="628"/>
      <c r="BEF1" s="628"/>
      <c r="BEG1" s="628"/>
      <c r="BEH1" s="52"/>
      <c r="BEI1" s="55"/>
      <c r="BEJ1" s="628"/>
      <c r="BEK1" s="628"/>
      <c r="BEL1" s="628"/>
      <c r="BEM1" s="628"/>
      <c r="BEN1" s="628"/>
      <c r="BEO1" s="52"/>
      <c r="BEP1" s="55"/>
      <c r="BEQ1" s="628"/>
      <c r="BER1" s="628"/>
      <c r="BES1" s="628"/>
      <c r="BET1" s="628"/>
      <c r="BEU1" s="628"/>
      <c r="BEV1" s="52"/>
      <c r="BEW1" s="55"/>
      <c r="BEX1" s="628"/>
      <c r="BEY1" s="628"/>
      <c r="BEZ1" s="628"/>
      <c r="BFA1" s="628"/>
      <c r="BFB1" s="628"/>
      <c r="BFC1" s="52"/>
      <c r="BFD1" s="55"/>
      <c r="BFE1" s="628"/>
      <c r="BFF1" s="628"/>
      <c r="BFG1" s="628"/>
      <c r="BFH1" s="628"/>
      <c r="BFI1" s="628"/>
      <c r="BFJ1" s="52"/>
      <c r="BFK1" s="55"/>
      <c r="BFL1" s="628"/>
      <c r="BFM1" s="628"/>
      <c r="BFN1" s="628"/>
      <c r="BFO1" s="628"/>
      <c r="BFP1" s="628"/>
      <c r="BFQ1" s="52"/>
      <c r="BFR1" s="55"/>
      <c r="BFS1" s="628"/>
      <c r="BFT1" s="628"/>
      <c r="BFU1" s="628"/>
      <c r="BFV1" s="628"/>
      <c r="BFW1" s="628"/>
      <c r="BFX1" s="52"/>
      <c r="BFY1" s="55"/>
      <c r="BFZ1" s="628"/>
      <c r="BGA1" s="628"/>
      <c r="BGB1" s="628"/>
      <c r="BGC1" s="628"/>
      <c r="BGD1" s="628"/>
      <c r="BGE1" s="52"/>
      <c r="BGF1" s="55"/>
      <c r="BGG1" s="628"/>
      <c r="BGH1" s="628"/>
      <c r="BGI1" s="628"/>
      <c r="BGJ1" s="628"/>
      <c r="BGK1" s="628"/>
      <c r="BGL1" s="52"/>
      <c r="BGM1" s="55"/>
      <c r="BGN1" s="628"/>
      <c r="BGO1" s="628"/>
      <c r="BGP1" s="628"/>
      <c r="BGQ1" s="628"/>
      <c r="BGR1" s="628"/>
      <c r="BGS1" s="52"/>
      <c r="BGT1" s="55"/>
      <c r="BGU1" s="628"/>
      <c r="BGV1" s="628"/>
      <c r="BGW1" s="628"/>
      <c r="BGX1" s="628"/>
      <c r="BGY1" s="628"/>
      <c r="BGZ1" s="52"/>
      <c r="BHA1" s="55"/>
      <c r="BHB1" s="628"/>
      <c r="BHC1" s="628"/>
      <c r="BHD1" s="628"/>
      <c r="BHE1" s="628"/>
      <c r="BHF1" s="628"/>
      <c r="BHG1" s="52"/>
      <c r="BHH1" s="55"/>
      <c r="BHI1" s="628"/>
      <c r="BHJ1" s="628"/>
      <c r="BHK1" s="628"/>
      <c r="BHL1" s="628"/>
      <c r="BHM1" s="628"/>
      <c r="BHN1" s="52"/>
      <c r="BHO1" s="55"/>
      <c r="BHP1" s="628"/>
      <c r="BHQ1" s="628"/>
      <c r="BHR1" s="628"/>
      <c r="BHS1" s="628"/>
      <c r="BHT1" s="628"/>
      <c r="BHU1" s="52"/>
      <c r="BHV1" s="55"/>
      <c r="BHW1" s="628"/>
      <c r="BHX1" s="628"/>
      <c r="BHY1" s="628"/>
      <c r="BHZ1" s="628"/>
      <c r="BIA1" s="628"/>
      <c r="BIB1" s="52"/>
      <c r="BIC1" s="55"/>
      <c r="BID1" s="628"/>
      <c r="BIE1" s="628"/>
      <c r="BIF1" s="628"/>
      <c r="BIG1" s="628"/>
      <c r="BIH1" s="628"/>
      <c r="BII1" s="52"/>
      <c r="BIJ1" s="55"/>
      <c r="BIK1" s="628"/>
      <c r="BIL1" s="628"/>
      <c r="BIM1" s="628"/>
      <c r="BIN1" s="628"/>
      <c r="BIO1" s="628"/>
      <c r="BIP1" s="52"/>
      <c r="BIQ1" s="55"/>
      <c r="BIR1" s="628"/>
      <c r="BIS1" s="628"/>
      <c r="BIT1" s="628"/>
      <c r="BIU1" s="628"/>
      <c r="BIV1" s="628"/>
      <c r="BIW1" s="52"/>
      <c r="BIX1" s="55"/>
      <c r="BIY1" s="628"/>
      <c r="BIZ1" s="628"/>
      <c r="BJA1" s="628"/>
      <c r="BJB1" s="628"/>
      <c r="BJC1" s="628"/>
      <c r="BJD1" s="52"/>
      <c r="BJE1" s="55"/>
      <c r="BJF1" s="628"/>
      <c r="BJG1" s="628"/>
      <c r="BJH1" s="628"/>
      <c r="BJI1" s="628"/>
      <c r="BJJ1" s="628"/>
      <c r="BJK1" s="52"/>
      <c r="BJL1" s="55"/>
      <c r="BJM1" s="628"/>
      <c r="BJN1" s="628"/>
      <c r="BJO1" s="628"/>
      <c r="BJP1" s="628"/>
      <c r="BJQ1" s="628"/>
      <c r="BJR1" s="52"/>
      <c r="BJS1" s="55"/>
      <c r="BJT1" s="628"/>
      <c r="BJU1" s="628"/>
      <c r="BJV1" s="628"/>
      <c r="BJW1" s="628"/>
      <c r="BJX1" s="628"/>
      <c r="BJY1" s="52"/>
      <c r="BJZ1" s="55"/>
      <c r="BKA1" s="628"/>
      <c r="BKB1" s="628"/>
      <c r="BKC1" s="628"/>
      <c r="BKD1" s="628"/>
      <c r="BKE1" s="628"/>
      <c r="BKF1" s="52"/>
      <c r="BKG1" s="55"/>
      <c r="BKH1" s="628"/>
      <c r="BKI1" s="628"/>
      <c r="BKJ1" s="628"/>
      <c r="BKK1" s="628"/>
      <c r="BKL1" s="628"/>
      <c r="BKM1" s="52"/>
      <c r="BKN1" s="55"/>
      <c r="BKO1" s="628"/>
      <c r="BKP1" s="628"/>
      <c r="BKQ1" s="628"/>
      <c r="BKR1" s="628"/>
      <c r="BKS1" s="628"/>
      <c r="BKT1" s="52"/>
      <c r="BKU1" s="55"/>
      <c r="BKV1" s="628"/>
      <c r="BKW1" s="628"/>
      <c r="BKX1" s="628"/>
      <c r="BKY1" s="628"/>
      <c r="BKZ1" s="628"/>
      <c r="BLA1" s="52"/>
      <c r="BLB1" s="55"/>
      <c r="BLC1" s="628"/>
      <c r="BLD1" s="628"/>
      <c r="BLE1" s="628"/>
      <c r="BLF1" s="628"/>
      <c r="BLG1" s="628"/>
      <c r="BLH1" s="52"/>
      <c r="BLI1" s="55"/>
      <c r="BLJ1" s="628"/>
      <c r="BLK1" s="628"/>
      <c r="BLL1" s="628"/>
      <c r="BLM1" s="628"/>
      <c r="BLN1" s="628"/>
      <c r="BLO1" s="52"/>
      <c r="BLP1" s="55"/>
      <c r="BLQ1" s="628"/>
      <c r="BLR1" s="628"/>
      <c r="BLS1" s="628"/>
      <c r="BLT1" s="628"/>
      <c r="BLU1" s="628"/>
      <c r="BLV1" s="52"/>
      <c r="BLW1" s="55"/>
      <c r="BLX1" s="628"/>
      <c r="BLY1" s="628"/>
      <c r="BLZ1" s="628"/>
      <c r="BMA1" s="628"/>
      <c r="BMB1" s="628"/>
      <c r="BMC1" s="52"/>
      <c r="BMD1" s="55"/>
      <c r="BME1" s="628"/>
      <c r="BMF1" s="628"/>
      <c r="BMG1" s="628"/>
      <c r="BMH1" s="628"/>
      <c r="BMI1" s="628"/>
      <c r="BMJ1" s="52"/>
      <c r="BMK1" s="55"/>
      <c r="BML1" s="628"/>
      <c r="BMM1" s="628"/>
      <c r="BMN1" s="628"/>
      <c r="BMO1" s="628"/>
      <c r="BMP1" s="628"/>
      <c r="BMQ1" s="52"/>
      <c r="BMR1" s="55"/>
      <c r="BMS1" s="628"/>
      <c r="BMT1" s="628"/>
      <c r="BMU1" s="628"/>
      <c r="BMV1" s="628"/>
      <c r="BMW1" s="628"/>
      <c r="BMX1" s="52"/>
      <c r="BMY1" s="55"/>
      <c r="BMZ1" s="628"/>
      <c r="BNA1" s="628"/>
      <c r="BNB1" s="628"/>
      <c r="BNC1" s="628"/>
      <c r="BND1" s="628"/>
      <c r="BNE1" s="52"/>
      <c r="BNF1" s="55"/>
      <c r="BNG1" s="628"/>
      <c r="BNH1" s="628"/>
      <c r="BNI1" s="628"/>
      <c r="BNJ1" s="628"/>
      <c r="BNK1" s="628"/>
      <c r="BNL1" s="52"/>
      <c r="BNM1" s="55"/>
      <c r="BNN1" s="628"/>
      <c r="BNO1" s="628"/>
      <c r="BNP1" s="628"/>
      <c r="BNQ1" s="628"/>
      <c r="BNR1" s="628"/>
      <c r="BNS1" s="52"/>
      <c r="BNT1" s="55"/>
      <c r="BNU1" s="628"/>
      <c r="BNV1" s="628"/>
      <c r="BNW1" s="628"/>
      <c r="BNX1" s="628"/>
      <c r="BNY1" s="628"/>
      <c r="BNZ1" s="52"/>
      <c r="BOA1" s="55"/>
      <c r="BOB1" s="628"/>
      <c r="BOC1" s="628"/>
      <c r="BOD1" s="628"/>
      <c r="BOE1" s="628"/>
      <c r="BOF1" s="628"/>
      <c r="BOG1" s="52"/>
      <c r="BOH1" s="55"/>
      <c r="BOI1" s="628"/>
      <c r="BOJ1" s="628"/>
      <c r="BOK1" s="628"/>
      <c r="BOL1" s="628"/>
      <c r="BOM1" s="628"/>
      <c r="BON1" s="52"/>
      <c r="BOO1" s="55"/>
      <c r="BOP1" s="628"/>
      <c r="BOQ1" s="628"/>
      <c r="BOR1" s="628"/>
      <c r="BOS1" s="628"/>
      <c r="BOT1" s="628"/>
      <c r="BOU1" s="52"/>
      <c r="BOV1" s="55"/>
      <c r="BOW1" s="628"/>
      <c r="BOX1" s="628"/>
      <c r="BOY1" s="628"/>
      <c r="BOZ1" s="628"/>
      <c r="BPA1" s="628"/>
      <c r="BPB1" s="52"/>
      <c r="BPC1" s="55"/>
      <c r="BPD1" s="628"/>
      <c r="BPE1" s="628"/>
      <c r="BPF1" s="628"/>
      <c r="BPG1" s="628"/>
      <c r="BPH1" s="628"/>
      <c r="BPI1" s="52"/>
      <c r="BPJ1" s="55"/>
      <c r="BPK1" s="628"/>
      <c r="BPL1" s="628"/>
      <c r="BPM1" s="628"/>
      <c r="BPN1" s="628"/>
      <c r="BPO1" s="628"/>
      <c r="BPP1" s="52"/>
      <c r="BPQ1" s="55"/>
      <c r="BPR1" s="628"/>
      <c r="BPS1" s="628"/>
      <c r="BPT1" s="628"/>
      <c r="BPU1" s="628"/>
      <c r="BPV1" s="628"/>
      <c r="BPW1" s="52"/>
      <c r="BPX1" s="55"/>
      <c r="BPY1" s="628"/>
      <c r="BPZ1" s="628"/>
      <c r="BQA1" s="628"/>
      <c r="BQB1" s="628"/>
      <c r="BQC1" s="628"/>
      <c r="BQD1" s="52"/>
      <c r="BQE1" s="55"/>
      <c r="BQF1" s="628"/>
      <c r="BQG1" s="628"/>
      <c r="BQH1" s="628"/>
      <c r="BQI1" s="628"/>
      <c r="BQJ1" s="628"/>
      <c r="BQK1" s="52"/>
      <c r="BQL1" s="55"/>
      <c r="BQM1" s="628"/>
      <c r="BQN1" s="628"/>
      <c r="BQO1" s="628"/>
      <c r="BQP1" s="628"/>
      <c r="BQQ1" s="628"/>
      <c r="BQR1" s="52"/>
      <c r="BQS1" s="55"/>
      <c r="BQT1" s="628"/>
      <c r="BQU1" s="628"/>
      <c r="BQV1" s="628"/>
      <c r="BQW1" s="628"/>
      <c r="BQX1" s="628"/>
      <c r="BQY1" s="52"/>
      <c r="BQZ1" s="55"/>
      <c r="BRA1" s="628"/>
      <c r="BRB1" s="628"/>
      <c r="BRC1" s="628"/>
      <c r="BRD1" s="628"/>
      <c r="BRE1" s="628"/>
      <c r="BRF1" s="52"/>
      <c r="BRG1" s="55"/>
      <c r="BRH1" s="628"/>
      <c r="BRI1" s="628"/>
      <c r="BRJ1" s="628"/>
      <c r="BRK1" s="628"/>
      <c r="BRL1" s="628"/>
      <c r="BRM1" s="52"/>
      <c r="BRN1" s="55"/>
      <c r="BRO1" s="628"/>
      <c r="BRP1" s="628"/>
      <c r="BRQ1" s="628"/>
      <c r="BRR1" s="628"/>
      <c r="BRS1" s="628"/>
      <c r="BRT1" s="52"/>
      <c r="BRU1" s="55"/>
      <c r="BRV1" s="628"/>
      <c r="BRW1" s="628"/>
      <c r="BRX1" s="628"/>
      <c r="BRY1" s="628"/>
      <c r="BRZ1" s="628"/>
      <c r="BSA1" s="52"/>
      <c r="BSB1" s="55"/>
      <c r="BSC1" s="628"/>
      <c r="BSD1" s="628"/>
      <c r="BSE1" s="628"/>
      <c r="BSF1" s="628"/>
      <c r="BSG1" s="628"/>
      <c r="BSH1" s="52"/>
      <c r="BSI1" s="55"/>
      <c r="BSJ1" s="628"/>
      <c r="BSK1" s="628"/>
      <c r="BSL1" s="628"/>
      <c r="BSM1" s="628"/>
      <c r="BSN1" s="628"/>
      <c r="BSO1" s="52"/>
      <c r="BSP1" s="55"/>
      <c r="BSQ1" s="628"/>
      <c r="BSR1" s="628"/>
      <c r="BSS1" s="628"/>
      <c r="BST1" s="628"/>
      <c r="BSU1" s="628"/>
      <c r="BSV1" s="52"/>
      <c r="BSW1" s="55"/>
      <c r="BSX1" s="628"/>
      <c r="BSY1" s="628"/>
      <c r="BSZ1" s="628"/>
      <c r="BTA1" s="628"/>
      <c r="BTB1" s="628"/>
      <c r="BTC1" s="52"/>
      <c r="BTD1" s="55"/>
      <c r="BTE1" s="628"/>
      <c r="BTF1" s="628"/>
      <c r="BTG1" s="628"/>
      <c r="BTH1" s="628"/>
      <c r="BTI1" s="628"/>
      <c r="BTJ1" s="52"/>
      <c r="BTK1" s="55"/>
      <c r="BTL1" s="628"/>
      <c r="BTM1" s="628"/>
      <c r="BTN1" s="628"/>
      <c r="BTO1" s="628"/>
      <c r="BTP1" s="628"/>
      <c r="BTQ1" s="52"/>
      <c r="BTR1" s="55"/>
      <c r="BTS1" s="628"/>
      <c r="BTT1" s="628"/>
      <c r="BTU1" s="628"/>
      <c r="BTV1" s="628"/>
      <c r="BTW1" s="628"/>
      <c r="BTX1" s="52"/>
      <c r="BTY1" s="55"/>
      <c r="BTZ1" s="628"/>
      <c r="BUA1" s="628"/>
      <c r="BUB1" s="628"/>
      <c r="BUC1" s="628"/>
      <c r="BUD1" s="628"/>
      <c r="BUE1" s="52"/>
      <c r="BUF1" s="55"/>
      <c r="BUG1" s="628"/>
      <c r="BUH1" s="628"/>
      <c r="BUI1" s="628"/>
      <c r="BUJ1" s="628"/>
      <c r="BUK1" s="628"/>
      <c r="BUL1" s="52"/>
      <c r="BUM1" s="55"/>
      <c r="BUN1" s="628"/>
      <c r="BUO1" s="628"/>
      <c r="BUP1" s="628"/>
      <c r="BUQ1" s="628"/>
      <c r="BUR1" s="628"/>
      <c r="BUS1" s="52"/>
      <c r="BUT1" s="55"/>
      <c r="BUU1" s="628"/>
      <c r="BUV1" s="628"/>
      <c r="BUW1" s="628"/>
      <c r="BUX1" s="628"/>
      <c r="BUY1" s="628"/>
      <c r="BUZ1" s="52"/>
      <c r="BVA1" s="55"/>
      <c r="BVB1" s="628"/>
      <c r="BVC1" s="628"/>
      <c r="BVD1" s="628"/>
      <c r="BVE1" s="628"/>
      <c r="BVF1" s="628"/>
      <c r="BVG1" s="52"/>
      <c r="BVH1" s="55"/>
      <c r="BVI1" s="628"/>
      <c r="BVJ1" s="628"/>
      <c r="BVK1" s="628"/>
      <c r="BVL1" s="628"/>
      <c r="BVM1" s="628"/>
      <c r="BVN1" s="52"/>
      <c r="BVO1" s="55"/>
      <c r="BVP1" s="628"/>
      <c r="BVQ1" s="628"/>
      <c r="BVR1" s="628"/>
      <c r="BVS1" s="628"/>
      <c r="BVT1" s="628"/>
      <c r="BVU1" s="52"/>
      <c r="BVV1" s="55"/>
      <c r="BVW1" s="628"/>
      <c r="BVX1" s="628"/>
      <c r="BVY1" s="628"/>
      <c r="BVZ1" s="628"/>
      <c r="BWA1" s="628"/>
      <c r="BWB1" s="52"/>
      <c r="BWC1" s="55"/>
      <c r="BWD1" s="628"/>
      <c r="BWE1" s="628"/>
      <c r="BWF1" s="628"/>
      <c r="BWG1" s="628"/>
      <c r="BWH1" s="628"/>
      <c r="BWI1" s="52"/>
      <c r="BWJ1" s="55"/>
      <c r="BWK1" s="628"/>
      <c r="BWL1" s="628"/>
      <c r="BWM1" s="628"/>
      <c r="BWN1" s="628"/>
      <c r="BWO1" s="628"/>
      <c r="BWP1" s="52"/>
      <c r="BWQ1" s="55"/>
      <c r="BWR1" s="628"/>
      <c r="BWS1" s="628"/>
      <c r="BWT1" s="628"/>
      <c r="BWU1" s="628"/>
      <c r="BWV1" s="628"/>
      <c r="BWW1" s="52"/>
      <c r="BWX1" s="55"/>
      <c r="BWY1" s="628"/>
      <c r="BWZ1" s="628"/>
      <c r="BXA1" s="628"/>
      <c r="BXB1" s="628"/>
      <c r="BXC1" s="628"/>
      <c r="BXD1" s="52"/>
      <c r="BXE1" s="55"/>
      <c r="BXF1" s="628"/>
      <c r="BXG1" s="628"/>
      <c r="BXH1" s="628"/>
      <c r="BXI1" s="628"/>
      <c r="BXJ1" s="628"/>
      <c r="BXK1" s="52"/>
      <c r="BXL1" s="55"/>
      <c r="BXM1" s="628"/>
      <c r="BXN1" s="628"/>
      <c r="BXO1" s="628"/>
      <c r="BXP1" s="628"/>
      <c r="BXQ1" s="628"/>
      <c r="BXR1" s="52"/>
      <c r="BXS1" s="55"/>
      <c r="BXT1" s="628"/>
      <c r="BXU1" s="628"/>
      <c r="BXV1" s="628"/>
      <c r="BXW1" s="628"/>
      <c r="BXX1" s="628"/>
      <c r="BXY1" s="52"/>
      <c r="BXZ1" s="55"/>
      <c r="BYA1" s="628"/>
      <c r="BYB1" s="628"/>
      <c r="BYC1" s="628"/>
      <c r="BYD1" s="628"/>
      <c r="BYE1" s="628"/>
      <c r="BYF1" s="52"/>
      <c r="BYG1" s="55"/>
      <c r="BYH1" s="628"/>
      <c r="BYI1" s="628"/>
      <c r="BYJ1" s="628"/>
      <c r="BYK1" s="628"/>
      <c r="BYL1" s="628"/>
      <c r="BYM1" s="52"/>
      <c r="BYN1" s="55"/>
      <c r="BYO1" s="628"/>
      <c r="BYP1" s="628"/>
      <c r="BYQ1" s="628"/>
      <c r="BYR1" s="628"/>
      <c r="BYS1" s="628"/>
      <c r="BYT1" s="52"/>
      <c r="BYU1" s="55"/>
      <c r="BYV1" s="628"/>
      <c r="BYW1" s="628"/>
      <c r="BYX1" s="628"/>
      <c r="BYY1" s="628"/>
      <c r="BYZ1" s="628"/>
      <c r="BZA1" s="52"/>
      <c r="BZB1" s="55"/>
      <c r="BZC1" s="628"/>
      <c r="BZD1" s="628"/>
      <c r="BZE1" s="628"/>
      <c r="BZF1" s="628"/>
      <c r="BZG1" s="628"/>
      <c r="BZH1" s="52"/>
      <c r="BZI1" s="55"/>
      <c r="BZJ1" s="628"/>
      <c r="BZK1" s="628"/>
      <c r="BZL1" s="628"/>
      <c r="BZM1" s="628"/>
      <c r="BZN1" s="628"/>
      <c r="BZO1" s="52"/>
      <c r="BZP1" s="55"/>
      <c r="BZQ1" s="628"/>
      <c r="BZR1" s="628"/>
      <c r="BZS1" s="628"/>
      <c r="BZT1" s="628"/>
      <c r="BZU1" s="628"/>
      <c r="BZV1" s="52"/>
      <c r="BZW1" s="55"/>
      <c r="BZX1" s="628"/>
      <c r="BZY1" s="628"/>
      <c r="BZZ1" s="628"/>
      <c r="CAA1" s="628"/>
      <c r="CAB1" s="628"/>
      <c r="CAC1" s="52"/>
      <c r="CAD1" s="55"/>
      <c r="CAE1" s="628"/>
      <c r="CAF1" s="628"/>
      <c r="CAG1" s="628"/>
      <c r="CAH1" s="628"/>
      <c r="CAI1" s="628"/>
      <c r="CAJ1" s="52"/>
      <c r="CAK1" s="55"/>
      <c r="CAL1" s="628"/>
      <c r="CAM1" s="628"/>
      <c r="CAN1" s="628"/>
      <c r="CAO1" s="628"/>
      <c r="CAP1" s="628"/>
      <c r="CAQ1" s="52"/>
      <c r="CAR1" s="55"/>
      <c r="CAS1" s="628"/>
      <c r="CAT1" s="628"/>
      <c r="CAU1" s="628"/>
      <c r="CAV1" s="628"/>
      <c r="CAW1" s="628"/>
      <c r="CAX1" s="52"/>
      <c r="CAY1" s="55"/>
      <c r="CAZ1" s="628"/>
      <c r="CBA1" s="628"/>
      <c r="CBB1" s="628"/>
      <c r="CBC1" s="628"/>
      <c r="CBD1" s="628"/>
      <c r="CBE1" s="52"/>
      <c r="CBF1" s="55"/>
      <c r="CBG1" s="628"/>
      <c r="CBH1" s="628"/>
      <c r="CBI1" s="628"/>
      <c r="CBJ1" s="628"/>
      <c r="CBK1" s="628"/>
      <c r="CBL1" s="52"/>
      <c r="CBM1" s="55"/>
      <c r="CBN1" s="628"/>
      <c r="CBO1" s="628"/>
      <c r="CBP1" s="628"/>
      <c r="CBQ1" s="628"/>
      <c r="CBR1" s="628"/>
      <c r="CBS1" s="52"/>
      <c r="CBT1" s="55"/>
      <c r="CBU1" s="628"/>
      <c r="CBV1" s="628"/>
      <c r="CBW1" s="628"/>
      <c r="CBX1" s="628"/>
      <c r="CBY1" s="628"/>
      <c r="CBZ1" s="52"/>
      <c r="CCA1" s="55"/>
      <c r="CCB1" s="628"/>
      <c r="CCC1" s="628"/>
      <c r="CCD1" s="628"/>
      <c r="CCE1" s="628"/>
      <c r="CCF1" s="628"/>
      <c r="CCG1" s="52"/>
      <c r="CCH1" s="55"/>
      <c r="CCI1" s="628"/>
      <c r="CCJ1" s="628"/>
      <c r="CCK1" s="628"/>
      <c r="CCL1" s="628"/>
      <c r="CCM1" s="628"/>
      <c r="CCN1" s="52"/>
      <c r="CCO1" s="55"/>
      <c r="CCP1" s="628"/>
      <c r="CCQ1" s="628"/>
      <c r="CCR1" s="628"/>
      <c r="CCS1" s="628"/>
      <c r="CCT1" s="628"/>
      <c r="CCU1" s="52"/>
      <c r="CCV1" s="55"/>
      <c r="CCW1" s="628"/>
      <c r="CCX1" s="628"/>
      <c r="CCY1" s="628"/>
      <c r="CCZ1" s="628"/>
      <c r="CDA1" s="628"/>
      <c r="CDB1" s="52"/>
      <c r="CDC1" s="55"/>
      <c r="CDD1" s="628"/>
      <c r="CDE1" s="628"/>
      <c r="CDF1" s="628"/>
      <c r="CDG1" s="628"/>
      <c r="CDH1" s="628"/>
      <c r="CDI1" s="52"/>
      <c r="CDJ1" s="55"/>
      <c r="CDK1" s="628"/>
      <c r="CDL1" s="628"/>
      <c r="CDM1" s="628"/>
      <c r="CDN1" s="628"/>
      <c r="CDO1" s="628"/>
      <c r="CDP1" s="52"/>
      <c r="CDQ1" s="55"/>
      <c r="CDR1" s="628"/>
      <c r="CDS1" s="628"/>
      <c r="CDT1" s="628"/>
      <c r="CDU1" s="628"/>
      <c r="CDV1" s="628"/>
      <c r="CDW1" s="52"/>
      <c r="CDX1" s="55"/>
      <c r="CDY1" s="628"/>
      <c r="CDZ1" s="628"/>
      <c r="CEA1" s="628"/>
      <c r="CEB1" s="628"/>
      <c r="CEC1" s="628"/>
      <c r="CED1" s="52"/>
      <c r="CEE1" s="55"/>
      <c r="CEF1" s="628"/>
      <c r="CEG1" s="628"/>
      <c r="CEH1" s="628"/>
      <c r="CEI1" s="628"/>
      <c r="CEJ1" s="628"/>
      <c r="CEK1" s="52"/>
      <c r="CEL1" s="55"/>
      <c r="CEM1" s="628"/>
      <c r="CEN1" s="628"/>
      <c r="CEO1" s="628"/>
      <c r="CEP1" s="628"/>
      <c r="CEQ1" s="628"/>
      <c r="CER1" s="52"/>
      <c r="CES1" s="55"/>
      <c r="CET1" s="628"/>
      <c r="CEU1" s="628"/>
      <c r="CEV1" s="628"/>
      <c r="CEW1" s="628"/>
      <c r="CEX1" s="628"/>
      <c r="CEY1" s="52"/>
      <c r="CEZ1" s="55"/>
      <c r="CFA1" s="628"/>
      <c r="CFB1" s="628"/>
      <c r="CFC1" s="628"/>
      <c r="CFD1" s="628"/>
      <c r="CFE1" s="628"/>
      <c r="CFF1" s="52"/>
      <c r="CFG1" s="55"/>
      <c r="CFH1" s="628"/>
      <c r="CFI1" s="628"/>
      <c r="CFJ1" s="628"/>
      <c r="CFK1" s="628"/>
      <c r="CFL1" s="628"/>
      <c r="CFM1" s="52"/>
      <c r="CFN1" s="55"/>
      <c r="CFO1" s="628"/>
      <c r="CFP1" s="628"/>
      <c r="CFQ1" s="628"/>
      <c r="CFR1" s="628"/>
      <c r="CFS1" s="628"/>
      <c r="CFT1" s="52"/>
      <c r="CFU1" s="55"/>
      <c r="CFV1" s="628"/>
      <c r="CFW1" s="628"/>
      <c r="CFX1" s="628"/>
      <c r="CFY1" s="628"/>
      <c r="CFZ1" s="628"/>
      <c r="CGA1" s="52"/>
      <c r="CGB1" s="55"/>
      <c r="CGC1" s="628"/>
      <c r="CGD1" s="628"/>
      <c r="CGE1" s="628"/>
      <c r="CGF1" s="628"/>
      <c r="CGG1" s="628"/>
      <c r="CGH1" s="52"/>
      <c r="CGI1" s="55"/>
      <c r="CGJ1" s="628"/>
      <c r="CGK1" s="628"/>
      <c r="CGL1" s="628"/>
      <c r="CGM1" s="628"/>
      <c r="CGN1" s="628"/>
      <c r="CGO1" s="52"/>
      <c r="CGP1" s="55"/>
      <c r="CGQ1" s="628"/>
      <c r="CGR1" s="628"/>
      <c r="CGS1" s="628"/>
      <c r="CGT1" s="628"/>
      <c r="CGU1" s="628"/>
      <c r="CGV1" s="52"/>
      <c r="CGW1" s="55"/>
      <c r="CGX1" s="628"/>
      <c r="CGY1" s="628"/>
      <c r="CGZ1" s="628"/>
      <c r="CHA1" s="628"/>
      <c r="CHB1" s="628"/>
      <c r="CHC1" s="52"/>
      <c r="CHD1" s="55"/>
      <c r="CHE1" s="628"/>
      <c r="CHF1" s="628"/>
      <c r="CHG1" s="628"/>
      <c r="CHH1" s="628"/>
      <c r="CHI1" s="628"/>
      <c r="CHJ1" s="52"/>
      <c r="CHK1" s="55"/>
      <c r="CHL1" s="628"/>
      <c r="CHM1" s="628"/>
      <c r="CHN1" s="628"/>
      <c r="CHO1" s="628"/>
      <c r="CHP1" s="628"/>
      <c r="CHQ1" s="52"/>
      <c r="CHR1" s="55"/>
      <c r="CHS1" s="628"/>
      <c r="CHT1" s="628"/>
      <c r="CHU1" s="628"/>
      <c r="CHV1" s="628"/>
      <c r="CHW1" s="628"/>
      <c r="CHX1" s="52"/>
      <c r="CHY1" s="55"/>
      <c r="CHZ1" s="628"/>
      <c r="CIA1" s="628"/>
      <c r="CIB1" s="628"/>
      <c r="CIC1" s="628"/>
      <c r="CID1" s="628"/>
      <c r="CIE1" s="52"/>
      <c r="CIF1" s="55"/>
      <c r="CIG1" s="628"/>
      <c r="CIH1" s="628"/>
      <c r="CII1" s="628"/>
      <c r="CIJ1" s="628"/>
      <c r="CIK1" s="628"/>
      <c r="CIL1" s="52"/>
      <c r="CIM1" s="55"/>
      <c r="CIN1" s="628"/>
      <c r="CIO1" s="628"/>
      <c r="CIP1" s="628"/>
      <c r="CIQ1" s="628"/>
      <c r="CIR1" s="628"/>
      <c r="CIS1" s="52"/>
      <c r="CIT1" s="55"/>
      <c r="CIU1" s="628"/>
      <c r="CIV1" s="628"/>
      <c r="CIW1" s="628"/>
      <c r="CIX1" s="628"/>
      <c r="CIY1" s="628"/>
      <c r="CIZ1" s="52"/>
      <c r="CJA1" s="55"/>
      <c r="CJB1" s="628"/>
      <c r="CJC1" s="628"/>
      <c r="CJD1" s="628"/>
      <c r="CJE1" s="628"/>
      <c r="CJF1" s="628"/>
      <c r="CJG1" s="52"/>
      <c r="CJH1" s="55"/>
      <c r="CJI1" s="628"/>
      <c r="CJJ1" s="628"/>
      <c r="CJK1" s="628"/>
      <c r="CJL1" s="628"/>
      <c r="CJM1" s="628"/>
      <c r="CJN1" s="52"/>
      <c r="CJO1" s="55"/>
      <c r="CJP1" s="628"/>
      <c r="CJQ1" s="628"/>
      <c r="CJR1" s="628"/>
      <c r="CJS1" s="628"/>
      <c r="CJT1" s="628"/>
      <c r="CJU1" s="52"/>
      <c r="CJV1" s="55"/>
      <c r="CJW1" s="628"/>
      <c r="CJX1" s="628"/>
      <c r="CJY1" s="628"/>
      <c r="CJZ1" s="628"/>
      <c r="CKA1" s="628"/>
      <c r="CKB1" s="52"/>
      <c r="CKC1" s="55"/>
      <c r="CKD1" s="628"/>
      <c r="CKE1" s="628"/>
      <c r="CKF1" s="628"/>
      <c r="CKG1" s="628"/>
      <c r="CKH1" s="628"/>
      <c r="CKI1" s="52"/>
      <c r="CKJ1" s="55"/>
      <c r="CKK1" s="628"/>
      <c r="CKL1" s="628"/>
      <c r="CKM1" s="628"/>
      <c r="CKN1" s="628"/>
      <c r="CKO1" s="628"/>
      <c r="CKP1" s="52"/>
      <c r="CKQ1" s="55"/>
      <c r="CKR1" s="628"/>
      <c r="CKS1" s="628"/>
      <c r="CKT1" s="628"/>
      <c r="CKU1" s="628"/>
      <c r="CKV1" s="628"/>
      <c r="CKW1" s="52"/>
      <c r="CKX1" s="55"/>
      <c r="CKY1" s="628"/>
      <c r="CKZ1" s="628"/>
      <c r="CLA1" s="628"/>
      <c r="CLB1" s="628"/>
      <c r="CLC1" s="628"/>
      <c r="CLD1" s="52"/>
      <c r="CLE1" s="55"/>
      <c r="CLF1" s="628"/>
      <c r="CLG1" s="628"/>
      <c r="CLH1" s="628"/>
      <c r="CLI1" s="628"/>
      <c r="CLJ1" s="628"/>
      <c r="CLK1" s="52"/>
      <c r="CLL1" s="55"/>
      <c r="CLM1" s="628"/>
      <c r="CLN1" s="628"/>
      <c r="CLO1" s="628"/>
      <c r="CLP1" s="628"/>
      <c r="CLQ1" s="628"/>
      <c r="CLR1" s="52"/>
      <c r="CLS1" s="55"/>
      <c r="CLT1" s="628"/>
      <c r="CLU1" s="628"/>
      <c r="CLV1" s="628"/>
      <c r="CLW1" s="628"/>
      <c r="CLX1" s="628"/>
      <c r="CLY1" s="52"/>
      <c r="CLZ1" s="55"/>
      <c r="CMA1" s="628"/>
      <c r="CMB1" s="628"/>
      <c r="CMC1" s="628"/>
      <c r="CMD1" s="628"/>
      <c r="CME1" s="628"/>
      <c r="CMF1" s="52"/>
      <c r="CMG1" s="55"/>
      <c r="CMH1" s="628"/>
      <c r="CMI1" s="628"/>
      <c r="CMJ1" s="628"/>
      <c r="CMK1" s="628"/>
      <c r="CML1" s="628"/>
      <c r="CMM1" s="52"/>
      <c r="CMN1" s="55"/>
      <c r="CMO1" s="628"/>
      <c r="CMP1" s="628"/>
      <c r="CMQ1" s="628"/>
      <c r="CMR1" s="628"/>
      <c r="CMS1" s="628"/>
      <c r="CMT1" s="52"/>
      <c r="CMU1" s="55"/>
      <c r="CMV1" s="628"/>
      <c r="CMW1" s="628"/>
      <c r="CMX1" s="628"/>
      <c r="CMY1" s="628"/>
      <c r="CMZ1" s="628"/>
      <c r="CNA1" s="52"/>
      <c r="CNB1" s="55"/>
      <c r="CNC1" s="628"/>
      <c r="CND1" s="628"/>
      <c r="CNE1" s="628"/>
      <c r="CNF1" s="628"/>
      <c r="CNG1" s="628"/>
      <c r="CNH1" s="52"/>
      <c r="CNI1" s="55"/>
      <c r="CNJ1" s="628"/>
      <c r="CNK1" s="628"/>
      <c r="CNL1" s="628"/>
      <c r="CNM1" s="628"/>
      <c r="CNN1" s="628"/>
      <c r="CNO1" s="52"/>
      <c r="CNP1" s="55"/>
      <c r="CNQ1" s="628"/>
      <c r="CNR1" s="628"/>
      <c r="CNS1" s="628"/>
      <c r="CNT1" s="628"/>
      <c r="CNU1" s="628"/>
      <c r="CNV1" s="52"/>
      <c r="CNW1" s="55"/>
      <c r="CNX1" s="628"/>
      <c r="CNY1" s="628"/>
      <c r="CNZ1" s="628"/>
      <c r="COA1" s="628"/>
      <c r="COB1" s="628"/>
      <c r="COC1" s="52"/>
      <c r="COD1" s="55"/>
      <c r="COE1" s="628"/>
      <c r="COF1" s="628"/>
      <c r="COG1" s="628"/>
      <c r="COH1" s="628"/>
      <c r="COI1" s="628"/>
      <c r="COJ1" s="52"/>
      <c r="COK1" s="55"/>
      <c r="COL1" s="628"/>
      <c r="COM1" s="628"/>
      <c r="CON1" s="628"/>
      <c r="COO1" s="628"/>
      <c r="COP1" s="628"/>
      <c r="COQ1" s="52"/>
      <c r="COR1" s="55"/>
      <c r="COS1" s="628"/>
      <c r="COT1" s="628"/>
      <c r="COU1" s="628"/>
      <c r="COV1" s="628"/>
      <c r="COW1" s="628"/>
      <c r="COX1" s="52"/>
      <c r="COY1" s="55"/>
      <c r="COZ1" s="628"/>
      <c r="CPA1" s="628"/>
      <c r="CPB1" s="628"/>
      <c r="CPC1" s="628"/>
      <c r="CPD1" s="628"/>
      <c r="CPE1" s="52"/>
      <c r="CPF1" s="55"/>
      <c r="CPG1" s="628"/>
      <c r="CPH1" s="628"/>
      <c r="CPI1" s="628"/>
      <c r="CPJ1" s="628"/>
      <c r="CPK1" s="628"/>
      <c r="CPL1" s="52"/>
      <c r="CPM1" s="55"/>
      <c r="CPN1" s="628"/>
      <c r="CPO1" s="628"/>
      <c r="CPP1" s="628"/>
      <c r="CPQ1" s="628"/>
      <c r="CPR1" s="628"/>
      <c r="CPS1" s="52"/>
      <c r="CPT1" s="55"/>
      <c r="CPU1" s="628"/>
      <c r="CPV1" s="628"/>
      <c r="CPW1" s="628"/>
      <c r="CPX1" s="628"/>
      <c r="CPY1" s="628"/>
      <c r="CPZ1" s="52"/>
      <c r="CQA1" s="55"/>
      <c r="CQB1" s="628"/>
      <c r="CQC1" s="628"/>
      <c r="CQD1" s="628"/>
      <c r="CQE1" s="628"/>
      <c r="CQF1" s="628"/>
      <c r="CQG1" s="52"/>
      <c r="CQH1" s="55"/>
      <c r="CQI1" s="628"/>
      <c r="CQJ1" s="628"/>
      <c r="CQK1" s="628"/>
      <c r="CQL1" s="628"/>
      <c r="CQM1" s="628"/>
      <c r="CQN1" s="52"/>
      <c r="CQO1" s="55"/>
      <c r="CQP1" s="628"/>
      <c r="CQQ1" s="628"/>
      <c r="CQR1" s="628"/>
      <c r="CQS1" s="628"/>
      <c r="CQT1" s="628"/>
      <c r="CQU1" s="52"/>
      <c r="CQV1" s="55"/>
      <c r="CQW1" s="628"/>
      <c r="CQX1" s="628"/>
      <c r="CQY1" s="628"/>
      <c r="CQZ1" s="628"/>
      <c r="CRA1" s="628"/>
      <c r="CRB1" s="52"/>
      <c r="CRC1" s="55"/>
      <c r="CRD1" s="628"/>
      <c r="CRE1" s="628"/>
      <c r="CRF1" s="628"/>
      <c r="CRG1" s="628"/>
      <c r="CRH1" s="628"/>
      <c r="CRI1" s="52"/>
      <c r="CRJ1" s="55"/>
      <c r="CRK1" s="628"/>
      <c r="CRL1" s="628"/>
      <c r="CRM1" s="628"/>
      <c r="CRN1" s="628"/>
      <c r="CRO1" s="628"/>
      <c r="CRP1" s="52"/>
      <c r="CRQ1" s="55"/>
      <c r="CRR1" s="628"/>
      <c r="CRS1" s="628"/>
      <c r="CRT1" s="628"/>
      <c r="CRU1" s="628"/>
      <c r="CRV1" s="628"/>
      <c r="CRW1" s="52"/>
      <c r="CRX1" s="55"/>
      <c r="CRY1" s="628"/>
      <c r="CRZ1" s="628"/>
      <c r="CSA1" s="628"/>
      <c r="CSB1" s="628"/>
      <c r="CSC1" s="628"/>
      <c r="CSD1" s="52"/>
      <c r="CSE1" s="55"/>
      <c r="CSF1" s="628"/>
      <c r="CSG1" s="628"/>
      <c r="CSH1" s="628"/>
      <c r="CSI1" s="628"/>
      <c r="CSJ1" s="628"/>
      <c r="CSK1" s="52"/>
      <c r="CSL1" s="55"/>
      <c r="CSM1" s="628"/>
      <c r="CSN1" s="628"/>
      <c r="CSO1" s="628"/>
      <c r="CSP1" s="628"/>
      <c r="CSQ1" s="628"/>
      <c r="CSR1" s="52"/>
      <c r="CSS1" s="55"/>
      <c r="CST1" s="628"/>
      <c r="CSU1" s="628"/>
      <c r="CSV1" s="628"/>
      <c r="CSW1" s="628"/>
      <c r="CSX1" s="628"/>
      <c r="CSY1" s="52"/>
      <c r="CSZ1" s="55"/>
      <c r="CTA1" s="628"/>
      <c r="CTB1" s="628"/>
      <c r="CTC1" s="628"/>
      <c r="CTD1" s="628"/>
      <c r="CTE1" s="628"/>
      <c r="CTF1" s="52"/>
      <c r="CTG1" s="55"/>
      <c r="CTH1" s="628"/>
      <c r="CTI1" s="628"/>
      <c r="CTJ1" s="628"/>
      <c r="CTK1" s="628"/>
      <c r="CTL1" s="628"/>
      <c r="CTM1" s="52"/>
      <c r="CTN1" s="55"/>
      <c r="CTO1" s="628"/>
      <c r="CTP1" s="628"/>
      <c r="CTQ1" s="628"/>
      <c r="CTR1" s="628"/>
      <c r="CTS1" s="628"/>
      <c r="CTT1" s="52"/>
      <c r="CTU1" s="55"/>
      <c r="CTV1" s="628"/>
      <c r="CTW1" s="628"/>
      <c r="CTX1" s="628"/>
      <c r="CTY1" s="628"/>
      <c r="CTZ1" s="628"/>
      <c r="CUA1" s="52"/>
      <c r="CUB1" s="55"/>
      <c r="CUC1" s="628"/>
      <c r="CUD1" s="628"/>
      <c r="CUE1" s="628"/>
      <c r="CUF1" s="628"/>
      <c r="CUG1" s="628"/>
      <c r="CUH1" s="52"/>
      <c r="CUI1" s="55"/>
      <c r="CUJ1" s="628"/>
      <c r="CUK1" s="628"/>
      <c r="CUL1" s="628"/>
      <c r="CUM1" s="628"/>
      <c r="CUN1" s="628"/>
      <c r="CUO1" s="52"/>
      <c r="CUP1" s="55"/>
      <c r="CUQ1" s="628"/>
      <c r="CUR1" s="628"/>
      <c r="CUS1" s="628"/>
      <c r="CUT1" s="628"/>
      <c r="CUU1" s="628"/>
      <c r="CUV1" s="52"/>
      <c r="CUW1" s="55"/>
      <c r="CUX1" s="628"/>
      <c r="CUY1" s="628"/>
      <c r="CUZ1" s="628"/>
      <c r="CVA1" s="628"/>
      <c r="CVB1" s="628"/>
      <c r="CVC1" s="52"/>
      <c r="CVD1" s="55"/>
      <c r="CVE1" s="628"/>
      <c r="CVF1" s="628"/>
      <c r="CVG1" s="628"/>
      <c r="CVH1" s="628"/>
      <c r="CVI1" s="628"/>
      <c r="CVJ1" s="52"/>
      <c r="CVK1" s="55"/>
      <c r="CVL1" s="628"/>
      <c r="CVM1" s="628"/>
      <c r="CVN1" s="628"/>
      <c r="CVO1" s="628"/>
      <c r="CVP1" s="628"/>
      <c r="CVQ1" s="52"/>
      <c r="CVR1" s="55"/>
      <c r="CVS1" s="628"/>
      <c r="CVT1" s="628"/>
      <c r="CVU1" s="628"/>
      <c r="CVV1" s="628"/>
      <c r="CVW1" s="628"/>
      <c r="CVX1" s="52"/>
      <c r="CVY1" s="55"/>
      <c r="CVZ1" s="628"/>
      <c r="CWA1" s="628"/>
      <c r="CWB1" s="628"/>
      <c r="CWC1" s="628"/>
      <c r="CWD1" s="628"/>
      <c r="CWE1" s="52"/>
      <c r="CWF1" s="55"/>
      <c r="CWG1" s="628"/>
      <c r="CWH1" s="628"/>
      <c r="CWI1" s="628"/>
      <c r="CWJ1" s="628"/>
      <c r="CWK1" s="628"/>
      <c r="CWL1" s="52"/>
      <c r="CWM1" s="55"/>
      <c r="CWN1" s="628"/>
      <c r="CWO1" s="628"/>
      <c r="CWP1" s="628"/>
      <c r="CWQ1" s="628"/>
      <c r="CWR1" s="628"/>
      <c r="CWS1" s="52"/>
      <c r="CWT1" s="55"/>
      <c r="CWU1" s="628"/>
      <c r="CWV1" s="628"/>
      <c r="CWW1" s="628"/>
      <c r="CWX1" s="628"/>
      <c r="CWY1" s="628"/>
      <c r="CWZ1" s="52"/>
      <c r="CXA1" s="55"/>
      <c r="CXB1" s="628"/>
      <c r="CXC1" s="628"/>
      <c r="CXD1" s="628"/>
      <c r="CXE1" s="628"/>
      <c r="CXF1" s="628"/>
      <c r="CXG1" s="52"/>
      <c r="CXH1" s="55"/>
      <c r="CXI1" s="628"/>
      <c r="CXJ1" s="628"/>
      <c r="CXK1" s="628"/>
      <c r="CXL1" s="628"/>
      <c r="CXM1" s="628"/>
      <c r="CXN1" s="52"/>
      <c r="CXO1" s="55"/>
      <c r="CXP1" s="628"/>
      <c r="CXQ1" s="628"/>
      <c r="CXR1" s="628"/>
      <c r="CXS1" s="628"/>
      <c r="CXT1" s="628"/>
      <c r="CXU1" s="52"/>
      <c r="CXV1" s="55"/>
      <c r="CXW1" s="628"/>
      <c r="CXX1" s="628"/>
      <c r="CXY1" s="628"/>
      <c r="CXZ1" s="628"/>
      <c r="CYA1" s="628"/>
      <c r="CYB1" s="52"/>
      <c r="CYC1" s="55"/>
      <c r="CYD1" s="628"/>
      <c r="CYE1" s="628"/>
      <c r="CYF1" s="628"/>
      <c r="CYG1" s="628"/>
      <c r="CYH1" s="628"/>
      <c r="CYI1" s="52"/>
      <c r="CYJ1" s="55"/>
      <c r="CYK1" s="628"/>
      <c r="CYL1" s="628"/>
      <c r="CYM1" s="628"/>
      <c r="CYN1" s="628"/>
      <c r="CYO1" s="628"/>
      <c r="CYP1" s="52"/>
      <c r="CYQ1" s="55"/>
      <c r="CYR1" s="628"/>
      <c r="CYS1" s="628"/>
      <c r="CYT1" s="628"/>
      <c r="CYU1" s="628"/>
      <c r="CYV1" s="628"/>
      <c r="CYW1" s="52"/>
      <c r="CYX1" s="55"/>
      <c r="CYY1" s="628"/>
      <c r="CYZ1" s="628"/>
      <c r="CZA1" s="628"/>
      <c r="CZB1" s="628"/>
      <c r="CZC1" s="628"/>
      <c r="CZD1" s="52"/>
      <c r="CZE1" s="55"/>
      <c r="CZF1" s="628"/>
      <c r="CZG1" s="628"/>
      <c r="CZH1" s="628"/>
      <c r="CZI1" s="628"/>
      <c r="CZJ1" s="628"/>
      <c r="CZK1" s="52"/>
      <c r="CZL1" s="55"/>
      <c r="CZM1" s="628"/>
      <c r="CZN1" s="628"/>
      <c r="CZO1" s="628"/>
      <c r="CZP1" s="628"/>
      <c r="CZQ1" s="628"/>
      <c r="CZR1" s="52"/>
      <c r="CZS1" s="55"/>
      <c r="CZT1" s="628"/>
      <c r="CZU1" s="628"/>
      <c r="CZV1" s="628"/>
      <c r="CZW1" s="628"/>
      <c r="CZX1" s="628"/>
      <c r="CZY1" s="52"/>
      <c r="CZZ1" s="55"/>
      <c r="DAA1" s="628"/>
      <c r="DAB1" s="628"/>
      <c r="DAC1" s="628"/>
      <c r="DAD1" s="628"/>
      <c r="DAE1" s="628"/>
      <c r="DAF1" s="52"/>
      <c r="DAG1" s="55"/>
      <c r="DAH1" s="628"/>
      <c r="DAI1" s="628"/>
      <c r="DAJ1" s="628"/>
      <c r="DAK1" s="628"/>
      <c r="DAL1" s="628"/>
      <c r="DAM1" s="52"/>
      <c r="DAN1" s="55"/>
      <c r="DAO1" s="628"/>
      <c r="DAP1" s="628"/>
      <c r="DAQ1" s="628"/>
      <c r="DAR1" s="628"/>
      <c r="DAS1" s="628"/>
      <c r="DAT1" s="52"/>
      <c r="DAU1" s="55"/>
      <c r="DAV1" s="628"/>
      <c r="DAW1" s="628"/>
      <c r="DAX1" s="628"/>
      <c r="DAY1" s="628"/>
      <c r="DAZ1" s="628"/>
      <c r="DBA1" s="52"/>
      <c r="DBB1" s="55"/>
      <c r="DBC1" s="628"/>
      <c r="DBD1" s="628"/>
      <c r="DBE1" s="628"/>
      <c r="DBF1" s="628"/>
      <c r="DBG1" s="628"/>
      <c r="DBH1" s="52"/>
      <c r="DBI1" s="55"/>
      <c r="DBJ1" s="628"/>
      <c r="DBK1" s="628"/>
      <c r="DBL1" s="628"/>
      <c r="DBM1" s="628"/>
      <c r="DBN1" s="628"/>
      <c r="DBO1" s="52"/>
      <c r="DBP1" s="55"/>
      <c r="DBQ1" s="628"/>
      <c r="DBR1" s="628"/>
      <c r="DBS1" s="628"/>
      <c r="DBT1" s="628"/>
      <c r="DBU1" s="628"/>
      <c r="DBV1" s="52"/>
      <c r="DBW1" s="55"/>
      <c r="DBX1" s="628"/>
      <c r="DBY1" s="628"/>
      <c r="DBZ1" s="628"/>
      <c r="DCA1" s="628"/>
      <c r="DCB1" s="628"/>
      <c r="DCC1" s="52"/>
      <c r="DCD1" s="55"/>
      <c r="DCE1" s="628"/>
      <c r="DCF1" s="628"/>
      <c r="DCG1" s="628"/>
      <c r="DCH1" s="628"/>
      <c r="DCI1" s="628"/>
      <c r="DCJ1" s="52"/>
      <c r="DCK1" s="55"/>
      <c r="DCL1" s="628"/>
      <c r="DCM1" s="628"/>
      <c r="DCN1" s="628"/>
      <c r="DCO1" s="628"/>
      <c r="DCP1" s="628"/>
      <c r="DCQ1" s="52"/>
      <c r="DCR1" s="55"/>
      <c r="DCS1" s="628"/>
      <c r="DCT1" s="628"/>
      <c r="DCU1" s="628"/>
      <c r="DCV1" s="628"/>
      <c r="DCW1" s="628"/>
      <c r="DCX1" s="52"/>
      <c r="DCY1" s="55"/>
      <c r="DCZ1" s="628"/>
      <c r="DDA1" s="628"/>
      <c r="DDB1" s="628"/>
      <c r="DDC1" s="628"/>
      <c r="DDD1" s="628"/>
      <c r="DDE1" s="52"/>
      <c r="DDF1" s="55"/>
      <c r="DDG1" s="628"/>
      <c r="DDH1" s="628"/>
      <c r="DDI1" s="628"/>
      <c r="DDJ1" s="628"/>
      <c r="DDK1" s="628"/>
      <c r="DDL1" s="52"/>
      <c r="DDM1" s="55"/>
      <c r="DDN1" s="628"/>
      <c r="DDO1" s="628"/>
      <c r="DDP1" s="628"/>
      <c r="DDQ1" s="628"/>
      <c r="DDR1" s="628"/>
      <c r="DDS1" s="52"/>
      <c r="DDT1" s="55"/>
      <c r="DDU1" s="628"/>
      <c r="DDV1" s="628"/>
      <c r="DDW1" s="628"/>
      <c r="DDX1" s="628"/>
      <c r="DDY1" s="628"/>
      <c r="DDZ1" s="52"/>
      <c r="DEA1" s="55"/>
      <c r="DEB1" s="628"/>
      <c r="DEC1" s="628"/>
      <c r="DED1" s="628"/>
      <c r="DEE1" s="628"/>
      <c r="DEF1" s="628"/>
      <c r="DEG1" s="52"/>
      <c r="DEH1" s="55"/>
      <c r="DEI1" s="628"/>
      <c r="DEJ1" s="628"/>
      <c r="DEK1" s="628"/>
      <c r="DEL1" s="628"/>
      <c r="DEM1" s="628"/>
      <c r="DEN1" s="52"/>
      <c r="DEO1" s="55"/>
      <c r="DEP1" s="628"/>
      <c r="DEQ1" s="628"/>
      <c r="DER1" s="628"/>
      <c r="DES1" s="628"/>
      <c r="DET1" s="628"/>
      <c r="DEU1" s="52"/>
      <c r="DEV1" s="55"/>
      <c r="DEW1" s="628"/>
      <c r="DEX1" s="628"/>
      <c r="DEY1" s="628"/>
      <c r="DEZ1" s="628"/>
      <c r="DFA1" s="628"/>
      <c r="DFB1" s="52"/>
      <c r="DFC1" s="55"/>
      <c r="DFD1" s="628"/>
      <c r="DFE1" s="628"/>
      <c r="DFF1" s="628"/>
      <c r="DFG1" s="628"/>
      <c r="DFH1" s="628"/>
      <c r="DFI1" s="52"/>
      <c r="DFJ1" s="55"/>
      <c r="DFK1" s="628"/>
      <c r="DFL1" s="628"/>
      <c r="DFM1" s="628"/>
      <c r="DFN1" s="628"/>
      <c r="DFO1" s="628"/>
      <c r="DFP1" s="52"/>
      <c r="DFQ1" s="55"/>
      <c r="DFR1" s="628"/>
      <c r="DFS1" s="628"/>
      <c r="DFT1" s="628"/>
      <c r="DFU1" s="628"/>
      <c r="DFV1" s="628"/>
      <c r="DFW1" s="52"/>
      <c r="DFX1" s="55"/>
      <c r="DFY1" s="628"/>
      <c r="DFZ1" s="628"/>
      <c r="DGA1" s="628"/>
      <c r="DGB1" s="628"/>
      <c r="DGC1" s="628"/>
      <c r="DGD1" s="52"/>
      <c r="DGE1" s="55"/>
      <c r="DGF1" s="628"/>
      <c r="DGG1" s="628"/>
      <c r="DGH1" s="628"/>
      <c r="DGI1" s="628"/>
      <c r="DGJ1" s="628"/>
      <c r="DGK1" s="52"/>
      <c r="DGL1" s="55"/>
      <c r="DGM1" s="628"/>
      <c r="DGN1" s="628"/>
      <c r="DGO1" s="628"/>
      <c r="DGP1" s="628"/>
      <c r="DGQ1" s="628"/>
      <c r="DGR1" s="52"/>
      <c r="DGS1" s="55"/>
      <c r="DGT1" s="628"/>
      <c r="DGU1" s="628"/>
      <c r="DGV1" s="628"/>
      <c r="DGW1" s="628"/>
      <c r="DGX1" s="628"/>
      <c r="DGY1" s="52"/>
      <c r="DGZ1" s="55"/>
      <c r="DHA1" s="628"/>
      <c r="DHB1" s="628"/>
      <c r="DHC1" s="628"/>
      <c r="DHD1" s="628"/>
      <c r="DHE1" s="628"/>
      <c r="DHF1" s="52"/>
      <c r="DHG1" s="55"/>
      <c r="DHH1" s="628"/>
      <c r="DHI1" s="628"/>
      <c r="DHJ1" s="628"/>
      <c r="DHK1" s="628"/>
      <c r="DHL1" s="628"/>
      <c r="DHM1" s="52"/>
      <c r="DHN1" s="55"/>
      <c r="DHO1" s="628"/>
      <c r="DHP1" s="628"/>
      <c r="DHQ1" s="628"/>
      <c r="DHR1" s="628"/>
      <c r="DHS1" s="628"/>
      <c r="DHT1" s="52"/>
      <c r="DHU1" s="55"/>
      <c r="DHV1" s="628"/>
      <c r="DHW1" s="628"/>
      <c r="DHX1" s="628"/>
      <c r="DHY1" s="628"/>
      <c r="DHZ1" s="628"/>
      <c r="DIA1" s="52"/>
      <c r="DIB1" s="55"/>
      <c r="DIC1" s="628"/>
      <c r="DID1" s="628"/>
      <c r="DIE1" s="628"/>
      <c r="DIF1" s="628"/>
      <c r="DIG1" s="628"/>
      <c r="DIH1" s="52"/>
      <c r="DII1" s="55"/>
      <c r="DIJ1" s="628"/>
      <c r="DIK1" s="628"/>
      <c r="DIL1" s="628"/>
      <c r="DIM1" s="628"/>
      <c r="DIN1" s="628"/>
      <c r="DIO1" s="52"/>
      <c r="DIP1" s="55"/>
      <c r="DIQ1" s="628"/>
      <c r="DIR1" s="628"/>
      <c r="DIS1" s="628"/>
      <c r="DIT1" s="628"/>
      <c r="DIU1" s="628"/>
      <c r="DIV1" s="52"/>
      <c r="DIW1" s="55"/>
      <c r="DIX1" s="628"/>
      <c r="DIY1" s="628"/>
      <c r="DIZ1" s="628"/>
      <c r="DJA1" s="628"/>
      <c r="DJB1" s="628"/>
      <c r="DJC1" s="52"/>
      <c r="DJD1" s="55"/>
      <c r="DJE1" s="628"/>
      <c r="DJF1" s="628"/>
      <c r="DJG1" s="628"/>
      <c r="DJH1" s="628"/>
      <c r="DJI1" s="628"/>
      <c r="DJJ1" s="52"/>
      <c r="DJK1" s="55"/>
      <c r="DJL1" s="628"/>
      <c r="DJM1" s="628"/>
      <c r="DJN1" s="628"/>
      <c r="DJO1" s="628"/>
      <c r="DJP1" s="628"/>
      <c r="DJQ1" s="52"/>
      <c r="DJR1" s="55"/>
      <c r="DJS1" s="628"/>
      <c r="DJT1" s="628"/>
      <c r="DJU1" s="628"/>
      <c r="DJV1" s="628"/>
      <c r="DJW1" s="628"/>
      <c r="DJX1" s="52"/>
      <c r="DJY1" s="55"/>
      <c r="DJZ1" s="628"/>
      <c r="DKA1" s="628"/>
      <c r="DKB1" s="628"/>
      <c r="DKC1" s="628"/>
      <c r="DKD1" s="628"/>
      <c r="DKE1" s="52"/>
      <c r="DKF1" s="55"/>
      <c r="DKG1" s="628"/>
      <c r="DKH1" s="628"/>
      <c r="DKI1" s="628"/>
      <c r="DKJ1" s="628"/>
      <c r="DKK1" s="628"/>
      <c r="DKL1" s="52"/>
      <c r="DKM1" s="55"/>
      <c r="DKN1" s="628"/>
      <c r="DKO1" s="628"/>
      <c r="DKP1" s="628"/>
      <c r="DKQ1" s="628"/>
      <c r="DKR1" s="628"/>
      <c r="DKS1" s="52"/>
      <c r="DKT1" s="55"/>
      <c r="DKU1" s="628"/>
      <c r="DKV1" s="628"/>
      <c r="DKW1" s="628"/>
      <c r="DKX1" s="628"/>
      <c r="DKY1" s="628"/>
      <c r="DKZ1" s="52"/>
      <c r="DLA1" s="55"/>
      <c r="DLB1" s="628"/>
      <c r="DLC1" s="628"/>
      <c r="DLD1" s="628"/>
      <c r="DLE1" s="628"/>
      <c r="DLF1" s="628"/>
      <c r="DLG1" s="52"/>
      <c r="DLH1" s="55"/>
      <c r="DLI1" s="628"/>
      <c r="DLJ1" s="628"/>
      <c r="DLK1" s="628"/>
      <c r="DLL1" s="628"/>
      <c r="DLM1" s="628"/>
      <c r="DLN1" s="52"/>
      <c r="DLO1" s="55"/>
      <c r="DLP1" s="628"/>
      <c r="DLQ1" s="628"/>
      <c r="DLR1" s="628"/>
      <c r="DLS1" s="628"/>
      <c r="DLT1" s="628"/>
      <c r="DLU1" s="52"/>
      <c r="DLV1" s="55"/>
      <c r="DLW1" s="628"/>
      <c r="DLX1" s="628"/>
      <c r="DLY1" s="628"/>
      <c r="DLZ1" s="628"/>
      <c r="DMA1" s="628"/>
      <c r="DMB1" s="52"/>
      <c r="DMC1" s="55"/>
      <c r="DMD1" s="628"/>
      <c r="DME1" s="628"/>
      <c r="DMF1" s="628"/>
      <c r="DMG1" s="628"/>
      <c r="DMH1" s="628"/>
      <c r="DMI1" s="52"/>
      <c r="DMJ1" s="55"/>
      <c r="DMK1" s="628"/>
      <c r="DML1" s="628"/>
      <c r="DMM1" s="628"/>
      <c r="DMN1" s="628"/>
      <c r="DMO1" s="628"/>
      <c r="DMP1" s="52"/>
      <c r="DMQ1" s="55"/>
      <c r="DMR1" s="628"/>
      <c r="DMS1" s="628"/>
      <c r="DMT1" s="628"/>
      <c r="DMU1" s="628"/>
      <c r="DMV1" s="628"/>
      <c r="DMW1" s="52"/>
      <c r="DMX1" s="55"/>
      <c r="DMY1" s="628"/>
      <c r="DMZ1" s="628"/>
      <c r="DNA1" s="628"/>
      <c r="DNB1" s="628"/>
      <c r="DNC1" s="628"/>
      <c r="DND1" s="52"/>
      <c r="DNE1" s="55"/>
      <c r="DNF1" s="628"/>
      <c r="DNG1" s="628"/>
      <c r="DNH1" s="628"/>
      <c r="DNI1" s="628"/>
      <c r="DNJ1" s="628"/>
      <c r="DNK1" s="52"/>
      <c r="DNL1" s="55"/>
      <c r="DNM1" s="628"/>
      <c r="DNN1" s="628"/>
      <c r="DNO1" s="628"/>
      <c r="DNP1" s="628"/>
      <c r="DNQ1" s="628"/>
      <c r="DNR1" s="52"/>
      <c r="DNS1" s="55"/>
      <c r="DNT1" s="628"/>
      <c r="DNU1" s="628"/>
      <c r="DNV1" s="628"/>
      <c r="DNW1" s="628"/>
      <c r="DNX1" s="628"/>
      <c r="DNY1" s="52"/>
      <c r="DNZ1" s="55"/>
      <c r="DOA1" s="628"/>
      <c r="DOB1" s="628"/>
      <c r="DOC1" s="628"/>
      <c r="DOD1" s="628"/>
      <c r="DOE1" s="628"/>
      <c r="DOF1" s="52"/>
      <c r="DOG1" s="55"/>
      <c r="DOH1" s="628"/>
      <c r="DOI1" s="628"/>
      <c r="DOJ1" s="628"/>
      <c r="DOK1" s="628"/>
      <c r="DOL1" s="628"/>
      <c r="DOM1" s="52"/>
      <c r="DON1" s="55"/>
      <c r="DOO1" s="628"/>
      <c r="DOP1" s="628"/>
      <c r="DOQ1" s="628"/>
      <c r="DOR1" s="628"/>
      <c r="DOS1" s="628"/>
      <c r="DOT1" s="52"/>
      <c r="DOU1" s="55"/>
      <c r="DOV1" s="628"/>
      <c r="DOW1" s="628"/>
      <c r="DOX1" s="628"/>
      <c r="DOY1" s="628"/>
      <c r="DOZ1" s="628"/>
      <c r="DPA1" s="52"/>
      <c r="DPB1" s="55"/>
      <c r="DPC1" s="628"/>
      <c r="DPD1" s="628"/>
      <c r="DPE1" s="628"/>
      <c r="DPF1" s="628"/>
      <c r="DPG1" s="628"/>
      <c r="DPH1" s="52"/>
      <c r="DPI1" s="55"/>
      <c r="DPJ1" s="628"/>
      <c r="DPK1" s="628"/>
      <c r="DPL1" s="628"/>
      <c r="DPM1" s="628"/>
      <c r="DPN1" s="628"/>
      <c r="DPO1" s="52"/>
      <c r="DPP1" s="55"/>
      <c r="DPQ1" s="628"/>
      <c r="DPR1" s="628"/>
      <c r="DPS1" s="628"/>
      <c r="DPT1" s="628"/>
      <c r="DPU1" s="628"/>
      <c r="DPV1" s="52"/>
      <c r="DPW1" s="55"/>
      <c r="DPX1" s="628"/>
      <c r="DPY1" s="628"/>
      <c r="DPZ1" s="628"/>
      <c r="DQA1" s="628"/>
      <c r="DQB1" s="628"/>
      <c r="DQC1" s="52"/>
      <c r="DQD1" s="55"/>
      <c r="DQE1" s="628"/>
      <c r="DQF1" s="628"/>
      <c r="DQG1" s="628"/>
      <c r="DQH1" s="628"/>
      <c r="DQI1" s="628"/>
      <c r="DQJ1" s="52"/>
      <c r="DQK1" s="55"/>
      <c r="DQL1" s="628"/>
      <c r="DQM1" s="628"/>
      <c r="DQN1" s="628"/>
      <c r="DQO1" s="628"/>
      <c r="DQP1" s="628"/>
      <c r="DQQ1" s="52"/>
      <c r="DQR1" s="55"/>
      <c r="DQS1" s="628"/>
      <c r="DQT1" s="628"/>
      <c r="DQU1" s="628"/>
      <c r="DQV1" s="628"/>
      <c r="DQW1" s="628"/>
      <c r="DQX1" s="52"/>
      <c r="DQY1" s="55"/>
      <c r="DQZ1" s="628"/>
      <c r="DRA1" s="628"/>
      <c r="DRB1" s="628"/>
      <c r="DRC1" s="628"/>
      <c r="DRD1" s="628"/>
      <c r="DRE1" s="52"/>
      <c r="DRF1" s="55"/>
      <c r="DRG1" s="628"/>
      <c r="DRH1" s="628"/>
      <c r="DRI1" s="628"/>
      <c r="DRJ1" s="628"/>
      <c r="DRK1" s="628"/>
      <c r="DRL1" s="52"/>
      <c r="DRM1" s="55"/>
      <c r="DRN1" s="628"/>
      <c r="DRO1" s="628"/>
      <c r="DRP1" s="628"/>
      <c r="DRQ1" s="628"/>
      <c r="DRR1" s="628"/>
      <c r="DRS1" s="52"/>
      <c r="DRT1" s="55"/>
      <c r="DRU1" s="628"/>
      <c r="DRV1" s="628"/>
      <c r="DRW1" s="628"/>
      <c r="DRX1" s="628"/>
      <c r="DRY1" s="628"/>
      <c r="DRZ1" s="52"/>
      <c r="DSA1" s="55"/>
      <c r="DSB1" s="628"/>
      <c r="DSC1" s="628"/>
      <c r="DSD1" s="628"/>
      <c r="DSE1" s="628"/>
      <c r="DSF1" s="628"/>
      <c r="DSG1" s="52"/>
      <c r="DSH1" s="55"/>
      <c r="DSI1" s="628"/>
      <c r="DSJ1" s="628"/>
      <c r="DSK1" s="628"/>
      <c r="DSL1" s="628"/>
      <c r="DSM1" s="628"/>
      <c r="DSN1" s="52"/>
      <c r="DSO1" s="55"/>
      <c r="DSP1" s="628"/>
      <c r="DSQ1" s="628"/>
      <c r="DSR1" s="628"/>
      <c r="DSS1" s="628"/>
      <c r="DST1" s="628"/>
      <c r="DSU1" s="52"/>
      <c r="DSV1" s="55"/>
      <c r="DSW1" s="628"/>
      <c r="DSX1" s="628"/>
      <c r="DSY1" s="628"/>
      <c r="DSZ1" s="628"/>
      <c r="DTA1" s="628"/>
      <c r="DTB1" s="52"/>
      <c r="DTC1" s="55"/>
      <c r="DTD1" s="628"/>
      <c r="DTE1" s="628"/>
      <c r="DTF1" s="628"/>
      <c r="DTG1" s="628"/>
      <c r="DTH1" s="628"/>
      <c r="DTI1" s="52"/>
      <c r="DTJ1" s="55"/>
      <c r="DTK1" s="628"/>
      <c r="DTL1" s="628"/>
      <c r="DTM1" s="628"/>
      <c r="DTN1" s="628"/>
      <c r="DTO1" s="628"/>
      <c r="DTP1" s="52"/>
      <c r="DTQ1" s="55"/>
      <c r="DTR1" s="628"/>
      <c r="DTS1" s="628"/>
      <c r="DTT1" s="628"/>
      <c r="DTU1" s="628"/>
      <c r="DTV1" s="628"/>
      <c r="DTW1" s="52"/>
      <c r="DTX1" s="55"/>
      <c r="DTY1" s="628"/>
      <c r="DTZ1" s="628"/>
      <c r="DUA1" s="628"/>
      <c r="DUB1" s="628"/>
      <c r="DUC1" s="628"/>
      <c r="DUD1" s="52"/>
      <c r="DUE1" s="55"/>
      <c r="DUF1" s="628"/>
      <c r="DUG1" s="628"/>
      <c r="DUH1" s="628"/>
      <c r="DUI1" s="628"/>
      <c r="DUJ1" s="628"/>
      <c r="DUK1" s="52"/>
      <c r="DUL1" s="55"/>
      <c r="DUM1" s="628"/>
      <c r="DUN1" s="628"/>
      <c r="DUO1" s="628"/>
      <c r="DUP1" s="628"/>
      <c r="DUQ1" s="628"/>
      <c r="DUR1" s="52"/>
      <c r="DUS1" s="55"/>
      <c r="DUT1" s="628"/>
      <c r="DUU1" s="628"/>
      <c r="DUV1" s="628"/>
      <c r="DUW1" s="628"/>
      <c r="DUX1" s="628"/>
      <c r="DUY1" s="52"/>
      <c r="DUZ1" s="55"/>
      <c r="DVA1" s="628"/>
      <c r="DVB1" s="628"/>
      <c r="DVC1" s="628"/>
      <c r="DVD1" s="628"/>
      <c r="DVE1" s="628"/>
      <c r="DVF1" s="52"/>
      <c r="DVG1" s="55"/>
      <c r="DVH1" s="628"/>
      <c r="DVI1" s="628"/>
      <c r="DVJ1" s="628"/>
      <c r="DVK1" s="628"/>
      <c r="DVL1" s="628"/>
      <c r="DVM1" s="52"/>
      <c r="DVN1" s="55"/>
      <c r="DVO1" s="628"/>
      <c r="DVP1" s="628"/>
      <c r="DVQ1" s="628"/>
      <c r="DVR1" s="628"/>
      <c r="DVS1" s="628"/>
      <c r="DVT1" s="52"/>
      <c r="DVU1" s="55"/>
      <c r="DVV1" s="628"/>
      <c r="DVW1" s="628"/>
      <c r="DVX1" s="628"/>
      <c r="DVY1" s="628"/>
      <c r="DVZ1" s="628"/>
      <c r="DWA1" s="52"/>
      <c r="DWB1" s="55"/>
      <c r="DWC1" s="628"/>
      <c r="DWD1" s="628"/>
      <c r="DWE1" s="628"/>
      <c r="DWF1" s="628"/>
      <c r="DWG1" s="628"/>
      <c r="DWH1" s="52"/>
      <c r="DWI1" s="55"/>
      <c r="DWJ1" s="628"/>
      <c r="DWK1" s="628"/>
      <c r="DWL1" s="628"/>
      <c r="DWM1" s="628"/>
      <c r="DWN1" s="628"/>
      <c r="DWO1" s="52"/>
      <c r="DWP1" s="55"/>
      <c r="DWQ1" s="628"/>
      <c r="DWR1" s="628"/>
      <c r="DWS1" s="628"/>
      <c r="DWT1" s="628"/>
      <c r="DWU1" s="628"/>
      <c r="DWV1" s="52"/>
      <c r="DWW1" s="55"/>
      <c r="DWX1" s="628"/>
      <c r="DWY1" s="628"/>
      <c r="DWZ1" s="628"/>
      <c r="DXA1" s="628"/>
      <c r="DXB1" s="628"/>
      <c r="DXC1" s="52"/>
      <c r="DXD1" s="55"/>
      <c r="DXE1" s="628"/>
      <c r="DXF1" s="628"/>
      <c r="DXG1" s="628"/>
      <c r="DXH1" s="628"/>
      <c r="DXI1" s="628"/>
      <c r="DXJ1" s="52"/>
      <c r="DXK1" s="55"/>
      <c r="DXL1" s="628"/>
      <c r="DXM1" s="628"/>
      <c r="DXN1" s="628"/>
      <c r="DXO1" s="628"/>
      <c r="DXP1" s="628"/>
      <c r="DXQ1" s="52"/>
      <c r="DXR1" s="55"/>
      <c r="DXS1" s="628"/>
      <c r="DXT1" s="628"/>
      <c r="DXU1" s="628"/>
      <c r="DXV1" s="628"/>
      <c r="DXW1" s="628"/>
      <c r="DXX1" s="52"/>
      <c r="DXY1" s="55"/>
      <c r="DXZ1" s="628"/>
      <c r="DYA1" s="628"/>
      <c r="DYB1" s="628"/>
      <c r="DYC1" s="628"/>
      <c r="DYD1" s="628"/>
      <c r="DYE1" s="52"/>
      <c r="DYF1" s="55"/>
      <c r="DYG1" s="628"/>
      <c r="DYH1" s="628"/>
      <c r="DYI1" s="628"/>
      <c r="DYJ1" s="628"/>
      <c r="DYK1" s="628"/>
      <c r="DYL1" s="52"/>
      <c r="DYM1" s="55"/>
      <c r="DYN1" s="628"/>
      <c r="DYO1" s="628"/>
      <c r="DYP1" s="628"/>
      <c r="DYQ1" s="628"/>
      <c r="DYR1" s="628"/>
      <c r="DYS1" s="52"/>
      <c r="DYT1" s="55"/>
      <c r="DYU1" s="628"/>
      <c r="DYV1" s="628"/>
      <c r="DYW1" s="628"/>
      <c r="DYX1" s="628"/>
      <c r="DYY1" s="628"/>
      <c r="DYZ1" s="52"/>
      <c r="DZA1" s="55"/>
      <c r="DZB1" s="628"/>
      <c r="DZC1" s="628"/>
      <c r="DZD1" s="628"/>
      <c r="DZE1" s="628"/>
      <c r="DZF1" s="628"/>
      <c r="DZG1" s="52"/>
      <c r="DZH1" s="55"/>
      <c r="DZI1" s="628"/>
      <c r="DZJ1" s="628"/>
      <c r="DZK1" s="628"/>
      <c r="DZL1" s="628"/>
      <c r="DZM1" s="628"/>
      <c r="DZN1" s="52"/>
      <c r="DZO1" s="55"/>
      <c r="DZP1" s="628"/>
      <c r="DZQ1" s="628"/>
      <c r="DZR1" s="628"/>
      <c r="DZS1" s="628"/>
      <c r="DZT1" s="628"/>
      <c r="DZU1" s="52"/>
      <c r="DZV1" s="55"/>
      <c r="DZW1" s="628"/>
      <c r="DZX1" s="628"/>
      <c r="DZY1" s="628"/>
      <c r="DZZ1" s="628"/>
      <c r="EAA1" s="628"/>
      <c r="EAB1" s="52"/>
      <c r="EAC1" s="55"/>
      <c r="EAD1" s="628"/>
      <c r="EAE1" s="628"/>
      <c r="EAF1" s="628"/>
      <c r="EAG1" s="628"/>
      <c r="EAH1" s="628"/>
      <c r="EAI1" s="52"/>
      <c r="EAJ1" s="55"/>
      <c r="EAK1" s="628"/>
      <c r="EAL1" s="628"/>
      <c r="EAM1" s="628"/>
      <c r="EAN1" s="628"/>
      <c r="EAO1" s="628"/>
      <c r="EAP1" s="52"/>
      <c r="EAQ1" s="55"/>
      <c r="EAR1" s="628"/>
      <c r="EAS1" s="628"/>
      <c r="EAT1" s="628"/>
      <c r="EAU1" s="628"/>
      <c r="EAV1" s="628"/>
      <c r="EAW1" s="52"/>
      <c r="EAX1" s="55"/>
      <c r="EAY1" s="628"/>
      <c r="EAZ1" s="628"/>
      <c r="EBA1" s="628"/>
      <c r="EBB1" s="628"/>
      <c r="EBC1" s="628"/>
      <c r="EBD1" s="52"/>
      <c r="EBE1" s="55"/>
      <c r="EBF1" s="628"/>
      <c r="EBG1" s="628"/>
      <c r="EBH1" s="628"/>
      <c r="EBI1" s="628"/>
      <c r="EBJ1" s="628"/>
      <c r="EBK1" s="52"/>
      <c r="EBL1" s="55"/>
      <c r="EBM1" s="628"/>
      <c r="EBN1" s="628"/>
      <c r="EBO1" s="628"/>
      <c r="EBP1" s="628"/>
      <c r="EBQ1" s="628"/>
      <c r="EBR1" s="52"/>
      <c r="EBS1" s="55"/>
      <c r="EBT1" s="628"/>
      <c r="EBU1" s="628"/>
      <c r="EBV1" s="628"/>
      <c r="EBW1" s="628"/>
      <c r="EBX1" s="628"/>
      <c r="EBY1" s="52"/>
      <c r="EBZ1" s="55"/>
      <c r="ECA1" s="628"/>
      <c r="ECB1" s="628"/>
      <c r="ECC1" s="628"/>
      <c r="ECD1" s="628"/>
      <c r="ECE1" s="628"/>
      <c r="ECF1" s="52"/>
      <c r="ECG1" s="55"/>
      <c r="ECH1" s="628"/>
      <c r="ECI1" s="628"/>
      <c r="ECJ1" s="628"/>
      <c r="ECK1" s="628"/>
      <c r="ECL1" s="628"/>
      <c r="ECM1" s="52"/>
      <c r="ECN1" s="55"/>
      <c r="ECO1" s="628"/>
      <c r="ECP1" s="628"/>
      <c r="ECQ1" s="628"/>
      <c r="ECR1" s="628"/>
      <c r="ECS1" s="628"/>
      <c r="ECT1" s="52"/>
      <c r="ECU1" s="55"/>
      <c r="ECV1" s="628"/>
      <c r="ECW1" s="628"/>
      <c r="ECX1" s="628"/>
      <c r="ECY1" s="628"/>
      <c r="ECZ1" s="628"/>
      <c r="EDA1" s="52"/>
      <c r="EDB1" s="55"/>
      <c r="EDC1" s="628"/>
      <c r="EDD1" s="628"/>
      <c r="EDE1" s="628"/>
      <c r="EDF1" s="628"/>
      <c r="EDG1" s="628"/>
      <c r="EDH1" s="52"/>
      <c r="EDI1" s="55"/>
      <c r="EDJ1" s="628"/>
      <c r="EDK1" s="628"/>
      <c r="EDL1" s="628"/>
      <c r="EDM1" s="628"/>
      <c r="EDN1" s="628"/>
      <c r="EDO1" s="52"/>
      <c r="EDP1" s="55"/>
      <c r="EDQ1" s="628"/>
      <c r="EDR1" s="628"/>
      <c r="EDS1" s="628"/>
      <c r="EDT1" s="628"/>
      <c r="EDU1" s="628"/>
      <c r="EDV1" s="52"/>
      <c r="EDW1" s="55"/>
      <c r="EDX1" s="628"/>
      <c r="EDY1" s="628"/>
      <c r="EDZ1" s="628"/>
      <c r="EEA1" s="628"/>
      <c r="EEB1" s="628"/>
      <c r="EEC1" s="52"/>
      <c r="EED1" s="55"/>
      <c r="EEE1" s="628"/>
      <c r="EEF1" s="628"/>
      <c r="EEG1" s="628"/>
      <c r="EEH1" s="628"/>
      <c r="EEI1" s="628"/>
      <c r="EEJ1" s="52"/>
      <c r="EEK1" s="55"/>
      <c r="EEL1" s="628"/>
      <c r="EEM1" s="628"/>
      <c r="EEN1" s="628"/>
      <c r="EEO1" s="628"/>
      <c r="EEP1" s="628"/>
      <c r="EEQ1" s="52"/>
      <c r="EER1" s="55"/>
      <c r="EES1" s="628"/>
      <c r="EET1" s="628"/>
      <c r="EEU1" s="628"/>
      <c r="EEV1" s="628"/>
      <c r="EEW1" s="628"/>
      <c r="EEX1" s="52"/>
      <c r="EEY1" s="55"/>
      <c r="EEZ1" s="628"/>
      <c r="EFA1" s="628"/>
      <c r="EFB1" s="628"/>
      <c r="EFC1" s="628"/>
      <c r="EFD1" s="628"/>
      <c r="EFE1" s="52"/>
      <c r="EFF1" s="55"/>
      <c r="EFG1" s="628"/>
      <c r="EFH1" s="628"/>
      <c r="EFI1" s="628"/>
      <c r="EFJ1" s="628"/>
      <c r="EFK1" s="628"/>
      <c r="EFL1" s="52"/>
      <c r="EFM1" s="55"/>
      <c r="EFN1" s="628"/>
      <c r="EFO1" s="628"/>
      <c r="EFP1" s="628"/>
      <c r="EFQ1" s="628"/>
      <c r="EFR1" s="628"/>
      <c r="EFS1" s="52"/>
      <c r="EFT1" s="55"/>
      <c r="EFU1" s="628"/>
      <c r="EFV1" s="628"/>
      <c r="EFW1" s="628"/>
      <c r="EFX1" s="628"/>
      <c r="EFY1" s="628"/>
      <c r="EFZ1" s="52"/>
      <c r="EGA1" s="55"/>
      <c r="EGB1" s="628"/>
      <c r="EGC1" s="628"/>
      <c r="EGD1" s="628"/>
      <c r="EGE1" s="628"/>
      <c r="EGF1" s="628"/>
      <c r="EGG1" s="52"/>
      <c r="EGH1" s="55"/>
      <c r="EGI1" s="628"/>
      <c r="EGJ1" s="628"/>
      <c r="EGK1" s="628"/>
      <c r="EGL1" s="628"/>
      <c r="EGM1" s="628"/>
      <c r="EGN1" s="52"/>
      <c r="EGO1" s="55"/>
      <c r="EGP1" s="628"/>
      <c r="EGQ1" s="628"/>
      <c r="EGR1" s="628"/>
      <c r="EGS1" s="628"/>
      <c r="EGT1" s="628"/>
      <c r="EGU1" s="52"/>
      <c r="EGV1" s="55"/>
      <c r="EGW1" s="628"/>
      <c r="EGX1" s="628"/>
      <c r="EGY1" s="628"/>
      <c r="EGZ1" s="628"/>
      <c r="EHA1" s="628"/>
      <c r="EHB1" s="52"/>
      <c r="EHC1" s="55"/>
      <c r="EHD1" s="628"/>
      <c r="EHE1" s="628"/>
      <c r="EHF1" s="628"/>
      <c r="EHG1" s="628"/>
      <c r="EHH1" s="628"/>
      <c r="EHI1" s="52"/>
      <c r="EHJ1" s="55"/>
      <c r="EHK1" s="628"/>
      <c r="EHL1" s="628"/>
      <c r="EHM1" s="628"/>
      <c r="EHN1" s="628"/>
      <c r="EHO1" s="628"/>
      <c r="EHP1" s="52"/>
      <c r="EHQ1" s="55"/>
      <c r="EHR1" s="628"/>
      <c r="EHS1" s="628"/>
      <c r="EHT1" s="628"/>
      <c r="EHU1" s="628"/>
      <c r="EHV1" s="628"/>
      <c r="EHW1" s="52"/>
      <c r="EHX1" s="55"/>
      <c r="EHY1" s="628"/>
      <c r="EHZ1" s="628"/>
      <c r="EIA1" s="628"/>
      <c r="EIB1" s="628"/>
      <c r="EIC1" s="628"/>
      <c r="EID1" s="52"/>
      <c r="EIE1" s="55"/>
      <c r="EIF1" s="628"/>
      <c r="EIG1" s="628"/>
      <c r="EIH1" s="628"/>
      <c r="EII1" s="628"/>
      <c r="EIJ1" s="628"/>
      <c r="EIK1" s="52"/>
      <c r="EIL1" s="55"/>
      <c r="EIM1" s="628"/>
      <c r="EIN1" s="628"/>
      <c r="EIO1" s="628"/>
      <c r="EIP1" s="628"/>
      <c r="EIQ1" s="628"/>
      <c r="EIR1" s="52"/>
      <c r="EIS1" s="55"/>
      <c r="EIT1" s="628"/>
      <c r="EIU1" s="628"/>
      <c r="EIV1" s="628"/>
      <c r="EIW1" s="628"/>
      <c r="EIX1" s="628"/>
      <c r="EIY1" s="52"/>
      <c r="EIZ1" s="55"/>
      <c r="EJA1" s="628"/>
      <c r="EJB1" s="628"/>
      <c r="EJC1" s="628"/>
      <c r="EJD1" s="628"/>
      <c r="EJE1" s="628"/>
      <c r="EJF1" s="52"/>
      <c r="EJG1" s="55"/>
      <c r="EJH1" s="628"/>
      <c r="EJI1" s="628"/>
      <c r="EJJ1" s="628"/>
      <c r="EJK1" s="628"/>
      <c r="EJL1" s="628"/>
      <c r="EJM1" s="52"/>
      <c r="EJN1" s="55"/>
      <c r="EJO1" s="628"/>
      <c r="EJP1" s="628"/>
      <c r="EJQ1" s="628"/>
      <c r="EJR1" s="628"/>
      <c r="EJS1" s="628"/>
      <c r="EJT1" s="52"/>
      <c r="EJU1" s="55"/>
      <c r="EJV1" s="628"/>
      <c r="EJW1" s="628"/>
      <c r="EJX1" s="628"/>
      <c r="EJY1" s="628"/>
      <c r="EJZ1" s="628"/>
      <c r="EKA1" s="52"/>
      <c r="EKB1" s="55"/>
      <c r="EKC1" s="628"/>
      <c r="EKD1" s="628"/>
      <c r="EKE1" s="628"/>
      <c r="EKF1" s="628"/>
      <c r="EKG1" s="628"/>
      <c r="EKH1" s="52"/>
      <c r="EKI1" s="55"/>
      <c r="EKJ1" s="628"/>
      <c r="EKK1" s="628"/>
      <c r="EKL1" s="628"/>
      <c r="EKM1" s="628"/>
      <c r="EKN1" s="628"/>
      <c r="EKO1" s="52"/>
      <c r="EKP1" s="55"/>
      <c r="EKQ1" s="628"/>
      <c r="EKR1" s="628"/>
      <c r="EKS1" s="628"/>
      <c r="EKT1" s="628"/>
      <c r="EKU1" s="628"/>
      <c r="EKV1" s="52"/>
      <c r="EKW1" s="55"/>
      <c r="EKX1" s="628"/>
      <c r="EKY1" s="628"/>
      <c r="EKZ1" s="628"/>
      <c r="ELA1" s="628"/>
      <c r="ELB1" s="628"/>
      <c r="ELC1" s="52"/>
      <c r="ELD1" s="55"/>
      <c r="ELE1" s="628"/>
      <c r="ELF1" s="628"/>
      <c r="ELG1" s="628"/>
      <c r="ELH1" s="628"/>
      <c r="ELI1" s="628"/>
      <c r="ELJ1" s="52"/>
      <c r="ELK1" s="55"/>
      <c r="ELL1" s="628"/>
      <c r="ELM1" s="628"/>
      <c r="ELN1" s="628"/>
      <c r="ELO1" s="628"/>
      <c r="ELP1" s="628"/>
      <c r="ELQ1" s="52"/>
      <c r="ELR1" s="55"/>
      <c r="ELS1" s="628"/>
      <c r="ELT1" s="628"/>
      <c r="ELU1" s="628"/>
      <c r="ELV1" s="628"/>
      <c r="ELW1" s="628"/>
      <c r="ELX1" s="52"/>
      <c r="ELY1" s="55"/>
      <c r="ELZ1" s="628"/>
      <c r="EMA1" s="628"/>
      <c r="EMB1" s="628"/>
      <c r="EMC1" s="628"/>
      <c r="EMD1" s="628"/>
      <c r="EME1" s="52"/>
      <c r="EMF1" s="55"/>
      <c r="EMG1" s="628"/>
      <c r="EMH1" s="628"/>
      <c r="EMI1" s="628"/>
      <c r="EMJ1" s="628"/>
      <c r="EMK1" s="628"/>
      <c r="EML1" s="52"/>
      <c r="EMM1" s="55"/>
      <c r="EMN1" s="628"/>
      <c r="EMO1" s="628"/>
      <c r="EMP1" s="628"/>
      <c r="EMQ1" s="628"/>
      <c r="EMR1" s="628"/>
      <c r="EMS1" s="52"/>
      <c r="EMT1" s="55"/>
      <c r="EMU1" s="628"/>
      <c r="EMV1" s="628"/>
      <c r="EMW1" s="628"/>
      <c r="EMX1" s="628"/>
      <c r="EMY1" s="628"/>
      <c r="EMZ1" s="52"/>
      <c r="ENA1" s="55"/>
      <c r="ENB1" s="628"/>
      <c r="ENC1" s="628"/>
      <c r="END1" s="628"/>
      <c r="ENE1" s="628"/>
      <c r="ENF1" s="628"/>
      <c r="ENG1" s="52"/>
      <c r="ENH1" s="55"/>
      <c r="ENI1" s="628"/>
      <c r="ENJ1" s="628"/>
      <c r="ENK1" s="628"/>
      <c r="ENL1" s="628"/>
      <c r="ENM1" s="628"/>
      <c r="ENN1" s="52"/>
      <c r="ENO1" s="55"/>
      <c r="ENP1" s="628"/>
      <c r="ENQ1" s="628"/>
      <c r="ENR1" s="628"/>
      <c r="ENS1" s="628"/>
      <c r="ENT1" s="628"/>
      <c r="ENU1" s="52"/>
      <c r="ENV1" s="55"/>
      <c r="ENW1" s="628"/>
      <c r="ENX1" s="628"/>
      <c r="ENY1" s="628"/>
      <c r="ENZ1" s="628"/>
      <c r="EOA1" s="628"/>
      <c r="EOB1" s="52"/>
      <c r="EOC1" s="55"/>
      <c r="EOD1" s="628"/>
      <c r="EOE1" s="628"/>
      <c r="EOF1" s="628"/>
      <c r="EOG1" s="628"/>
      <c r="EOH1" s="628"/>
      <c r="EOI1" s="52"/>
      <c r="EOJ1" s="55"/>
      <c r="EOK1" s="628"/>
      <c r="EOL1" s="628"/>
      <c r="EOM1" s="628"/>
      <c r="EON1" s="628"/>
      <c r="EOO1" s="628"/>
      <c r="EOP1" s="52"/>
      <c r="EOQ1" s="55"/>
      <c r="EOR1" s="628"/>
      <c r="EOS1" s="628"/>
      <c r="EOT1" s="628"/>
      <c r="EOU1" s="628"/>
      <c r="EOV1" s="628"/>
      <c r="EOW1" s="52"/>
      <c r="EOX1" s="55"/>
      <c r="EOY1" s="628"/>
      <c r="EOZ1" s="628"/>
      <c r="EPA1" s="628"/>
      <c r="EPB1" s="628"/>
      <c r="EPC1" s="628"/>
      <c r="EPD1" s="52"/>
      <c r="EPE1" s="55"/>
      <c r="EPF1" s="628"/>
      <c r="EPG1" s="628"/>
      <c r="EPH1" s="628"/>
      <c r="EPI1" s="628"/>
      <c r="EPJ1" s="628"/>
      <c r="EPK1" s="52"/>
      <c r="EPL1" s="55"/>
      <c r="EPM1" s="628"/>
      <c r="EPN1" s="628"/>
      <c r="EPO1" s="628"/>
      <c r="EPP1" s="628"/>
      <c r="EPQ1" s="628"/>
      <c r="EPR1" s="52"/>
      <c r="EPS1" s="55"/>
      <c r="EPT1" s="628"/>
      <c r="EPU1" s="628"/>
      <c r="EPV1" s="628"/>
      <c r="EPW1" s="628"/>
      <c r="EPX1" s="628"/>
      <c r="EPY1" s="52"/>
      <c r="EPZ1" s="55"/>
      <c r="EQA1" s="628"/>
      <c r="EQB1" s="628"/>
      <c r="EQC1" s="628"/>
      <c r="EQD1" s="628"/>
      <c r="EQE1" s="628"/>
      <c r="EQF1" s="52"/>
      <c r="EQG1" s="55"/>
      <c r="EQH1" s="628"/>
      <c r="EQI1" s="628"/>
      <c r="EQJ1" s="628"/>
      <c r="EQK1" s="628"/>
      <c r="EQL1" s="628"/>
      <c r="EQM1" s="52"/>
      <c r="EQN1" s="55"/>
      <c r="EQO1" s="628"/>
      <c r="EQP1" s="628"/>
      <c r="EQQ1" s="628"/>
      <c r="EQR1" s="628"/>
      <c r="EQS1" s="628"/>
      <c r="EQT1" s="52"/>
      <c r="EQU1" s="55"/>
      <c r="EQV1" s="628"/>
      <c r="EQW1" s="628"/>
      <c r="EQX1" s="628"/>
      <c r="EQY1" s="628"/>
      <c r="EQZ1" s="628"/>
      <c r="ERA1" s="52"/>
      <c r="ERB1" s="55"/>
      <c r="ERC1" s="628"/>
      <c r="ERD1" s="628"/>
      <c r="ERE1" s="628"/>
      <c r="ERF1" s="628"/>
      <c r="ERG1" s="628"/>
      <c r="ERH1" s="52"/>
      <c r="ERI1" s="55"/>
      <c r="ERJ1" s="628"/>
      <c r="ERK1" s="628"/>
      <c r="ERL1" s="628"/>
      <c r="ERM1" s="628"/>
      <c r="ERN1" s="628"/>
      <c r="ERO1" s="52"/>
      <c r="ERP1" s="55"/>
      <c r="ERQ1" s="628"/>
      <c r="ERR1" s="628"/>
      <c r="ERS1" s="628"/>
      <c r="ERT1" s="628"/>
      <c r="ERU1" s="628"/>
      <c r="ERV1" s="52"/>
      <c r="ERW1" s="55"/>
      <c r="ERX1" s="628"/>
      <c r="ERY1" s="628"/>
      <c r="ERZ1" s="628"/>
      <c r="ESA1" s="628"/>
      <c r="ESB1" s="628"/>
      <c r="ESC1" s="52"/>
      <c r="ESD1" s="55"/>
      <c r="ESE1" s="628"/>
      <c r="ESF1" s="628"/>
      <c r="ESG1" s="628"/>
      <c r="ESH1" s="628"/>
      <c r="ESI1" s="628"/>
      <c r="ESJ1" s="52"/>
      <c r="ESK1" s="55"/>
      <c r="ESL1" s="628"/>
      <c r="ESM1" s="628"/>
      <c r="ESN1" s="628"/>
      <c r="ESO1" s="628"/>
      <c r="ESP1" s="628"/>
      <c r="ESQ1" s="52"/>
      <c r="ESR1" s="55"/>
      <c r="ESS1" s="628"/>
      <c r="EST1" s="628"/>
      <c r="ESU1" s="628"/>
      <c r="ESV1" s="628"/>
      <c r="ESW1" s="628"/>
      <c r="ESX1" s="52"/>
      <c r="ESY1" s="55"/>
      <c r="ESZ1" s="628"/>
      <c r="ETA1" s="628"/>
      <c r="ETB1" s="628"/>
      <c r="ETC1" s="628"/>
      <c r="ETD1" s="628"/>
      <c r="ETE1" s="52"/>
      <c r="ETF1" s="55"/>
      <c r="ETG1" s="628"/>
      <c r="ETH1" s="628"/>
      <c r="ETI1" s="628"/>
      <c r="ETJ1" s="628"/>
      <c r="ETK1" s="628"/>
      <c r="ETL1" s="52"/>
      <c r="ETM1" s="55"/>
      <c r="ETN1" s="628"/>
      <c r="ETO1" s="628"/>
      <c r="ETP1" s="628"/>
      <c r="ETQ1" s="628"/>
      <c r="ETR1" s="628"/>
      <c r="ETS1" s="52"/>
      <c r="ETT1" s="55"/>
      <c r="ETU1" s="628"/>
      <c r="ETV1" s="628"/>
      <c r="ETW1" s="628"/>
      <c r="ETX1" s="628"/>
      <c r="ETY1" s="628"/>
      <c r="ETZ1" s="52"/>
      <c r="EUA1" s="55"/>
      <c r="EUB1" s="628"/>
      <c r="EUC1" s="628"/>
      <c r="EUD1" s="628"/>
      <c r="EUE1" s="628"/>
      <c r="EUF1" s="628"/>
      <c r="EUG1" s="52"/>
      <c r="EUH1" s="55"/>
      <c r="EUI1" s="628"/>
      <c r="EUJ1" s="628"/>
      <c r="EUK1" s="628"/>
      <c r="EUL1" s="628"/>
      <c r="EUM1" s="628"/>
      <c r="EUN1" s="52"/>
      <c r="EUO1" s="55"/>
      <c r="EUP1" s="628"/>
      <c r="EUQ1" s="628"/>
      <c r="EUR1" s="628"/>
      <c r="EUS1" s="628"/>
      <c r="EUT1" s="628"/>
      <c r="EUU1" s="52"/>
      <c r="EUV1" s="55"/>
      <c r="EUW1" s="628"/>
      <c r="EUX1" s="628"/>
      <c r="EUY1" s="628"/>
      <c r="EUZ1" s="628"/>
      <c r="EVA1" s="628"/>
      <c r="EVB1" s="52"/>
      <c r="EVC1" s="55"/>
      <c r="EVD1" s="628"/>
      <c r="EVE1" s="628"/>
      <c r="EVF1" s="628"/>
      <c r="EVG1" s="628"/>
      <c r="EVH1" s="628"/>
      <c r="EVI1" s="52"/>
      <c r="EVJ1" s="55"/>
      <c r="EVK1" s="628"/>
      <c r="EVL1" s="628"/>
      <c r="EVM1" s="628"/>
      <c r="EVN1" s="628"/>
      <c r="EVO1" s="628"/>
      <c r="EVP1" s="52"/>
      <c r="EVQ1" s="55"/>
      <c r="EVR1" s="628"/>
      <c r="EVS1" s="628"/>
      <c r="EVT1" s="628"/>
      <c r="EVU1" s="628"/>
      <c r="EVV1" s="628"/>
      <c r="EVW1" s="52"/>
      <c r="EVX1" s="55"/>
      <c r="EVY1" s="628"/>
      <c r="EVZ1" s="628"/>
      <c r="EWA1" s="628"/>
      <c r="EWB1" s="628"/>
      <c r="EWC1" s="628"/>
      <c r="EWD1" s="52"/>
      <c r="EWE1" s="55"/>
      <c r="EWF1" s="628"/>
      <c r="EWG1" s="628"/>
      <c r="EWH1" s="628"/>
      <c r="EWI1" s="628"/>
      <c r="EWJ1" s="628"/>
      <c r="EWK1" s="52"/>
      <c r="EWL1" s="55"/>
      <c r="EWM1" s="628"/>
      <c r="EWN1" s="628"/>
      <c r="EWO1" s="628"/>
      <c r="EWP1" s="628"/>
      <c r="EWQ1" s="628"/>
      <c r="EWR1" s="52"/>
      <c r="EWS1" s="55"/>
      <c r="EWT1" s="628"/>
      <c r="EWU1" s="628"/>
      <c r="EWV1" s="628"/>
      <c r="EWW1" s="628"/>
      <c r="EWX1" s="628"/>
      <c r="EWY1" s="52"/>
      <c r="EWZ1" s="55"/>
      <c r="EXA1" s="628"/>
      <c r="EXB1" s="628"/>
      <c r="EXC1" s="628"/>
      <c r="EXD1" s="628"/>
      <c r="EXE1" s="628"/>
      <c r="EXF1" s="52"/>
      <c r="EXG1" s="55"/>
      <c r="EXH1" s="628"/>
      <c r="EXI1" s="628"/>
      <c r="EXJ1" s="628"/>
      <c r="EXK1" s="628"/>
      <c r="EXL1" s="628"/>
      <c r="EXM1" s="52"/>
      <c r="EXN1" s="55"/>
      <c r="EXO1" s="628"/>
      <c r="EXP1" s="628"/>
      <c r="EXQ1" s="628"/>
      <c r="EXR1" s="628"/>
      <c r="EXS1" s="628"/>
      <c r="EXT1" s="52"/>
      <c r="EXU1" s="55"/>
      <c r="EXV1" s="628"/>
      <c r="EXW1" s="628"/>
      <c r="EXX1" s="628"/>
      <c r="EXY1" s="628"/>
      <c r="EXZ1" s="628"/>
      <c r="EYA1" s="52"/>
      <c r="EYB1" s="55"/>
      <c r="EYC1" s="628"/>
      <c r="EYD1" s="628"/>
      <c r="EYE1" s="628"/>
      <c r="EYF1" s="628"/>
      <c r="EYG1" s="628"/>
      <c r="EYH1" s="52"/>
      <c r="EYI1" s="55"/>
      <c r="EYJ1" s="628"/>
      <c r="EYK1" s="628"/>
      <c r="EYL1" s="628"/>
      <c r="EYM1" s="628"/>
      <c r="EYN1" s="628"/>
      <c r="EYO1" s="52"/>
      <c r="EYP1" s="55"/>
      <c r="EYQ1" s="628"/>
      <c r="EYR1" s="628"/>
      <c r="EYS1" s="628"/>
      <c r="EYT1" s="628"/>
      <c r="EYU1" s="628"/>
      <c r="EYV1" s="52"/>
      <c r="EYW1" s="55"/>
      <c r="EYX1" s="628"/>
      <c r="EYY1" s="628"/>
      <c r="EYZ1" s="628"/>
      <c r="EZA1" s="628"/>
      <c r="EZB1" s="628"/>
      <c r="EZC1" s="52"/>
      <c r="EZD1" s="55"/>
      <c r="EZE1" s="628"/>
      <c r="EZF1" s="628"/>
      <c r="EZG1" s="628"/>
      <c r="EZH1" s="628"/>
      <c r="EZI1" s="628"/>
      <c r="EZJ1" s="52"/>
      <c r="EZK1" s="55"/>
      <c r="EZL1" s="628"/>
      <c r="EZM1" s="628"/>
      <c r="EZN1" s="628"/>
      <c r="EZO1" s="628"/>
      <c r="EZP1" s="628"/>
      <c r="EZQ1" s="52"/>
      <c r="EZR1" s="55"/>
      <c r="EZS1" s="628"/>
      <c r="EZT1" s="628"/>
      <c r="EZU1" s="628"/>
      <c r="EZV1" s="628"/>
      <c r="EZW1" s="628"/>
      <c r="EZX1" s="52"/>
      <c r="EZY1" s="55"/>
      <c r="EZZ1" s="628"/>
      <c r="FAA1" s="628"/>
      <c r="FAB1" s="628"/>
      <c r="FAC1" s="628"/>
      <c r="FAD1" s="628"/>
      <c r="FAE1" s="52"/>
      <c r="FAF1" s="55"/>
      <c r="FAG1" s="628"/>
      <c r="FAH1" s="628"/>
      <c r="FAI1" s="628"/>
      <c r="FAJ1" s="628"/>
      <c r="FAK1" s="628"/>
      <c r="FAL1" s="52"/>
      <c r="FAM1" s="55"/>
      <c r="FAN1" s="628"/>
      <c r="FAO1" s="628"/>
      <c r="FAP1" s="628"/>
      <c r="FAQ1" s="628"/>
      <c r="FAR1" s="628"/>
      <c r="FAS1" s="52"/>
      <c r="FAT1" s="55"/>
      <c r="FAU1" s="628"/>
      <c r="FAV1" s="628"/>
      <c r="FAW1" s="628"/>
      <c r="FAX1" s="628"/>
      <c r="FAY1" s="628"/>
      <c r="FAZ1" s="52"/>
      <c r="FBA1" s="55"/>
      <c r="FBB1" s="628"/>
      <c r="FBC1" s="628"/>
      <c r="FBD1" s="628"/>
      <c r="FBE1" s="628"/>
      <c r="FBF1" s="628"/>
      <c r="FBG1" s="52"/>
      <c r="FBH1" s="55"/>
      <c r="FBI1" s="628"/>
      <c r="FBJ1" s="628"/>
      <c r="FBK1" s="628"/>
      <c r="FBL1" s="628"/>
      <c r="FBM1" s="628"/>
      <c r="FBN1" s="52"/>
      <c r="FBO1" s="55"/>
      <c r="FBP1" s="628"/>
      <c r="FBQ1" s="628"/>
      <c r="FBR1" s="628"/>
      <c r="FBS1" s="628"/>
      <c r="FBT1" s="628"/>
      <c r="FBU1" s="52"/>
      <c r="FBV1" s="55"/>
      <c r="FBW1" s="628"/>
      <c r="FBX1" s="628"/>
      <c r="FBY1" s="628"/>
      <c r="FBZ1" s="628"/>
      <c r="FCA1" s="628"/>
      <c r="FCB1" s="52"/>
      <c r="FCC1" s="55"/>
      <c r="FCD1" s="628"/>
      <c r="FCE1" s="628"/>
      <c r="FCF1" s="628"/>
      <c r="FCG1" s="628"/>
      <c r="FCH1" s="628"/>
      <c r="FCI1" s="52"/>
      <c r="FCJ1" s="55"/>
      <c r="FCK1" s="628"/>
      <c r="FCL1" s="628"/>
      <c r="FCM1" s="628"/>
      <c r="FCN1" s="628"/>
      <c r="FCO1" s="628"/>
      <c r="FCP1" s="52"/>
      <c r="FCQ1" s="55"/>
      <c r="FCR1" s="628"/>
      <c r="FCS1" s="628"/>
      <c r="FCT1" s="628"/>
      <c r="FCU1" s="628"/>
      <c r="FCV1" s="628"/>
      <c r="FCW1" s="52"/>
      <c r="FCX1" s="55"/>
      <c r="FCY1" s="628"/>
      <c r="FCZ1" s="628"/>
      <c r="FDA1" s="628"/>
      <c r="FDB1" s="628"/>
      <c r="FDC1" s="628"/>
      <c r="FDD1" s="52"/>
      <c r="FDE1" s="55"/>
      <c r="FDF1" s="628"/>
      <c r="FDG1" s="628"/>
      <c r="FDH1" s="628"/>
      <c r="FDI1" s="628"/>
      <c r="FDJ1" s="628"/>
      <c r="FDK1" s="52"/>
      <c r="FDL1" s="55"/>
      <c r="FDM1" s="628"/>
      <c r="FDN1" s="628"/>
      <c r="FDO1" s="628"/>
      <c r="FDP1" s="628"/>
      <c r="FDQ1" s="628"/>
      <c r="FDR1" s="52"/>
      <c r="FDS1" s="55"/>
      <c r="FDT1" s="628"/>
      <c r="FDU1" s="628"/>
      <c r="FDV1" s="628"/>
      <c r="FDW1" s="628"/>
      <c r="FDX1" s="628"/>
      <c r="FDY1" s="52"/>
      <c r="FDZ1" s="55"/>
      <c r="FEA1" s="628"/>
      <c r="FEB1" s="628"/>
      <c r="FEC1" s="628"/>
      <c r="FED1" s="628"/>
      <c r="FEE1" s="628"/>
      <c r="FEF1" s="52"/>
      <c r="FEG1" s="55"/>
      <c r="FEH1" s="628"/>
      <c r="FEI1" s="628"/>
      <c r="FEJ1" s="628"/>
      <c r="FEK1" s="628"/>
      <c r="FEL1" s="628"/>
      <c r="FEM1" s="52"/>
      <c r="FEN1" s="55"/>
      <c r="FEO1" s="628"/>
      <c r="FEP1" s="628"/>
      <c r="FEQ1" s="628"/>
      <c r="FER1" s="628"/>
      <c r="FES1" s="628"/>
      <c r="FET1" s="52"/>
      <c r="FEU1" s="55"/>
      <c r="FEV1" s="628"/>
      <c r="FEW1" s="628"/>
      <c r="FEX1" s="628"/>
      <c r="FEY1" s="628"/>
      <c r="FEZ1" s="628"/>
      <c r="FFA1" s="52"/>
      <c r="FFB1" s="55"/>
      <c r="FFC1" s="628"/>
      <c r="FFD1" s="628"/>
      <c r="FFE1" s="628"/>
      <c r="FFF1" s="628"/>
      <c r="FFG1" s="628"/>
      <c r="FFH1" s="52"/>
      <c r="FFI1" s="55"/>
      <c r="FFJ1" s="628"/>
      <c r="FFK1" s="628"/>
      <c r="FFL1" s="628"/>
      <c r="FFM1" s="628"/>
      <c r="FFN1" s="628"/>
      <c r="FFO1" s="52"/>
      <c r="FFP1" s="55"/>
      <c r="FFQ1" s="628"/>
      <c r="FFR1" s="628"/>
      <c r="FFS1" s="628"/>
      <c r="FFT1" s="628"/>
      <c r="FFU1" s="628"/>
      <c r="FFV1" s="52"/>
      <c r="FFW1" s="55"/>
      <c r="FFX1" s="628"/>
      <c r="FFY1" s="628"/>
      <c r="FFZ1" s="628"/>
      <c r="FGA1" s="628"/>
      <c r="FGB1" s="628"/>
      <c r="FGC1" s="52"/>
      <c r="FGD1" s="55"/>
      <c r="FGE1" s="628"/>
      <c r="FGF1" s="628"/>
      <c r="FGG1" s="628"/>
      <c r="FGH1" s="628"/>
      <c r="FGI1" s="628"/>
      <c r="FGJ1" s="52"/>
      <c r="FGK1" s="55"/>
      <c r="FGL1" s="628"/>
      <c r="FGM1" s="628"/>
      <c r="FGN1" s="628"/>
      <c r="FGO1" s="628"/>
      <c r="FGP1" s="628"/>
      <c r="FGQ1" s="52"/>
      <c r="FGR1" s="55"/>
      <c r="FGS1" s="628"/>
      <c r="FGT1" s="628"/>
      <c r="FGU1" s="628"/>
      <c r="FGV1" s="628"/>
      <c r="FGW1" s="628"/>
      <c r="FGX1" s="52"/>
      <c r="FGY1" s="55"/>
      <c r="FGZ1" s="628"/>
      <c r="FHA1" s="628"/>
      <c r="FHB1" s="628"/>
      <c r="FHC1" s="628"/>
      <c r="FHD1" s="628"/>
      <c r="FHE1" s="52"/>
      <c r="FHF1" s="55"/>
      <c r="FHG1" s="628"/>
      <c r="FHH1" s="628"/>
      <c r="FHI1" s="628"/>
      <c r="FHJ1" s="628"/>
      <c r="FHK1" s="628"/>
      <c r="FHL1" s="52"/>
      <c r="FHM1" s="55"/>
      <c r="FHN1" s="628"/>
      <c r="FHO1" s="628"/>
      <c r="FHP1" s="628"/>
      <c r="FHQ1" s="628"/>
      <c r="FHR1" s="628"/>
      <c r="FHS1" s="52"/>
      <c r="FHT1" s="55"/>
      <c r="FHU1" s="628"/>
      <c r="FHV1" s="628"/>
      <c r="FHW1" s="628"/>
      <c r="FHX1" s="628"/>
      <c r="FHY1" s="628"/>
      <c r="FHZ1" s="52"/>
      <c r="FIA1" s="55"/>
      <c r="FIB1" s="628"/>
      <c r="FIC1" s="628"/>
      <c r="FID1" s="628"/>
      <c r="FIE1" s="628"/>
      <c r="FIF1" s="628"/>
      <c r="FIG1" s="52"/>
      <c r="FIH1" s="55"/>
      <c r="FII1" s="628"/>
      <c r="FIJ1" s="628"/>
      <c r="FIK1" s="628"/>
      <c r="FIL1" s="628"/>
      <c r="FIM1" s="628"/>
      <c r="FIN1" s="52"/>
      <c r="FIO1" s="55"/>
      <c r="FIP1" s="628"/>
      <c r="FIQ1" s="628"/>
      <c r="FIR1" s="628"/>
      <c r="FIS1" s="628"/>
      <c r="FIT1" s="628"/>
      <c r="FIU1" s="52"/>
      <c r="FIV1" s="55"/>
      <c r="FIW1" s="628"/>
      <c r="FIX1" s="628"/>
      <c r="FIY1" s="628"/>
      <c r="FIZ1" s="628"/>
      <c r="FJA1" s="628"/>
      <c r="FJB1" s="52"/>
      <c r="FJC1" s="55"/>
      <c r="FJD1" s="628"/>
      <c r="FJE1" s="628"/>
      <c r="FJF1" s="628"/>
      <c r="FJG1" s="628"/>
      <c r="FJH1" s="628"/>
      <c r="FJI1" s="52"/>
      <c r="FJJ1" s="55"/>
      <c r="FJK1" s="628"/>
      <c r="FJL1" s="628"/>
      <c r="FJM1" s="628"/>
      <c r="FJN1" s="628"/>
      <c r="FJO1" s="628"/>
      <c r="FJP1" s="52"/>
      <c r="FJQ1" s="55"/>
      <c r="FJR1" s="628"/>
      <c r="FJS1" s="628"/>
      <c r="FJT1" s="628"/>
      <c r="FJU1" s="628"/>
      <c r="FJV1" s="628"/>
      <c r="FJW1" s="52"/>
      <c r="FJX1" s="55"/>
      <c r="FJY1" s="628"/>
      <c r="FJZ1" s="628"/>
      <c r="FKA1" s="628"/>
      <c r="FKB1" s="628"/>
      <c r="FKC1" s="628"/>
      <c r="FKD1" s="52"/>
      <c r="FKE1" s="55"/>
      <c r="FKF1" s="628"/>
      <c r="FKG1" s="628"/>
      <c r="FKH1" s="628"/>
      <c r="FKI1" s="628"/>
      <c r="FKJ1" s="628"/>
      <c r="FKK1" s="52"/>
      <c r="FKL1" s="55"/>
      <c r="FKM1" s="628"/>
      <c r="FKN1" s="628"/>
      <c r="FKO1" s="628"/>
      <c r="FKP1" s="628"/>
      <c r="FKQ1" s="628"/>
      <c r="FKR1" s="52"/>
      <c r="FKS1" s="55"/>
      <c r="FKT1" s="628"/>
      <c r="FKU1" s="628"/>
      <c r="FKV1" s="628"/>
      <c r="FKW1" s="628"/>
      <c r="FKX1" s="628"/>
      <c r="FKY1" s="52"/>
      <c r="FKZ1" s="55"/>
      <c r="FLA1" s="628"/>
      <c r="FLB1" s="628"/>
      <c r="FLC1" s="628"/>
      <c r="FLD1" s="628"/>
      <c r="FLE1" s="628"/>
      <c r="FLF1" s="52"/>
      <c r="FLG1" s="55"/>
      <c r="FLH1" s="628"/>
      <c r="FLI1" s="628"/>
      <c r="FLJ1" s="628"/>
      <c r="FLK1" s="628"/>
      <c r="FLL1" s="628"/>
      <c r="FLM1" s="52"/>
      <c r="FLN1" s="55"/>
      <c r="FLO1" s="628"/>
      <c r="FLP1" s="628"/>
      <c r="FLQ1" s="628"/>
      <c r="FLR1" s="628"/>
      <c r="FLS1" s="628"/>
      <c r="FLT1" s="52"/>
      <c r="FLU1" s="55"/>
      <c r="FLV1" s="628"/>
      <c r="FLW1" s="628"/>
      <c r="FLX1" s="628"/>
      <c r="FLY1" s="628"/>
      <c r="FLZ1" s="628"/>
      <c r="FMA1" s="52"/>
      <c r="FMB1" s="55"/>
      <c r="FMC1" s="628"/>
      <c r="FMD1" s="628"/>
      <c r="FME1" s="628"/>
      <c r="FMF1" s="628"/>
      <c r="FMG1" s="628"/>
      <c r="FMH1" s="52"/>
      <c r="FMI1" s="55"/>
      <c r="FMJ1" s="628"/>
      <c r="FMK1" s="628"/>
      <c r="FML1" s="628"/>
      <c r="FMM1" s="628"/>
      <c r="FMN1" s="628"/>
      <c r="FMO1" s="52"/>
      <c r="FMP1" s="55"/>
      <c r="FMQ1" s="628"/>
      <c r="FMR1" s="628"/>
      <c r="FMS1" s="628"/>
      <c r="FMT1" s="628"/>
      <c r="FMU1" s="628"/>
      <c r="FMV1" s="52"/>
      <c r="FMW1" s="55"/>
      <c r="FMX1" s="628"/>
      <c r="FMY1" s="628"/>
      <c r="FMZ1" s="628"/>
      <c r="FNA1" s="628"/>
      <c r="FNB1" s="628"/>
      <c r="FNC1" s="52"/>
      <c r="FND1" s="55"/>
      <c r="FNE1" s="628"/>
      <c r="FNF1" s="628"/>
      <c r="FNG1" s="628"/>
      <c r="FNH1" s="628"/>
      <c r="FNI1" s="628"/>
      <c r="FNJ1" s="52"/>
      <c r="FNK1" s="55"/>
      <c r="FNL1" s="628"/>
      <c r="FNM1" s="628"/>
      <c r="FNN1" s="628"/>
      <c r="FNO1" s="628"/>
      <c r="FNP1" s="628"/>
      <c r="FNQ1" s="52"/>
      <c r="FNR1" s="55"/>
      <c r="FNS1" s="628"/>
      <c r="FNT1" s="628"/>
      <c r="FNU1" s="628"/>
      <c r="FNV1" s="628"/>
      <c r="FNW1" s="628"/>
      <c r="FNX1" s="52"/>
      <c r="FNY1" s="55"/>
      <c r="FNZ1" s="628"/>
      <c r="FOA1" s="628"/>
      <c r="FOB1" s="628"/>
      <c r="FOC1" s="628"/>
      <c r="FOD1" s="628"/>
      <c r="FOE1" s="52"/>
      <c r="FOF1" s="55"/>
      <c r="FOG1" s="628"/>
      <c r="FOH1" s="628"/>
      <c r="FOI1" s="628"/>
      <c r="FOJ1" s="628"/>
      <c r="FOK1" s="628"/>
      <c r="FOL1" s="52"/>
      <c r="FOM1" s="55"/>
      <c r="FON1" s="628"/>
      <c r="FOO1" s="628"/>
      <c r="FOP1" s="628"/>
      <c r="FOQ1" s="628"/>
      <c r="FOR1" s="628"/>
      <c r="FOS1" s="52"/>
      <c r="FOT1" s="55"/>
      <c r="FOU1" s="628"/>
      <c r="FOV1" s="628"/>
      <c r="FOW1" s="628"/>
      <c r="FOX1" s="628"/>
      <c r="FOY1" s="628"/>
      <c r="FOZ1" s="52"/>
      <c r="FPA1" s="55"/>
      <c r="FPB1" s="628"/>
      <c r="FPC1" s="628"/>
      <c r="FPD1" s="628"/>
      <c r="FPE1" s="628"/>
      <c r="FPF1" s="628"/>
      <c r="FPG1" s="52"/>
      <c r="FPH1" s="55"/>
      <c r="FPI1" s="628"/>
      <c r="FPJ1" s="628"/>
      <c r="FPK1" s="628"/>
      <c r="FPL1" s="628"/>
      <c r="FPM1" s="628"/>
      <c r="FPN1" s="52"/>
      <c r="FPO1" s="55"/>
      <c r="FPP1" s="628"/>
      <c r="FPQ1" s="628"/>
      <c r="FPR1" s="628"/>
      <c r="FPS1" s="628"/>
      <c r="FPT1" s="628"/>
      <c r="FPU1" s="52"/>
      <c r="FPV1" s="55"/>
      <c r="FPW1" s="628"/>
      <c r="FPX1" s="628"/>
      <c r="FPY1" s="628"/>
      <c r="FPZ1" s="628"/>
      <c r="FQA1" s="628"/>
      <c r="FQB1" s="52"/>
      <c r="FQC1" s="55"/>
      <c r="FQD1" s="628"/>
      <c r="FQE1" s="628"/>
      <c r="FQF1" s="628"/>
      <c r="FQG1" s="628"/>
      <c r="FQH1" s="628"/>
      <c r="FQI1" s="52"/>
      <c r="FQJ1" s="55"/>
      <c r="FQK1" s="628"/>
      <c r="FQL1" s="628"/>
      <c r="FQM1" s="628"/>
      <c r="FQN1" s="628"/>
      <c r="FQO1" s="628"/>
      <c r="FQP1" s="52"/>
      <c r="FQQ1" s="55"/>
      <c r="FQR1" s="628"/>
      <c r="FQS1" s="628"/>
      <c r="FQT1" s="628"/>
      <c r="FQU1" s="628"/>
      <c r="FQV1" s="628"/>
      <c r="FQW1" s="52"/>
      <c r="FQX1" s="55"/>
      <c r="FQY1" s="628"/>
      <c r="FQZ1" s="628"/>
      <c r="FRA1" s="628"/>
      <c r="FRB1" s="628"/>
      <c r="FRC1" s="628"/>
      <c r="FRD1" s="52"/>
      <c r="FRE1" s="55"/>
      <c r="FRF1" s="628"/>
      <c r="FRG1" s="628"/>
      <c r="FRH1" s="628"/>
      <c r="FRI1" s="628"/>
      <c r="FRJ1" s="628"/>
      <c r="FRK1" s="52"/>
      <c r="FRL1" s="55"/>
      <c r="FRM1" s="628"/>
      <c r="FRN1" s="628"/>
      <c r="FRO1" s="628"/>
      <c r="FRP1" s="628"/>
      <c r="FRQ1" s="628"/>
      <c r="FRR1" s="52"/>
      <c r="FRS1" s="55"/>
      <c r="FRT1" s="628"/>
      <c r="FRU1" s="628"/>
      <c r="FRV1" s="628"/>
      <c r="FRW1" s="628"/>
      <c r="FRX1" s="628"/>
      <c r="FRY1" s="52"/>
      <c r="FRZ1" s="55"/>
      <c r="FSA1" s="628"/>
      <c r="FSB1" s="628"/>
      <c r="FSC1" s="628"/>
      <c r="FSD1" s="628"/>
      <c r="FSE1" s="628"/>
      <c r="FSF1" s="52"/>
      <c r="FSG1" s="55"/>
      <c r="FSH1" s="628"/>
      <c r="FSI1" s="628"/>
      <c r="FSJ1" s="628"/>
      <c r="FSK1" s="628"/>
      <c r="FSL1" s="628"/>
      <c r="FSM1" s="52"/>
      <c r="FSN1" s="55"/>
      <c r="FSO1" s="628"/>
      <c r="FSP1" s="628"/>
      <c r="FSQ1" s="628"/>
      <c r="FSR1" s="628"/>
      <c r="FSS1" s="628"/>
      <c r="FST1" s="52"/>
      <c r="FSU1" s="55"/>
      <c r="FSV1" s="628"/>
      <c r="FSW1" s="628"/>
      <c r="FSX1" s="628"/>
      <c r="FSY1" s="628"/>
      <c r="FSZ1" s="628"/>
      <c r="FTA1" s="52"/>
      <c r="FTB1" s="55"/>
      <c r="FTC1" s="628"/>
      <c r="FTD1" s="628"/>
      <c r="FTE1" s="628"/>
      <c r="FTF1" s="628"/>
      <c r="FTG1" s="628"/>
      <c r="FTH1" s="52"/>
      <c r="FTI1" s="55"/>
      <c r="FTJ1" s="628"/>
      <c r="FTK1" s="628"/>
      <c r="FTL1" s="628"/>
      <c r="FTM1" s="628"/>
      <c r="FTN1" s="628"/>
      <c r="FTO1" s="52"/>
      <c r="FTP1" s="55"/>
      <c r="FTQ1" s="628"/>
      <c r="FTR1" s="628"/>
      <c r="FTS1" s="628"/>
      <c r="FTT1" s="628"/>
      <c r="FTU1" s="628"/>
      <c r="FTV1" s="52"/>
      <c r="FTW1" s="55"/>
      <c r="FTX1" s="628"/>
      <c r="FTY1" s="628"/>
      <c r="FTZ1" s="628"/>
      <c r="FUA1" s="628"/>
      <c r="FUB1" s="628"/>
      <c r="FUC1" s="52"/>
      <c r="FUD1" s="55"/>
      <c r="FUE1" s="628"/>
      <c r="FUF1" s="628"/>
      <c r="FUG1" s="628"/>
      <c r="FUH1" s="628"/>
      <c r="FUI1" s="628"/>
      <c r="FUJ1" s="52"/>
      <c r="FUK1" s="55"/>
      <c r="FUL1" s="628"/>
      <c r="FUM1" s="628"/>
      <c r="FUN1" s="628"/>
      <c r="FUO1" s="628"/>
      <c r="FUP1" s="628"/>
      <c r="FUQ1" s="52"/>
      <c r="FUR1" s="55"/>
      <c r="FUS1" s="628"/>
      <c r="FUT1" s="628"/>
      <c r="FUU1" s="628"/>
      <c r="FUV1" s="628"/>
      <c r="FUW1" s="628"/>
      <c r="FUX1" s="52"/>
      <c r="FUY1" s="55"/>
      <c r="FUZ1" s="628"/>
      <c r="FVA1" s="628"/>
      <c r="FVB1" s="628"/>
      <c r="FVC1" s="628"/>
      <c r="FVD1" s="628"/>
      <c r="FVE1" s="52"/>
      <c r="FVF1" s="55"/>
      <c r="FVG1" s="628"/>
      <c r="FVH1" s="628"/>
      <c r="FVI1" s="628"/>
      <c r="FVJ1" s="628"/>
      <c r="FVK1" s="628"/>
      <c r="FVL1" s="52"/>
      <c r="FVM1" s="55"/>
      <c r="FVN1" s="628"/>
      <c r="FVO1" s="628"/>
      <c r="FVP1" s="628"/>
      <c r="FVQ1" s="628"/>
      <c r="FVR1" s="628"/>
      <c r="FVS1" s="52"/>
      <c r="FVT1" s="55"/>
      <c r="FVU1" s="628"/>
      <c r="FVV1" s="628"/>
      <c r="FVW1" s="628"/>
      <c r="FVX1" s="628"/>
      <c r="FVY1" s="628"/>
      <c r="FVZ1" s="52"/>
      <c r="FWA1" s="55"/>
      <c r="FWB1" s="628"/>
      <c r="FWC1" s="628"/>
      <c r="FWD1" s="628"/>
      <c r="FWE1" s="628"/>
      <c r="FWF1" s="628"/>
      <c r="FWG1" s="52"/>
      <c r="FWH1" s="55"/>
      <c r="FWI1" s="628"/>
      <c r="FWJ1" s="628"/>
      <c r="FWK1" s="628"/>
      <c r="FWL1" s="628"/>
      <c r="FWM1" s="628"/>
      <c r="FWN1" s="52"/>
      <c r="FWO1" s="55"/>
      <c r="FWP1" s="628"/>
      <c r="FWQ1" s="628"/>
      <c r="FWR1" s="628"/>
      <c r="FWS1" s="628"/>
      <c r="FWT1" s="628"/>
      <c r="FWU1" s="52"/>
      <c r="FWV1" s="55"/>
      <c r="FWW1" s="628"/>
      <c r="FWX1" s="628"/>
      <c r="FWY1" s="628"/>
      <c r="FWZ1" s="628"/>
      <c r="FXA1" s="628"/>
      <c r="FXB1" s="52"/>
      <c r="FXC1" s="55"/>
      <c r="FXD1" s="628"/>
      <c r="FXE1" s="628"/>
      <c r="FXF1" s="628"/>
      <c r="FXG1" s="628"/>
      <c r="FXH1" s="628"/>
      <c r="FXI1" s="52"/>
      <c r="FXJ1" s="55"/>
      <c r="FXK1" s="628"/>
      <c r="FXL1" s="628"/>
      <c r="FXM1" s="628"/>
      <c r="FXN1" s="628"/>
      <c r="FXO1" s="628"/>
      <c r="FXP1" s="52"/>
      <c r="FXQ1" s="55"/>
      <c r="FXR1" s="628"/>
      <c r="FXS1" s="628"/>
      <c r="FXT1" s="628"/>
      <c r="FXU1" s="628"/>
      <c r="FXV1" s="628"/>
      <c r="FXW1" s="52"/>
      <c r="FXX1" s="55"/>
      <c r="FXY1" s="628"/>
      <c r="FXZ1" s="628"/>
      <c r="FYA1" s="628"/>
      <c r="FYB1" s="628"/>
      <c r="FYC1" s="628"/>
      <c r="FYD1" s="52"/>
      <c r="FYE1" s="55"/>
      <c r="FYF1" s="628"/>
      <c r="FYG1" s="628"/>
      <c r="FYH1" s="628"/>
      <c r="FYI1" s="628"/>
      <c r="FYJ1" s="628"/>
      <c r="FYK1" s="52"/>
      <c r="FYL1" s="55"/>
      <c r="FYM1" s="628"/>
      <c r="FYN1" s="628"/>
      <c r="FYO1" s="628"/>
      <c r="FYP1" s="628"/>
      <c r="FYQ1" s="628"/>
      <c r="FYR1" s="52"/>
      <c r="FYS1" s="55"/>
      <c r="FYT1" s="628"/>
      <c r="FYU1" s="628"/>
      <c r="FYV1" s="628"/>
      <c r="FYW1" s="628"/>
      <c r="FYX1" s="628"/>
      <c r="FYY1" s="52"/>
      <c r="FYZ1" s="55"/>
      <c r="FZA1" s="628"/>
      <c r="FZB1" s="628"/>
      <c r="FZC1" s="628"/>
      <c r="FZD1" s="628"/>
      <c r="FZE1" s="628"/>
      <c r="FZF1" s="52"/>
      <c r="FZG1" s="55"/>
      <c r="FZH1" s="628"/>
      <c r="FZI1" s="628"/>
      <c r="FZJ1" s="628"/>
      <c r="FZK1" s="628"/>
      <c r="FZL1" s="628"/>
      <c r="FZM1" s="52"/>
      <c r="FZN1" s="55"/>
      <c r="FZO1" s="628"/>
      <c r="FZP1" s="628"/>
      <c r="FZQ1" s="628"/>
      <c r="FZR1" s="628"/>
      <c r="FZS1" s="628"/>
      <c r="FZT1" s="52"/>
      <c r="FZU1" s="55"/>
      <c r="FZV1" s="628"/>
      <c r="FZW1" s="628"/>
      <c r="FZX1" s="628"/>
      <c r="FZY1" s="628"/>
      <c r="FZZ1" s="628"/>
      <c r="GAA1" s="52"/>
      <c r="GAB1" s="55"/>
      <c r="GAC1" s="628"/>
      <c r="GAD1" s="628"/>
      <c r="GAE1" s="628"/>
      <c r="GAF1" s="628"/>
      <c r="GAG1" s="628"/>
      <c r="GAH1" s="52"/>
      <c r="GAI1" s="55"/>
      <c r="GAJ1" s="628"/>
      <c r="GAK1" s="628"/>
      <c r="GAL1" s="628"/>
      <c r="GAM1" s="628"/>
      <c r="GAN1" s="628"/>
      <c r="GAO1" s="52"/>
      <c r="GAP1" s="55"/>
      <c r="GAQ1" s="628"/>
      <c r="GAR1" s="628"/>
      <c r="GAS1" s="628"/>
      <c r="GAT1" s="628"/>
      <c r="GAU1" s="628"/>
      <c r="GAV1" s="52"/>
      <c r="GAW1" s="55"/>
      <c r="GAX1" s="628"/>
      <c r="GAY1" s="628"/>
      <c r="GAZ1" s="628"/>
      <c r="GBA1" s="628"/>
      <c r="GBB1" s="628"/>
      <c r="GBC1" s="52"/>
      <c r="GBD1" s="55"/>
      <c r="GBE1" s="628"/>
      <c r="GBF1" s="628"/>
      <c r="GBG1" s="628"/>
      <c r="GBH1" s="628"/>
      <c r="GBI1" s="628"/>
      <c r="GBJ1" s="52"/>
      <c r="GBK1" s="55"/>
      <c r="GBL1" s="628"/>
      <c r="GBM1" s="628"/>
      <c r="GBN1" s="628"/>
      <c r="GBO1" s="628"/>
      <c r="GBP1" s="628"/>
      <c r="GBQ1" s="52"/>
      <c r="GBR1" s="55"/>
      <c r="GBS1" s="628"/>
      <c r="GBT1" s="628"/>
      <c r="GBU1" s="628"/>
      <c r="GBV1" s="628"/>
      <c r="GBW1" s="628"/>
      <c r="GBX1" s="52"/>
      <c r="GBY1" s="55"/>
      <c r="GBZ1" s="628"/>
      <c r="GCA1" s="628"/>
      <c r="GCB1" s="628"/>
      <c r="GCC1" s="628"/>
      <c r="GCD1" s="628"/>
      <c r="GCE1" s="52"/>
      <c r="GCF1" s="55"/>
      <c r="GCG1" s="628"/>
      <c r="GCH1" s="628"/>
      <c r="GCI1" s="628"/>
      <c r="GCJ1" s="628"/>
      <c r="GCK1" s="628"/>
      <c r="GCL1" s="52"/>
      <c r="GCM1" s="55"/>
      <c r="GCN1" s="628"/>
      <c r="GCO1" s="628"/>
      <c r="GCP1" s="628"/>
      <c r="GCQ1" s="628"/>
      <c r="GCR1" s="628"/>
      <c r="GCS1" s="52"/>
      <c r="GCT1" s="55"/>
      <c r="GCU1" s="628"/>
      <c r="GCV1" s="628"/>
      <c r="GCW1" s="628"/>
      <c r="GCX1" s="628"/>
      <c r="GCY1" s="628"/>
      <c r="GCZ1" s="52"/>
      <c r="GDA1" s="55"/>
      <c r="GDB1" s="628"/>
      <c r="GDC1" s="628"/>
      <c r="GDD1" s="628"/>
      <c r="GDE1" s="628"/>
      <c r="GDF1" s="628"/>
      <c r="GDG1" s="52"/>
      <c r="GDH1" s="55"/>
      <c r="GDI1" s="628"/>
      <c r="GDJ1" s="628"/>
      <c r="GDK1" s="628"/>
      <c r="GDL1" s="628"/>
      <c r="GDM1" s="628"/>
      <c r="GDN1" s="52"/>
      <c r="GDO1" s="55"/>
      <c r="GDP1" s="628"/>
      <c r="GDQ1" s="628"/>
      <c r="GDR1" s="628"/>
      <c r="GDS1" s="628"/>
      <c r="GDT1" s="628"/>
      <c r="GDU1" s="52"/>
      <c r="GDV1" s="55"/>
      <c r="GDW1" s="628"/>
      <c r="GDX1" s="628"/>
      <c r="GDY1" s="628"/>
      <c r="GDZ1" s="628"/>
      <c r="GEA1" s="628"/>
      <c r="GEB1" s="52"/>
      <c r="GEC1" s="55"/>
      <c r="GED1" s="628"/>
      <c r="GEE1" s="628"/>
      <c r="GEF1" s="628"/>
      <c r="GEG1" s="628"/>
      <c r="GEH1" s="628"/>
      <c r="GEI1" s="52"/>
      <c r="GEJ1" s="55"/>
      <c r="GEK1" s="628"/>
      <c r="GEL1" s="628"/>
      <c r="GEM1" s="628"/>
      <c r="GEN1" s="628"/>
      <c r="GEO1" s="628"/>
      <c r="GEP1" s="52"/>
      <c r="GEQ1" s="55"/>
      <c r="GER1" s="628"/>
      <c r="GES1" s="628"/>
      <c r="GET1" s="628"/>
      <c r="GEU1" s="628"/>
      <c r="GEV1" s="628"/>
      <c r="GEW1" s="52"/>
      <c r="GEX1" s="55"/>
      <c r="GEY1" s="628"/>
      <c r="GEZ1" s="628"/>
      <c r="GFA1" s="628"/>
      <c r="GFB1" s="628"/>
      <c r="GFC1" s="628"/>
      <c r="GFD1" s="52"/>
      <c r="GFE1" s="55"/>
      <c r="GFF1" s="628"/>
      <c r="GFG1" s="628"/>
      <c r="GFH1" s="628"/>
      <c r="GFI1" s="628"/>
      <c r="GFJ1" s="628"/>
      <c r="GFK1" s="52"/>
      <c r="GFL1" s="55"/>
      <c r="GFM1" s="628"/>
      <c r="GFN1" s="628"/>
      <c r="GFO1" s="628"/>
      <c r="GFP1" s="628"/>
      <c r="GFQ1" s="628"/>
      <c r="GFR1" s="52"/>
      <c r="GFS1" s="55"/>
      <c r="GFT1" s="628"/>
      <c r="GFU1" s="628"/>
      <c r="GFV1" s="628"/>
      <c r="GFW1" s="628"/>
      <c r="GFX1" s="628"/>
      <c r="GFY1" s="52"/>
      <c r="GFZ1" s="55"/>
      <c r="GGA1" s="628"/>
      <c r="GGB1" s="628"/>
      <c r="GGC1" s="628"/>
      <c r="GGD1" s="628"/>
      <c r="GGE1" s="628"/>
      <c r="GGF1" s="52"/>
      <c r="GGG1" s="55"/>
      <c r="GGH1" s="628"/>
      <c r="GGI1" s="628"/>
      <c r="GGJ1" s="628"/>
      <c r="GGK1" s="628"/>
      <c r="GGL1" s="628"/>
      <c r="GGM1" s="52"/>
      <c r="GGN1" s="55"/>
      <c r="GGO1" s="628"/>
      <c r="GGP1" s="628"/>
      <c r="GGQ1" s="628"/>
      <c r="GGR1" s="628"/>
      <c r="GGS1" s="628"/>
      <c r="GGT1" s="52"/>
      <c r="GGU1" s="55"/>
      <c r="GGV1" s="628"/>
      <c r="GGW1" s="628"/>
      <c r="GGX1" s="628"/>
      <c r="GGY1" s="628"/>
      <c r="GGZ1" s="628"/>
      <c r="GHA1" s="52"/>
      <c r="GHB1" s="55"/>
      <c r="GHC1" s="628"/>
      <c r="GHD1" s="628"/>
      <c r="GHE1" s="628"/>
      <c r="GHF1" s="628"/>
      <c r="GHG1" s="628"/>
      <c r="GHH1" s="52"/>
      <c r="GHI1" s="55"/>
      <c r="GHJ1" s="628"/>
      <c r="GHK1" s="628"/>
      <c r="GHL1" s="628"/>
      <c r="GHM1" s="628"/>
      <c r="GHN1" s="628"/>
      <c r="GHO1" s="52"/>
      <c r="GHP1" s="55"/>
      <c r="GHQ1" s="628"/>
      <c r="GHR1" s="628"/>
      <c r="GHS1" s="628"/>
      <c r="GHT1" s="628"/>
      <c r="GHU1" s="628"/>
      <c r="GHV1" s="52"/>
      <c r="GHW1" s="55"/>
      <c r="GHX1" s="628"/>
      <c r="GHY1" s="628"/>
      <c r="GHZ1" s="628"/>
      <c r="GIA1" s="628"/>
      <c r="GIB1" s="628"/>
      <c r="GIC1" s="52"/>
      <c r="GID1" s="55"/>
      <c r="GIE1" s="628"/>
      <c r="GIF1" s="628"/>
      <c r="GIG1" s="628"/>
      <c r="GIH1" s="628"/>
      <c r="GII1" s="628"/>
      <c r="GIJ1" s="52"/>
      <c r="GIK1" s="55"/>
      <c r="GIL1" s="628"/>
      <c r="GIM1" s="628"/>
      <c r="GIN1" s="628"/>
      <c r="GIO1" s="628"/>
      <c r="GIP1" s="628"/>
      <c r="GIQ1" s="52"/>
      <c r="GIR1" s="55"/>
      <c r="GIS1" s="628"/>
      <c r="GIT1" s="628"/>
      <c r="GIU1" s="628"/>
      <c r="GIV1" s="628"/>
      <c r="GIW1" s="628"/>
      <c r="GIX1" s="52"/>
      <c r="GIY1" s="55"/>
      <c r="GIZ1" s="628"/>
      <c r="GJA1" s="628"/>
      <c r="GJB1" s="628"/>
      <c r="GJC1" s="628"/>
      <c r="GJD1" s="628"/>
      <c r="GJE1" s="52"/>
      <c r="GJF1" s="55"/>
      <c r="GJG1" s="628"/>
      <c r="GJH1" s="628"/>
      <c r="GJI1" s="628"/>
      <c r="GJJ1" s="628"/>
      <c r="GJK1" s="628"/>
      <c r="GJL1" s="52"/>
      <c r="GJM1" s="55"/>
      <c r="GJN1" s="628"/>
      <c r="GJO1" s="628"/>
      <c r="GJP1" s="628"/>
      <c r="GJQ1" s="628"/>
      <c r="GJR1" s="628"/>
      <c r="GJS1" s="52"/>
      <c r="GJT1" s="55"/>
      <c r="GJU1" s="628"/>
      <c r="GJV1" s="628"/>
      <c r="GJW1" s="628"/>
      <c r="GJX1" s="628"/>
      <c r="GJY1" s="628"/>
      <c r="GJZ1" s="52"/>
      <c r="GKA1" s="55"/>
      <c r="GKB1" s="628"/>
      <c r="GKC1" s="628"/>
      <c r="GKD1" s="628"/>
      <c r="GKE1" s="628"/>
      <c r="GKF1" s="628"/>
      <c r="GKG1" s="52"/>
      <c r="GKH1" s="55"/>
      <c r="GKI1" s="628"/>
      <c r="GKJ1" s="628"/>
      <c r="GKK1" s="628"/>
      <c r="GKL1" s="628"/>
      <c r="GKM1" s="628"/>
      <c r="GKN1" s="52"/>
      <c r="GKO1" s="55"/>
      <c r="GKP1" s="628"/>
      <c r="GKQ1" s="628"/>
      <c r="GKR1" s="628"/>
      <c r="GKS1" s="628"/>
      <c r="GKT1" s="628"/>
      <c r="GKU1" s="52"/>
      <c r="GKV1" s="55"/>
      <c r="GKW1" s="628"/>
      <c r="GKX1" s="628"/>
      <c r="GKY1" s="628"/>
      <c r="GKZ1" s="628"/>
      <c r="GLA1" s="628"/>
      <c r="GLB1" s="52"/>
      <c r="GLC1" s="55"/>
      <c r="GLD1" s="628"/>
      <c r="GLE1" s="628"/>
      <c r="GLF1" s="628"/>
      <c r="GLG1" s="628"/>
      <c r="GLH1" s="628"/>
      <c r="GLI1" s="52"/>
      <c r="GLJ1" s="55"/>
      <c r="GLK1" s="628"/>
      <c r="GLL1" s="628"/>
      <c r="GLM1" s="628"/>
      <c r="GLN1" s="628"/>
      <c r="GLO1" s="628"/>
      <c r="GLP1" s="52"/>
      <c r="GLQ1" s="55"/>
      <c r="GLR1" s="628"/>
      <c r="GLS1" s="628"/>
      <c r="GLT1" s="628"/>
      <c r="GLU1" s="628"/>
      <c r="GLV1" s="628"/>
      <c r="GLW1" s="52"/>
      <c r="GLX1" s="55"/>
      <c r="GLY1" s="628"/>
      <c r="GLZ1" s="628"/>
      <c r="GMA1" s="628"/>
      <c r="GMB1" s="628"/>
      <c r="GMC1" s="628"/>
      <c r="GMD1" s="52"/>
      <c r="GME1" s="55"/>
      <c r="GMF1" s="628"/>
      <c r="GMG1" s="628"/>
      <c r="GMH1" s="628"/>
      <c r="GMI1" s="628"/>
      <c r="GMJ1" s="628"/>
      <c r="GMK1" s="52"/>
      <c r="GML1" s="55"/>
      <c r="GMM1" s="628"/>
      <c r="GMN1" s="628"/>
      <c r="GMO1" s="628"/>
      <c r="GMP1" s="628"/>
      <c r="GMQ1" s="628"/>
      <c r="GMR1" s="52"/>
      <c r="GMS1" s="55"/>
      <c r="GMT1" s="628"/>
      <c r="GMU1" s="628"/>
      <c r="GMV1" s="628"/>
      <c r="GMW1" s="628"/>
      <c r="GMX1" s="628"/>
      <c r="GMY1" s="52"/>
      <c r="GMZ1" s="55"/>
      <c r="GNA1" s="628"/>
      <c r="GNB1" s="628"/>
      <c r="GNC1" s="628"/>
      <c r="GND1" s="628"/>
      <c r="GNE1" s="628"/>
      <c r="GNF1" s="52"/>
      <c r="GNG1" s="55"/>
      <c r="GNH1" s="628"/>
      <c r="GNI1" s="628"/>
      <c r="GNJ1" s="628"/>
      <c r="GNK1" s="628"/>
      <c r="GNL1" s="628"/>
      <c r="GNM1" s="52"/>
      <c r="GNN1" s="55"/>
      <c r="GNO1" s="628"/>
      <c r="GNP1" s="628"/>
      <c r="GNQ1" s="628"/>
      <c r="GNR1" s="628"/>
      <c r="GNS1" s="628"/>
      <c r="GNT1" s="52"/>
      <c r="GNU1" s="55"/>
      <c r="GNV1" s="628"/>
      <c r="GNW1" s="628"/>
      <c r="GNX1" s="628"/>
      <c r="GNY1" s="628"/>
      <c r="GNZ1" s="628"/>
      <c r="GOA1" s="52"/>
      <c r="GOB1" s="55"/>
      <c r="GOC1" s="628"/>
      <c r="GOD1" s="628"/>
      <c r="GOE1" s="628"/>
      <c r="GOF1" s="628"/>
      <c r="GOG1" s="628"/>
      <c r="GOH1" s="52"/>
      <c r="GOI1" s="55"/>
      <c r="GOJ1" s="628"/>
      <c r="GOK1" s="628"/>
      <c r="GOL1" s="628"/>
      <c r="GOM1" s="628"/>
      <c r="GON1" s="628"/>
      <c r="GOO1" s="52"/>
      <c r="GOP1" s="55"/>
      <c r="GOQ1" s="628"/>
      <c r="GOR1" s="628"/>
      <c r="GOS1" s="628"/>
      <c r="GOT1" s="628"/>
      <c r="GOU1" s="628"/>
      <c r="GOV1" s="52"/>
      <c r="GOW1" s="55"/>
      <c r="GOX1" s="628"/>
      <c r="GOY1" s="628"/>
      <c r="GOZ1" s="628"/>
      <c r="GPA1" s="628"/>
      <c r="GPB1" s="628"/>
      <c r="GPC1" s="52"/>
      <c r="GPD1" s="55"/>
      <c r="GPE1" s="628"/>
      <c r="GPF1" s="628"/>
      <c r="GPG1" s="628"/>
      <c r="GPH1" s="628"/>
      <c r="GPI1" s="628"/>
      <c r="GPJ1" s="52"/>
      <c r="GPK1" s="55"/>
      <c r="GPL1" s="628"/>
      <c r="GPM1" s="628"/>
      <c r="GPN1" s="628"/>
      <c r="GPO1" s="628"/>
      <c r="GPP1" s="628"/>
      <c r="GPQ1" s="52"/>
      <c r="GPR1" s="55"/>
      <c r="GPS1" s="628"/>
      <c r="GPT1" s="628"/>
      <c r="GPU1" s="628"/>
      <c r="GPV1" s="628"/>
      <c r="GPW1" s="628"/>
      <c r="GPX1" s="52"/>
      <c r="GPY1" s="55"/>
      <c r="GPZ1" s="628"/>
      <c r="GQA1" s="628"/>
      <c r="GQB1" s="628"/>
      <c r="GQC1" s="628"/>
      <c r="GQD1" s="628"/>
      <c r="GQE1" s="52"/>
      <c r="GQF1" s="55"/>
      <c r="GQG1" s="628"/>
      <c r="GQH1" s="628"/>
      <c r="GQI1" s="628"/>
      <c r="GQJ1" s="628"/>
      <c r="GQK1" s="628"/>
      <c r="GQL1" s="52"/>
      <c r="GQM1" s="55"/>
      <c r="GQN1" s="628"/>
      <c r="GQO1" s="628"/>
      <c r="GQP1" s="628"/>
      <c r="GQQ1" s="628"/>
      <c r="GQR1" s="628"/>
      <c r="GQS1" s="52"/>
      <c r="GQT1" s="55"/>
      <c r="GQU1" s="628"/>
      <c r="GQV1" s="628"/>
      <c r="GQW1" s="628"/>
      <c r="GQX1" s="628"/>
      <c r="GQY1" s="628"/>
      <c r="GQZ1" s="52"/>
      <c r="GRA1" s="55"/>
      <c r="GRB1" s="628"/>
      <c r="GRC1" s="628"/>
      <c r="GRD1" s="628"/>
      <c r="GRE1" s="628"/>
      <c r="GRF1" s="628"/>
      <c r="GRG1" s="52"/>
      <c r="GRH1" s="55"/>
      <c r="GRI1" s="628"/>
      <c r="GRJ1" s="628"/>
      <c r="GRK1" s="628"/>
      <c r="GRL1" s="628"/>
      <c r="GRM1" s="628"/>
      <c r="GRN1" s="52"/>
      <c r="GRO1" s="55"/>
      <c r="GRP1" s="628"/>
      <c r="GRQ1" s="628"/>
      <c r="GRR1" s="628"/>
      <c r="GRS1" s="628"/>
      <c r="GRT1" s="628"/>
      <c r="GRU1" s="52"/>
      <c r="GRV1" s="55"/>
      <c r="GRW1" s="628"/>
      <c r="GRX1" s="628"/>
      <c r="GRY1" s="628"/>
      <c r="GRZ1" s="628"/>
      <c r="GSA1" s="628"/>
      <c r="GSB1" s="52"/>
      <c r="GSC1" s="55"/>
      <c r="GSD1" s="628"/>
      <c r="GSE1" s="628"/>
      <c r="GSF1" s="628"/>
      <c r="GSG1" s="628"/>
      <c r="GSH1" s="628"/>
      <c r="GSI1" s="52"/>
      <c r="GSJ1" s="55"/>
      <c r="GSK1" s="628"/>
      <c r="GSL1" s="628"/>
      <c r="GSM1" s="628"/>
      <c r="GSN1" s="628"/>
      <c r="GSO1" s="628"/>
      <c r="GSP1" s="52"/>
      <c r="GSQ1" s="55"/>
      <c r="GSR1" s="628"/>
      <c r="GSS1" s="628"/>
      <c r="GST1" s="628"/>
      <c r="GSU1" s="628"/>
      <c r="GSV1" s="628"/>
      <c r="GSW1" s="52"/>
      <c r="GSX1" s="55"/>
      <c r="GSY1" s="628"/>
      <c r="GSZ1" s="628"/>
      <c r="GTA1" s="628"/>
      <c r="GTB1" s="628"/>
      <c r="GTC1" s="628"/>
      <c r="GTD1" s="52"/>
      <c r="GTE1" s="55"/>
      <c r="GTF1" s="628"/>
      <c r="GTG1" s="628"/>
      <c r="GTH1" s="628"/>
      <c r="GTI1" s="628"/>
      <c r="GTJ1" s="628"/>
      <c r="GTK1" s="52"/>
      <c r="GTL1" s="55"/>
      <c r="GTM1" s="628"/>
      <c r="GTN1" s="628"/>
      <c r="GTO1" s="628"/>
      <c r="GTP1" s="628"/>
      <c r="GTQ1" s="628"/>
      <c r="GTR1" s="52"/>
      <c r="GTS1" s="55"/>
      <c r="GTT1" s="628"/>
      <c r="GTU1" s="628"/>
      <c r="GTV1" s="628"/>
      <c r="GTW1" s="628"/>
      <c r="GTX1" s="628"/>
      <c r="GTY1" s="52"/>
      <c r="GTZ1" s="55"/>
      <c r="GUA1" s="628"/>
      <c r="GUB1" s="628"/>
      <c r="GUC1" s="628"/>
      <c r="GUD1" s="628"/>
      <c r="GUE1" s="628"/>
      <c r="GUF1" s="52"/>
      <c r="GUG1" s="55"/>
      <c r="GUH1" s="628"/>
      <c r="GUI1" s="628"/>
      <c r="GUJ1" s="628"/>
      <c r="GUK1" s="628"/>
      <c r="GUL1" s="628"/>
      <c r="GUM1" s="52"/>
      <c r="GUN1" s="55"/>
      <c r="GUO1" s="628"/>
      <c r="GUP1" s="628"/>
      <c r="GUQ1" s="628"/>
      <c r="GUR1" s="628"/>
      <c r="GUS1" s="628"/>
      <c r="GUT1" s="52"/>
      <c r="GUU1" s="55"/>
      <c r="GUV1" s="628"/>
      <c r="GUW1" s="628"/>
      <c r="GUX1" s="628"/>
      <c r="GUY1" s="628"/>
      <c r="GUZ1" s="628"/>
      <c r="GVA1" s="52"/>
      <c r="GVB1" s="55"/>
      <c r="GVC1" s="628"/>
      <c r="GVD1" s="628"/>
      <c r="GVE1" s="628"/>
      <c r="GVF1" s="628"/>
      <c r="GVG1" s="628"/>
      <c r="GVH1" s="52"/>
      <c r="GVI1" s="55"/>
      <c r="GVJ1" s="628"/>
      <c r="GVK1" s="628"/>
      <c r="GVL1" s="628"/>
      <c r="GVM1" s="628"/>
      <c r="GVN1" s="628"/>
      <c r="GVO1" s="52"/>
      <c r="GVP1" s="55"/>
      <c r="GVQ1" s="628"/>
      <c r="GVR1" s="628"/>
      <c r="GVS1" s="628"/>
      <c r="GVT1" s="628"/>
      <c r="GVU1" s="628"/>
      <c r="GVV1" s="52"/>
      <c r="GVW1" s="55"/>
      <c r="GVX1" s="628"/>
      <c r="GVY1" s="628"/>
      <c r="GVZ1" s="628"/>
      <c r="GWA1" s="628"/>
      <c r="GWB1" s="628"/>
      <c r="GWC1" s="52"/>
      <c r="GWD1" s="55"/>
      <c r="GWE1" s="628"/>
      <c r="GWF1" s="628"/>
      <c r="GWG1" s="628"/>
      <c r="GWH1" s="628"/>
      <c r="GWI1" s="628"/>
      <c r="GWJ1" s="52"/>
      <c r="GWK1" s="55"/>
      <c r="GWL1" s="628"/>
      <c r="GWM1" s="628"/>
      <c r="GWN1" s="628"/>
      <c r="GWO1" s="628"/>
      <c r="GWP1" s="628"/>
      <c r="GWQ1" s="52"/>
      <c r="GWR1" s="55"/>
      <c r="GWS1" s="628"/>
      <c r="GWT1" s="628"/>
      <c r="GWU1" s="628"/>
      <c r="GWV1" s="628"/>
      <c r="GWW1" s="628"/>
      <c r="GWX1" s="52"/>
      <c r="GWY1" s="55"/>
      <c r="GWZ1" s="628"/>
      <c r="GXA1" s="628"/>
      <c r="GXB1" s="628"/>
      <c r="GXC1" s="628"/>
      <c r="GXD1" s="628"/>
      <c r="GXE1" s="52"/>
      <c r="GXF1" s="55"/>
      <c r="GXG1" s="628"/>
      <c r="GXH1" s="628"/>
      <c r="GXI1" s="628"/>
      <c r="GXJ1" s="628"/>
      <c r="GXK1" s="628"/>
      <c r="GXL1" s="52"/>
      <c r="GXM1" s="55"/>
      <c r="GXN1" s="628"/>
      <c r="GXO1" s="628"/>
      <c r="GXP1" s="628"/>
      <c r="GXQ1" s="628"/>
      <c r="GXR1" s="628"/>
      <c r="GXS1" s="52"/>
      <c r="GXT1" s="55"/>
      <c r="GXU1" s="628"/>
      <c r="GXV1" s="628"/>
      <c r="GXW1" s="628"/>
      <c r="GXX1" s="628"/>
      <c r="GXY1" s="628"/>
      <c r="GXZ1" s="52"/>
      <c r="GYA1" s="55"/>
      <c r="GYB1" s="628"/>
      <c r="GYC1" s="628"/>
      <c r="GYD1" s="628"/>
      <c r="GYE1" s="628"/>
      <c r="GYF1" s="628"/>
      <c r="GYG1" s="52"/>
      <c r="GYH1" s="55"/>
      <c r="GYI1" s="628"/>
      <c r="GYJ1" s="628"/>
      <c r="GYK1" s="628"/>
      <c r="GYL1" s="628"/>
      <c r="GYM1" s="628"/>
      <c r="GYN1" s="52"/>
      <c r="GYO1" s="55"/>
      <c r="GYP1" s="628"/>
      <c r="GYQ1" s="628"/>
      <c r="GYR1" s="628"/>
      <c r="GYS1" s="628"/>
      <c r="GYT1" s="628"/>
      <c r="GYU1" s="52"/>
      <c r="GYV1" s="55"/>
      <c r="GYW1" s="628"/>
      <c r="GYX1" s="628"/>
      <c r="GYY1" s="628"/>
      <c r="GYZ1" s="628"/>
      <c r="GZA1" s="628"/>
      <c r="GZB1" s="52"/>
      <c r="GZC1" s="55"/>
      <c r="GZD1" s="628"/>
      <c r="GZE1" s="628"/>
      <c r="GZF1" s="628"/>
      <c r="GZG1" s="628"/>
      <c r="GZH1" s="628"/>
      <c r="GZI1" s="52"/>
      <c r="GZJ1" s="55"/>
      <c r="GZK1" s="628"/>
      <c r="GZL1" s="628"/>
      <c r="GZM1" s="628"/>
      <c r="GZN1" s="628"/>
      <c r="GZO1" s="628"/>
      <c r="GZP1" s="52"/>
      <c r="GZQ1" s="55"/>
      <c r="GZR1" s="628"/>
      <c r="GZS1" s="628"/>
      <c r="GZT1" s="628"/>
      <c r="GZU1" s="628"/>
      <c r="GZV1" s="628"/>
      <c r="GZW1" s="52"/>
      <c r="GZX1" s="55"/>
      <c r="GZY1" s="628"/>
      <c r="GZZ1" s="628"/>
      <c r="HAA1" s="628"/>
      <c r="HAB1" s="628"/>
      <c r="HAC1" s="628"/>
      <c r="HAD1" s="52"/>
      <c r="HAE1" s="55"/>
      <c r="HAF1" s="628"/>
      <c r="HAG1" s="628"/>
      <c r="HAH1" s="628"/>
      <c r="HAI1" s="628"/>
      <c r="HAJ1" s="628"/>
      <c r="HAK1" s="52"/>
      <c r="HAL1" s="55"/>
      <c r="HAM1" s="628"/>
      <c r="HAN1" s="628"/>
      <c r="HAO1" s="628"/>
      <c r="HAP1" s="628"/>
      <c r="HAQ1" s="628"/>
      <c r="HAR1" s="52"/>
      <c r="HAS1" s="55"/>
      <c r="HAT1" s="628"/>
      <c r="HAU1" s="628"/>
      <c r="HAV1" s="628"/>
      <c r="HAW1" s="628"/>
      <c r="HAX1" s="628"/>
      <c r="HAY1" s="52"/>
      <c r="HAZ1" s="55"/>
      <c r="HBA1" s="628"/>
      <c r="HBB1" s="628"/>
      <c r="HBC1" s="628"/>
      <c r="HBD1" s="628"/>
      <c r="HBE1" s="628"/>
      <c r="HBF1" s="52"/>
      <c r="HBG1" s="55"/>
      <c r="HBH1" s="628"/>
      <c r="HBI1" s="628"/>
      <c r="HBJ1" s="628"/>
      <c r="HBK1" s="628"/>
      <c r="HBL1" s="628"/>
      <c r="HBM1" s="52"/>
      <c r="HBN1" s="55"/>
      <c r="HBO1" s="628"/>
      <c r="HBP1" s="628"/>
      <c r="HBQ1" s="628"/>
      <c r="HBR1" s="628"/>
      <c r="HBS1" s="628"/>
      <c r="HBT1" s="52"/>
      <c r="HBU1" s="55"/>
      <c r="HBV1" s="628"/>
      <c r="HBW1" s="628"/>
      <c r="HBX1" s="628"/>
      <c r="HBY1" s="628"/>
      <c r="HBZ1" s="628"/>
      <c r="HCA1" s="52"/>
      <c r="HCB1" s="55"/>
      <c r="HCC1" s="628"/>
      <c r="HCD1" s="628"/>
      <c r="HCE1" s="628"/>
      <c r="HCF1" s="628"/>
      <c r="HCG1" s="628"/>
      <c r="HCH1" s="52"/>
      <c r="HCI1" s="55"/>
      <c r="HCJ1" s="628"/>
      <c r="HCK1" s="628"/>
      <c r="HCL1" s="628"/>
      <c r="HCM1" s="628"/>
      <c r="HCN1" s="628"/>
      <c r="HCO1" s="52"/>
      <c r="HCP1" s="55"/>
      <c r="HCQ1" s="628"/>
      <c r="HCR1" s="628"/>
      <c r="HCS1" s="628"/>
      <c r="HCT1" s="628"/>
      <c r="HCU1" s="628"/>
      <c r="HCV1" s="52"/>
      <c r="HCW1" s="55"/>
      <c r="HCX1" s="628"/>
      <c r="HCY1" s="628"/>
      <c r="HCZ1" s="628"/>
      <c r="HDA1" s="628"/>
      <c r="HDB1" s="628"/>
      <c r="HDC1" s="52"/>
      <c r="HDD1" s="55"/>
      <c r="HDE1" s="628"/>
      <c r="HDF1" s="628"/>
      <c r="HDG1" s="628"/>
      <c r="HDH1" s="628"/>
      <c r="HDI1" s="628"/>
      <c r="HDJ1" s="52"/>
      <c r="HDK1" s="55"/>
      <c r="HDL1" s="628"/>
      <c r="HDM1" s="628"/>
      <c r="HDN1" s="628"/>
      <c r="HDO1" s="628"/>
      <c r="HDP1" s="628"/>
      <c r="HDQ1" s="52"/>
      <c r="HDR1" s="55"/>
      <c r="HDS1" s="628"/>
      <c r="HDT1" s="628"/>
      <c r="HDU1" s="628"/>
      <c r="HDV1" s="628"/>
      <c r="HDW1" s="628"/>
      <c r="HDX1" s="52"/>
      <c r="HDY1" s="55"/>
      <c r="HDZ1" s="628"/>
      <c r="HEA1" s="628"/>
      <c r="HEB1" s="628"/>
      <c r="HEC1" s="628"/>
      <c r="HED1" s="628"/>
      <c r="HEE1" s="52"/>
      <c r="HEF1" s="55"/>
      <c r="HEG1" s="628"/>
      <c r="HEH1" s="628"/>
      <c r="HEI1" s="628"/>
      <c r="HEJ1" s="628"/>
      <c r="HEK1" s="628"/>
      <c r="HEL1" s="52"/>
      <c r="HEM1" s="55"/>
      <c r="HEN1" s="628"/>
      <c r="HEO1" s="628"/>
      <c r="HEP1" s="628"/>
      <c r="HEQ1" s="628"/>
      <c r="HER1" s="628"/>
      <c r="HES1" s="52"/>
      <c r="HET1" s="55"/>
      <c r="HEU1" s="628"/>
      <c r="HEV1" s="628"/>
      <c r="HEW1" s="628"/>
      <c r="HEX1" s="628"/>
      <c r="HEY1" s="628"/>
      <c r="HEZ1" s="52"/>
      <c r="HFA1" s="55"/>
      <c r="HFB1" s="628"/>
      <c r="HFC1" s="628"/>
      <c r="HFD1" s="628"/>
      <c r="HFE1" s="628"/>
      <c r="HFF1" s="628"/>
      <c r="HFG1" s="52"/>
      <c r="HFH1" s="55"/>
      <c r="HFI1" s="628"/>
      <c r="HFJ1" s="628"/>
      <c r="HFK1" s="628"/>
      <c r="HFL1" s="628"/>
      <c r="HFM1" s="628"/>
      <c r="HFN1" s="52"/>
      <c r="HFO1" s="55"/>
      <c r="HFP1" s="628"/>
      <c r="HFQ1" s="628"/>
      <c r="HFR1" s="628"/>
      <c r="HFS1" s="628"/>
      <c r="HFT1" s="628"/>
      <c r="HFU1" s="52"/>
      <c r="HFV1" s="55"/>
      <c r="HFW1" s="628"/>
      <c r="HFX1" s="628"/>
      <c r="HFY1" s="628"/>
      <c r="HFZ1" s="628"/>
      <c r="HGA1" s="628"/>
      <c r="HGB1" s="52"/>
      <c r="HGC1" s="55"/>
      <c r="HGD1" s="628"/>
      <c r="HGE1" s="628"/>
      <c r="HGF1" s="628"/>
      <c r="HGG1" s="628"/>
      <c r="HGH1" s="628"/>
      <c r="HGI1" s="52"/>
      <c r="HGJ1" s="55"/>
      <c r="HGK1" s="628"/>
      <c r="HGL1" s="628"/>
      <c r="HGM1" s="628"/>
      <c r="HGN1" s="628"/>
      <c r="HGO1" s="628"/>
      <c r="HGP1" s="52"/>
      <c r="HGQ1" s="55"/>
      <c r="HGR1" s="628"/>
      <c r="HGS1" s="628"/>
      <c r="HGT1" s="628"/>
      <c r="HGU1" s="628"/>
      <c r="HGV1" s="628"/>
      <c r="HGW1" s="52"/>
      <c r="HGX1" s="55"/>
      <c r="HGY1" s="628"/>
      <c r="HGZ1" s="628"/>
      <c r="HHA1" s="628"/>
      <c r="HHB1" s="628"/>
      <c r="HHC1" s="628"/>
      <c r="HHD1" s="52"/>
      <c r="HHE1" s="55"/>
      <c r="HHF1" s="628"/>
      <c r="HHG1" s="628"/>
      <c r="HHH1" s="628"/>
      <c r="HHI1" s="628"/>
      <c r="HHJ1" s="628"/>
      <c r="HHK1" s="52"/>
      <c r="HHL1" s="55"/>
      <c r="HHM1" s="628"/>
      <c r="HHN1" s="628"/>
      <c r="HHO1" s="628"/>
      <c r="HHP1" s="628"/>
      <c r="HHQ1" s="628"/>
      <c r="HHR1" s="52"/>
      <c r="HHS1" s="55"/>
      <c r="HHT1" s="628"/>
      <c r="HHU1" s="628"/>
      <c r="HHV1" s="628"/>
      <c r="HHW1" s="628"/>
      <c r="HHX1" s="628"/>
      <c r="HHY1" s="52"/>
      <c r="HHZ1" s="55"/>
      <c r="HIA1" s="628"/>
      <c r="HIB1" s="628"/>
      <c r="HIC1" s="628"/>
      <c r="HID1" s="628"/>
      <c r="HIE1" s="628"/>
      <c r="HIF1" s="52"/>
      <c r="HIG1" s="55"/>
      <c r="HIH1" s="628"/>
      <c r="HII1" s="628"/>
      <c r="HIJ1" s="628"/>
      <c r="HIK1" s="628"/>
      <c r="HIL1" s="628"/>
      <c r="HIM1" s="52"/>
      <c r="HIN1" s="55"/>
      <c r="HIO1" s="628"/>
      <c r="HIP1" s="628"/>
      <c r="HIQ1" s="628"/>
      <c r="HIR1" s="628"/>
      <c r="HIS1" s="628"/>
      <c r="HIT1" s="52"/>
      <c r="HIU1" s="55"/>
      <c r="HIV1" s="628"/>
      <c r="HIW1" s="628"/>
      <c r="HIX1" s="628"/>
      <c r="HIY1" s="628"/>
      <c r="HIZ1" s="628"/>
      <c r="HJA1" s="52"/>
      <c r="HJB1" s="55"/>
      <c r="HJC1" s="628"/>
      <c r="HJD1" s="628"/>
      <c r="HJE1" s="628"/>
      <c r="HJF1" s="628"/>
      <c r="HJG1" s="628"/>
      <c r="HJH1" s="52"/>
      <c r="HJI1" s="55"/>
      <c r="HJJ1" s="628"/>
      <c r="HJK1" s="628"/>
      <c r="HJL1" s="628"/>
      <c r="HJM1" s="628"/>
      <c r="HJN1" s="628"/>
      <c r="HJO1" s="52"/>
      <c r="HJP1" s="55"/>
      <c r="HJQ1" s="628"/>
      <c r="HJR1" s="628"/>
      <c r="HJS1" s="628"/>
      <c r="HJT1" s="628"/>
      <c r="HJU1" s="628"/>
      <c r="HJV1" s="52"/>
      <c r="HJW1" s="55"/>
      <c r="HJX1" s="628"/>
      <c r="HJY1" s="628"/>
      <c r="HJZ1" s="628"/>
      <c r="HKA1" s="628"/>
      <c r="HKB1" s="628"/>
      <c r="HKC1" s="52"/>
      <c r="HKD1" s="55"/>
      <c r="HKE1" s="628"/>
      <c r="HKF1" s="628"/>
      <c r="HKG1" s="628"/>
      <c r="HKH1" s="628"/>
      <c r="HKI1" s="628"/>
      <c r="HKJ1" s="52"/>
      <c r="HKK1" s="55"/>
      <c r="HKL1" s="628"/>
      <c r="HKM1" s="628"/>
      <c r="HKN1" s="628"/>
      <c r="HKO1" s="628"/>
      <c r="HKP1" s="628"/>
      <c r="HKQ1" s="52"/>
      <c r="HKR1" s="55"/>
      <c r="HKS1" s="628"/>
      <c r="HKT1" s="628"/>
      <c r="HKU1" s="628"/>
      <c r="HKV1" s="628"/>
      <c r="HKW1" s="628"/>
      <c r="HKX1" s="52"/>
      <c r="HKY1" s="55"/>
      <c r="HKZ1" s="628"/>
      <c r="HLA1" s="628"/>
      <c r="HLB1" s="628"/>
      <c r="HLC1" s="628"/>
      <c r="HLD1" s="628"/>
      <c r="HLE1" s="52"/>
      <c r="HLF1" s="55"/>
      <c r="HLG1" s="628"/>
      <c r="HLH1" s="628"/>
      <c r="HLI1" s="628"/>
      <c r="HLJ1" s="628"/>
      <c r="HLK1" s="628"/>
      <c r="HLL1" s="52"/>
      <c r="HLM1" s="55"/>
      <c r="HLN1" s="628"/>
      <c r="HLO1" s="628"/>
      <c r="HLP1" s="628"/>
      <c r="HLQ1" s="628"/>
      <c r="HLR1" s="628"/>
      <c r="HLS1" s="52"/>
      <c r="HLT1" s="55"/>
      <c r="HLU1" s="628"/>
      <c r="HLV1" s="628"/>
      <c r="HLW1" s="628"/>
      <c r="HLX1" s="628"/>
      <c r="HLY1" s="628"/>
      <c r="HLZ1" s="52"/>
      <c r="HMA1" s="55"/>
      <c r="HMB1" s="628"/>
      <c r="HMC1" s="628"/>
      <c r="HMD1" s="628"/>
      <c r="HME1" s="628"/>
      <c r="HMF1" s="628"/>
      <c r="HMG1" s="52"/>
      <c r="HMH1" s="55"/>
      <c r="HMI1" s="628"/>
      <c r="HMJ1" s="628"/>
      <c r="HMK1" s="628"/>
      <c r="HML1" s="628"/>
      <c r="HMM1" s="628"/>
      <c r="HMN1" s="52"/>
      <c r="HMO1" s="55"/>
      <c r="HMP1" s="628"/>
      <c r="HMQ1" s="628"/>
      <c r="HMR1" s="628"/>
      <c r="HMS1" s="628"/>
      <c r="HMT1" s="628"/>
      <c r="HMU1" s="52"/>
      <c r="HMV1" s="55"/>
      <c r="HMW1" s="628"/>
      <c r="HMX1" s="628"/>
      <c r="HMY1" s="628"/>
      <c r="HMZ1" s="628"/>
      <c r="HNA1" s="628"/>
      <c r="HNB1" s="52"/>
      <c r="HNC1" s="55"/>
      <c r="HND1" s="628"/>
      <c r="HNE1" s="628"/>
      <c r="HNF1" s="628"/>
      <c r="HNG1" s="628"/>
      <c r="HNH1" s="628"/>
      <c r="HNI1" s="52"/>
      <c r="HNJ1" s="55"/>
      <c r="HNK1" s="628"/>
      <c r="HNL1" s="628"/>
      <c r="HNM1" s="628"/>
      <c r="HNN1" s="628"/>
      <c r="HNO1" s="628"/>
      <c r="HNP1" s="52"/>
      <c r="HNQ1" s="55"/>
      <c r="HNR1" s="628"/>
      <c r="HNS1" s="628"/>
      <c r="HNT1" s="628"/>
      <c r="HNU1" s="628"/>
      <c r="HNV1" s="628"/>
      <c r="HNW1" s="52"/>
      <c r="HNX1" s="55"/>
      <c r="HNY1" s="628"/>
      <c r="HNZ1" s="628"/>
      <c r="HOA1" s="628"/>
      <c r="HOB1" s="628"/>
      <c r="HOC1" s="628"/>
      <c r="HOD1" s="52"/>
      <c r="HOE1" s="55"/>
      <c r="HOF1" s="628"/>
      <c r="HOG1" s="628"/>
      <c r="HOH1" s="628"/>
      <c r="HOI1" s="628"/>
      <c r="HOJ1" s="628"/>
      <c r="HOK1" s="52"/>
      <c r="HOL1" s="55"/>
      <c r="HOM1" s="628"/>
      <c r="HON1" s="628"/>
      <c r="HOO1" s="628"/>
      <c r="HOP1" s="628"/>
      <c r="HOQ1" s="628"/>
      <c r="HOR1" s="52"/>
      <c r="HOS1" s="55"/>
      <c r="HOT1" s="628"/>
      <c r="HOU1" s="628"/>
      <c r="HOV1" s="628"/>
      <c r="HOW1" s="628"/>
      <c r="HOX1" s="628"/>
      <c r="HOY1" s="52"/>
      <c r="HOZ1" s="55"/>
      <c r="HPA1" s="628"/>
      <c r="HPB1" s="628"/>
      <c r="HPC1" s="628"/>
      <c r="HPD1" s="628"/>
      <c r="HPE1" s="628"/>
      <c r="HPF1" s="52"/>
      <c r="HPG1" s="55"/>
      <c r="HPH1" s="628"/>
      <c r="HPI1" s="628"/>
      <c r="HPJ1" s="628"/>
      <c r="HPK1" s="628"/>
      <c r="HPL1" s="628"/>
      <c r="HPM1" s="52"/>
      <c r="HPN1" s="55"/>
      <c r="HPO1" s="628"/>
      <c r="HPP1" s="628"/>
      <c r="HPQ1" s="628"/>
      <c r="HPR1" s="628"/>
      <c r="HPS1" s="628"/>
      <c r="HPT1" s="52"/>
      <c r="HPU1" s="55"/>
      <c r="HPV1" s="628"/>
      <c r="HPW1" s="628"/>
      <c r="HPX1" s="628"/>
      <c r="HPY1" s="628"/>
      <c r="HPZ1" s="628"/>
      <c r="HQA1" s="52"/>
      <c r="HQB1" s="55"/>
      <c r="HQC1" s="628"/>
      <c r="HQD1" s="628"/>
      <c r="HQE1" s="628"/>
      <c r="HQF1" s="628"/>
      <c r="HQG1" s="628"/>
      <c r="HQH1" s="52"/>
      <c r="HQI1" s="55"/>
      <c r="HQJ1" s="628"/>
      <c r="HQK1" s="628"/>
      <c r="HQL1" s="628"/>
      <c r="HQM1" s="628"/>
      <c r="HQN1" s="628"/>
      <c r="HQO1" s="52"/>
      <c r="HQP1" s="55"/>
      <c r="HQQ1" s="628"/>
      <c r="HQR1" s="628"/>
      <c r="HQS1" s="628"/>
      <c r="HQT1" s="628"/>
      <c r="HQU1" s="628"/>
      <c r="HQV1" s="52"/>
      <c r="HQW1" s="55"/>
      <c r="HQX1" s="628"/>
      <c r="HQY1" s="628"/>
      <c r="HQZ1" s="628"/>
      <c r="HRA1" s="628"/>
      <c r="HRB1" s="628"/>
      <c r="HRC1" s="52"/>
      <c r="HRD1" s="55"/>
      <c r="HRE1" s="628"/>
      <c r="HRF1" s="628"/>
      <c r="HRG1" s="628"/>
      <c r="HRH1" s="628"/>
      <c r="HRI1" s="628"/>
      <c r="HRJ1" s="52"/>
      <c r="HRK1" s="55"/>
      <c r="HRL1" s="628"/>
      <c r="HRM1" s="628"/>
      <c r="HRN1" s="628"/>
      <c r="HRO1" s="628"/>
      <c r="HRP1" s="628"/>
      <c r="HRQ1" s="52"/>
      <c r="HRR1" s="55"/>
      <c r="HRS1" s="628"/>
      <c r="HRT1" s="628"/>
      <c r="HRU1" s="628"/>
      <c r="HRV1" s="628"/>
      <c r="HRW1" s="628"/>
      <c r="HRX1" s="52"/>
      <c r="HRY1" s="55"/>
      <c r="HRZ1" s="628"/>
      <c r="HSA1" s="628"/>
      <c r="HSB1" s="628"/>
      <c r="HSC1" s="628"/>
      <c r="HSD1" s="628"/>
      <c r="HSE1" s="52"/>
      <c r="HSF1" s="55"/>
      <c r="HSG1" s="628"/>
      <c r="HSH1" s="628"/>
      <c r="HSI1" s="628"/>
      <c r="HSJ1" s="628"/>
      <c r="HSK1" s="628"/>
      <c r="HSL1" s="52"/>
      <c r="HSM1" s="55"/>
      <c r="HSN1" s="628"/>
      <c r="HSO1" s="628"/>
      <c r="HSP1" s="628"/>
      <c r="HSQ1" s="628"/>
      <c r="HSR1" s="628"/>
      <c r="HSS1" s="52"/>
      <c r="HST1" s="55"/>
      <c r="HSU1" s="628"/>
      <c r="HSV1" s="628"/>
      <c r="HSW1" s="628"/>
      <c r="HSX1" s="628"/>
      <c r="HSY1" s="628"/>
      <c r="HSZ1" s="52"/>
      <c r="HTA1" s="55"/>
      <c r="HTB1" s="628"/>
      <c r="HTC1" s="628"/>
      <c r="HTD1" s="628"/>
      <c r="HTE1" s="628"/>
      <c r="HTF1" s="628"/>
      <c r="HTG1" s="52"/>
      <c r="HTH1" s="55"/>
      <c r="HTI1" s="628"/>
      <c r="HTJ1" s="628"/>
      <c r="HTK1" s="628"/>
      <c r="HTL1" s="628"/>
      <c r="HTM1" s="628"/>
      <c r="HTN1" s="52"/>
      <c r="HTO1" s="55"/>
      <c r="HTP1" s="628"/>
      <c r="HTQ1" s="628"/>
      <c r="HTR1" s="628"/>
      <c r="HTS1" s="628"/>
      <c r="HTT1" s="628"/>
      <c r="HTU1" s="52"/>
      <c r="HTV1" s="55"/>
      <c r="HTW1" s="628"/>
      <c r="HTX1" s="628"/>
      <c r="HTY1" s="628"/>
      <c r="HTZ1" s="628"/>
      <c r="HUA1" s="628"/>
      <c r="HUB1" s="52"/>
      <c r="HUC1" s="55"/>
      <c r="HUD1" s="628"/>
      <c r="HUE1" s="628"/>
      <c r="HUF1" s="628"/>
      <c r="HUG1" s="628"/>
      <c r="HUH1" s="628"/>
      <c r="HUI1" s="52"/>
      <c r="HUJ1" s="55"/>
      <c r="HUK1" s="628"/>
      <c r="HUL1" s="628"/>
      <c r="HUM1" s="628"/>
      <c r="HUN1" s="628"/>
      <c r="HUO1" s="628"/>
      <c r="HUP1" s="52"/>
      <c r="HUQ1" s="55"/>
      <c r="HUR1" s="628"/>
      <c r="HUS1" s="628"/>
      <c r="HUT1" s="628"/>
      <c r="HUU1" s="628"/>
      <c r="HUV1" s="628"/>
      <c r="HUW1" s="52"/>
      <c r="HUX1" s="55"/>
      <c r="HUY1" s="628"/>
      <c r="HUZ1" s="628"/>
      <c r="HVA1" s="628"/>
      <c r="HVB1" s="628"/>
      <c r="HVC1" s="628"/>
      <c r="HVD1" s="52"/>
      <c r="HVE1" s="55"/>
      <c r="HVF1" s="628"/>
      <c r="HVG1" s="628"/>
      <c r="HVH1" s="628"/>
      <c r="HVI1" s="628"/>
      <c r="HVJ1" s="628"/>
      <c r="HVK1" s="52"/>
      <c r="HVL1" s="55"/>
      <c r="HVM1" s="628"/>
      <c r="HVN1" s="628"/>
      <c r="HVO1" s="628"/>
      <c r="HVP1" s="628"/>
      <c r="HVQ1" s="628"/>
      <c r="HVR1" s="52"/>
      <c r="HVS1" s="55"/>
      <c r="HVT1" s="628"/>
      <c r="HVU1" s="628"/>
      <c r="HVV1" s="628"/>
      <c r="HVW1" s="628"/>
      <c r="HVX1" s="628"/>
      <c r="HVY1" s="52"/>
      <c r="HVZ1" s="55"/>
      <c r="HWA1" s="628"/>
      <c r="HWB1" s="628"/>
      <c r="HWC1" s="628"/>
      <c r="HWD1" s="628"/>
      <c r="HWE1" s="628"/>
      <c r="HWF1" s="52"/>
      <c r="HWG1" s="55"/>
      <c r="HWH1" s="628"/>
      <c r="HWI1" s="628"/>
      <c r="HWJ1" s="628"/>
      <c r="HWK1" s="628"/>
      <c r="HWL1" s="628"/>
      <c r="HWM1" s="52"/>
      <c r="HWN1" s="55"/>
      <c r="HWO1" s="628"/>
      <c r="HWP1" s="628"/>
      <c r="HWQ1" s="628"/>
      <c r="HWR1" s="628"/>
      <c r="HWS1" s="628"/>
      <c r="HWT1" s="52"/>
      <c r="HWU1" s="55"/>
      <c r="HWV1" s="628"/>
      <c r="HWW1" s="628"/>
      <c r="HWX1" s="628"/>
      <c r="HWY1" s="628"/>
      <c r="HWZ1" s="628"/>
      <c r="HXA1" s="52"/>
      <c r="HXB1" s="55"/>
      <c r="HXC1" s="628"/>
      <c r="HXD1" s="628"/>
      <c r="HXE1" s="628"/>
      <c r="HXF1" s="628"/>
      <c r="HXG1" s="628"/>
      <c r="HXH1" s="52"/>
      <c r="HXI1" s="55"/>
      <c r="HXJ1" s="628"/>
      <c r="HXK1" s="628"/>
      <c r="HXL1" s="628"/>
      <c r="HXM1" s="628"/>
      <c r="HXN1" s="628"/>
      <c r="HXO1" s="52"/>
      <c r="HXP1" s="55"/>
      <c r="HXQ1" s="628"/>
      <c r="HXR1" s="628"/>
      <c r="HXS1" s="628"/>
      <c r="HXT1" s="628"/>
      <c r="HXU1" s="628"/>
      <c r="HXV1" s="52"/>
      <c r="HXW1" s="55"/>
      <c r="HXX1" s="628"/>
      <c r="HXY1" s="628"/>
      <c r="HXZ1" s="628"/>
      <c r="HYA1" s="628"/>
      <c r="HYB1" s="628"/>
      <c r="HYC1" s="52"/>
      <c r="HYD1" s="55"/>
      <c r="HYE1" s="628"/>
      <c r="HYF1" s="628"/>
      <c r="HYG1" s="628"/>
      <c r="HYH1" s="628"/>
      <c r="HYI1" s="628"/>
      <c r="HYJ1" s="52"/>
      <c r="HYK1" s="55"/>
      <c r="HYL1" s="628"/>
      <c r="HYM1" s="628"/>
      <c r="HYN1" s="628"/>
      <c r="HYO1" s="628"/>
      <c r="HYP1" s="628"/>
      <c r="HYQ1" s="52"/>
      <c r="HYR1" s="55"/>
      <c r="HYS1" s="628"/>
      <c r="HYT1" s="628"/>
      <c r="HYU1" s="628"/>
      <c r="HYV1" s="628"/>
      <c r="HYW1" s="628"/>
      <c r="HYX1" s="52"/>
      <c r="HYY1" s="55"/>
      <c r="HYZ1" s="628"/>
      <c r="HZA1" s="628"/>
      <c r="HZB1" s="628"/>
      <c r="HZC1" s="628"/>
      <c r="HZD1" s="628"/>
      <c r="HZE1" s="52"/>
      <c r="HZF1" s="55"/>
      <c r="HZG1" s="628"/>
      <c r="HZH1" s="628"/>
      <c r="HZI1" s="628"/>
      <c r="HZJ1" s="628"/>
      <c r="HZK1" s="628"/>
      <c r="HZL1" s="52"/>
      <c r="HZM1" s="55"/>
      <c r="HZN1" s="628"/>
      <c r="HZO1" s="628"/>
      <c r="HZP1" s="628"/>
      <c r="HZQ1" s="628"/>
      <c r="HZR1" s="628"/>
      <c r="HZS1" s="52"/>
      <c r="HZT1" s="55"/>
      <c r="HZU1" s="628"/>
      <c r="HZV1" s="628"/>
      <c r="HZW1" s="628"/>
      <c r="HZX1" s="628"/>
      <c r="HZY1" s="628"/>
      <c r="HZZ1" s="52"/>
      <c r="IAA1" s="55"/>
      <c r="IAB1" s="628"/>
      <c r="IAC1" s="628"/>
      <c r="IAD1" s="628"/>
      <c r="IAE1" s="628"/>
      <c r="IAF1" s="628"/>
      <c r="IAG1" s="52"/>
      <c r="IAH1" s="55"/>
      <c r="IAI1" s="628"/>
      <c r="IAJ1" s="628"/>
      <c r="IAK1" s="628"/>
      <c r="IAL1" s="628"/>
      <c r="IAM1" s="628"/>
      <c r="IAN1" s="52"/>
      <c r="IAO1" s="55"/>
      <c r="IAP1" s="628"/>
      <c r="IAQ1" s="628"/>
      <c r="IAR1" s="628"/>
      <c r="IAS1" s="628"/>
      <c r="IAT1" s="628"/>
      <c r="IAU1" s="52"/>
      <c r="IAV1" s="55"/>
      <c r="IAW1" s="628"/>
      <c r="IAX1" s="628"/>
      <c r="IAY1" s="628"/>
      <c r="IAZ1" s="628"/>
      <c r="IBA1" s="628"/>
      <c r="IBB1" s="52"/>
      <c r="IBC1" s="55"/>
      <c r="IBD1" s="628"/>
      <c r="IBE1" s="628"/>
      <c r="IBF1" s="628"/>
      <c r="IBG1" s="628"/>
      <c r="IBH1" s="628"/>
      <c r="IBI1" s="52"/>
      <c r="IBJ1" s="55"/>
      <c r="IBK1" s="628"/>
      <c r="IBL1" s="628"/>
      <c r="IBM1" s="628"/>
      <c r="IBN1" s="628"/>
      <c r="IBO1" s="628"/>
      <c r="IBP1" s="52"/>
      <c r="IBQ1" s="55"/>
      <c r="IBR1" s="628"/>
      <c r="IBS1" s="628"/>
      <c r="IBT1" s="628"/>
      <c r="IBU1" s="628"/>
      <c r="IBV1" s="628"/>
      <c r="IBW1" s="52"/>
      <c r="IBX1" s="55"/>
      <c r="IBY1" s="628"/>
      <c r="IBZ1" s="628"/>
      <c r="ICA1" s="628"/>
      <c r="ICB1" s="628"/>
      <c r="ICC1" s="628"/>
      <c r="ICD1" s="52"/>
      <c r="ICE1" s="55"/>
      <c r="ICF1" s="628"/>
      <c r="ICG1" s="628"/>
      <c r="ICH1" s="628"/>
      <c r="ICI1" s="628"/>
      <c r="ICJ1" s="628"/>
      <c r="ICK1" s="52"/>
      <c r="ICL1" s="55"/>
      <c r="ICM1" s="628"/>
      <c r="ICN1" s="628"/>
      <c r="ICO1" s="628"/>
      <c r="ICP1" s="628"/>
      <c r="ICQ1" s="628"/>
      <c r="ICR1" s="52"/>
      <c r="ICS1" s="55"/>
      <c r="ICT1" s="628"/>
      <c r="ICU1" s="628"/>
      <c r="ICV1" s="628"/>
      <c r="ICW1" s="628"/>
      <c r="ICX1" s="628"/>
      <c r="ICY1" s="52"/>
      <c r="ICZ1" s="55"/>
      <c r="IDA1" s="628"/>
      <c r="IDB1" s="628"/>
      <c r="IDC1" s="628"/>
      <c r="IDD1" s="628"/>
      <c r="IDE1" s="628"/>
      <c r="IDF1" s="52"/>
      <c r="IDG1" s="55"/>
      <c r="IDH1" s="628"/>
      <c r="IDI1" s="628"/>
      <c r="IDJ1" s="628"/>
      <c r="IDK1" s="628"/>
      <c r="IDL1" s="628"/>
      <c r="IDM1" s="52"/>
      <c r="IDN1" s="55"/>
      <c r="IDO1" s="628"/>
      <c r="IDP1" s="628"/>
      <c r="IDQ1" s="628"/>
      <c r="IDR1" s="628"/>
      <c r="IDS1" s="628"/>
      <c r="IDT1" s="52"/>
      <c r="IDU1" s="55"/>
      <c r="IDV1" s="628"/>
      <c r="IDW1" s="628"/>
      <c r="IDX1" s="628"/>
      <c r="IDY1" s="628"/>
      <c r="IDZ1" s="628"/>
      <c r="IEA1" s="52"/>
      <c r="IEB1" s="55"/>
      <c r="IEC1" s="628"/>
      <c r="IED1" s="628"/>
      <c r="IEE1" s="628"/>
      <c r="IEF1" s="628"/>
      <c r="IEG1" s="628"/>
      <c r="IEH1" s="52"/>
      <c r="IEI1" s="55"/>
      <c r="IEJ1" s="628"/>
      <c r="IEK1" s="628"/>
      <c r="IEL1" s="628"/>
      <c r="IEM1" s="628"/>
      <c r="IEN1" s="628"/>
      <c r="IEO1" s="52"/>
      <c r="IEP1" s="55"/>
      <c r="IEQ1" s="628"/>
      <c r="IER1" s="628"/>
      <c r="IES1" s="628"/>
      <c r="IET1" s="628"/>
      <c r="IEU1" s="628"/>
      <c r="IEV1" s="52"/>
      <c r="IEW1" s="55"/>
      <c r="IEX1" s="628"/>
      <c r="IEY1" s="628"/>
      <c r="IEZ1" s="628"/>
      <c r="IFA1" s="628"/>
      <c r="IFB1" s="628"/>
      <c r="IFC1" s="52"/>
      <c r="IFD1" s="55"/>
      <c r="IFE1" s="628"/>
      <c r="IFF1" s="628"/>
      <c r="IFG1" s="628"/>
      <c r="IFH1" s="628"/>
      <c r="IFI1" s="628"/>
      <c r="IFJ1" s="52"/>
      <c r="IFK1" s="55"/>
      <c r="IFL1" s="628"/>
      <c r="IFM1" s="628"/>
      <c r="IFN1" s="628"/>
      <c r="IFO1" s="628"/>
      <c r="IFP1" s="628"/>
      <c r="IFQ1" s="52"/>
      <c r="IFR1" s="55"/>
      <c r="IFS1" s="628"/>
      <c r="IFT1" s="628"/>
      <c r="IFU1" s="628"/>
      <c r="IFV1" s="628"/>
      <c r="IFW1" s="628"/>
      <c r="IFX1" s="52"/>
      <c r="IFY1" s="55"/>
      <c r="IFZ1" s="628"/>
      <c r="IGA1" s="628"/>
      <c r="IGB1" s="628"/>
      <c r="IGC1" s="628"/>
      <c r="IGD1" s="628"/>
      <c r="IGE1" s="52"/>
      <c r="IGF1" s="55"/>
      <c r="IGG1" s="628"/>
      <c r="IGH1" s="628"/>
      <c r="IGI1" s="628"/>
      <c r="IGJ1" s="628"/>
      <c r="IGK1" s="628"/>
      <c r="IGL1" s="52"/>
      <c r="IGM1" s="55"/>
      <c r="IGN1" s="628"/>
      <c r="IGO1" s="628"/>
      <c r="IGP1" s="628"/>
      <c r="IGQ1" s="628"/>
      <c r="IGR1" s="628"/>
      <c r="IGS1" s="52"/>
      <c r="IGT1" s="55"/>
      <c r="IGU1" s="628"/>
      <c r="IGV1" s="628"/>
      <c r="IGW1" s="628"/>
      <c r="IGX1" s="628"/>
      <c r="IGY1" s="628"/>
      <c r="IGZ1" s="52"/>
      <c r="IHA1" s="55"/>
      <c r="IHB1" s="628"/>
      <c r="IHC1" s="628"/>
      <c r="IHD1" s="628"/>
      <c r="IHE1" s="628"/>
      <c r="IHF1" s="628"/>
      <c r="IHG1" s="52"/>
      <c r="IHH1" s="55"/>
      <c r="IHI1" s="628"/>
      <c r="IHJ1" s="628"/>
      <c r="IHK1" s="628"/>
      <c r="IHL1" s="628"/>
      <c r="IHM1" s="628"/>
      <c r="IHN1" s="52"/>
      <c r="IHO1" s="55"/>
      <c r="IHP1" s="628"/>
      <c r="IHQ1" s="628"/>
      <c r="IHR1" s="628"/>
      <c r="IHS1" s="628"/>
      <c r="IHT1" s="628"/>
      <c r="IHU1" s="52"/>
      <c r="IHV1" s="55"/>
      <c r="IHW1" s="628"/>
      <c r="IHX1" s="628"/>
      <c r="IHY1" s="628"/>
      <c r="IHZ1" s="628"/>
      <c r="IIA1" s="628"/>
      <c r="IIB1" s="52"/>
      <c r="IIC1" s="55"/>
      <c r="IID1" s="628"/>
      <c r="IIE1" s="628"/>
      <c r="IIF1" s="628"/>
      <c r="IIG1" s="628"/>
      <c r="IIH1" s="628"/>
      <c r="III1" s="52"/>
      <c r="IIJ1" s="55"/>
      <c r="IIK1" s="628"/>
      <c r="IIL1" s="628"/>
      <c r="IIM1" s="628"/>
      <c r="IIN1" s="628"/>
      <c r="IIO1" s="628"/>
      <c r="IIP1" s="52"/>
      <c r="IIQ1" s="55"/>
      <c r="IIR1" s="628"/>
      <c r="IIS1" s="628"/>
      <c r="IIT1" s="628"/>
      <c r="IIU1" s="628"/>
      <c r="IIV1" s="628"/>
      <c r="IIW1" s="52"/>
      <c r="IIX1" s="55"/>
      <c r="IIY1" s="628"/>
      <c r="IIZ1" s="628"/>
      <c r="IJA1" s="628"/>
      <c r="IJB1" s="628"/>
      <c r="IJC1" s="628"/>
      <c r="IJD1" s="52"/>
      <c r="IJE1" s="55"/>
      <c r="IJF1" s="628"/>
      <c r="IJG1" s="628"/>
      <c r="IJH1" s="628"/>
      <c r="IJI1" s="628"/>
      <c r="IJJ1" s="628"/>
      <c r="IJK1" s="52"/>
      <c r="IJL1" s="55"/>
      <c r="IJM1" s="628"/>
      <c r="IJN1" s="628"/>
      <c r="IJO1" s="628"/>
      <c r="IJP1" s="628"/>
      <c r="IJQ1" s="628"/>
      <c r="IJR1" s="52"/>
      <c r="IJS1" s="55"/>
      <c r="IJT1" s="628"/>
      <c r="IJU1" s="628"/>
      <c r="IJV1" s="628"/>
      <c r="IJW1" s="628"/>
      <c r="IJX1" s="628"/>
      <c r="IJY1" s="52"/>
      <c r="IJZ1" s="55"/>
      <c r="IKA1" s="628"/>
      <c r="IKB1" s="628"/>
      <c r="IKC1" s="628"/>
      <c r="IKD1" s="628"/>
      <c r="IKE1" s="628"/>
      <c r="IKF1" s="52"/>
      <c r="IKG1" s="55"/>
      <c r="IKH1" s="628"/>
      <c r="IKI1" s="628"/>
      <c r="IKJ1" s="628"/>
      <c r="IKK1" s="628"/>
      <c r="IKL1" s="628"/>
      <c r="IKM1" s="52"/>
      <c r="IKN1" s="55"/>
      <c r="IKO1" s="628"/>
      <c r="IKP1" s="628"/>
      <c r="IKQ1" s="628"/>
      <c r="IKR1" s="628"/>
      <c r="IKS1" s="628"/>
      <c r="IKT1" s="52"/>
      <c r="IKU1" s="55"/>
      <c r="IKV1" s="628"/>
      <c r="IKW1" s="628"/>
      <c r="IKX1" s="628"/>
      <c r="IKY1" s="628"/>
      <c r="IKZ1" s="628"/>
      <c r="ILA1" s="52"/>
      <c r="ILB1" s="55"/>
      <c r="ILC1" s="628"/>
      <c r="ILD1" s="628"/>
      <c r="ILE1" s="628"/>
      <c r="ILF1" s="628"/>
      <c r="ILG1" s="628"/>
      <c r="ILH1" s="52"/>
      <c r="ILI1" s="55"/>
      <c r="ILJ1" s="628"/>
      <c r="ILK1" s="628"/>
      <c r="ILL1" s="628"/>
      <c r="ILM1" s="628"/>
      <c r="ILN1" s="628"/>
      <c r="ILO1" s="52"/>
      <c r="ILP1" s="55"/>
      <c r="ILQ1" s="628"/>
      <c r="ILR1" s="628"/>
      <c r="ILS1" s="628"/>
      <c r="ILT1" s="628"/>
      <c r="ILU1" s="628"/>
      <c r="ILV1" s="52"/>
      <c r="ILW1" s="55"/>
      <c r="ILX1" s="628"/>
      <c r="ILY1" s="628"/>
      <c r="ILZ1" s="628"/>
      <c r="IMA1" s="628"/>
      <c r="IMB1" s="628"/>
      <c r="IMC1" s="52"/>
      <c r="IMD1" s="55"/>
      <c r="IME1" s="628"/>
      <c r="IMF1" s="628"/>
      <c r="IMG1" s="628"/>
      <c r="IMH1" s="628"/>
      <c r="IMI1" s="628"/>
      <c r="IMJ1" s="52"/>
      <c r="IMK1" s="55"/>
      <c r="IML1" s="628"/>
      <c r="IMM1" s="628"/>
      <c r="IMN1" s="628"/>
      <c r="IMO1" s="628"/>
      <c r="IMP1" s="628"/>
      <c r="IMQ1" s="52"/>
      <c r="IMR1" s="55"/>
      <c r="IMS1" s="628"/>
      <c r="IMT1" s="628"/>
      <c r="IMU1" s="628"/>
      <c r="IMV1" s="628"/>
      <c r="IMW1" s="628"/>
      <c r="IMX1" s="52"/>
      <c r="IMY1" s="55"/>
      <c r="IMZ1" s="628"/>
      <c r="INA1" s="628"/>
      <c r="INB1" s="628"/>
      <c r="INC1" s="628"/>
      <c r="IND1" s="628"/>
      <c r="INE1" s="52"/>
      <c r="INF1" s="55"/>
      <c r="ING1" s="628"/>
      <c r="INH1" s="628"/>
      <c r="INI1" s="628"/>
      <c r="INJ1" s="628"/>
      <c r="INK1" s="628"/>
      <c r="INL1" s="52"/>
      <c r="INM1" s="55"/>
      <c r="INN1" s="628"/>
      <c r="INO1" s="628"/>
      <c r="INP1" s="628"/>
      <c r="INQ1" s="628"/>
      <c r="INR1" s="628"/>
      <c r="INS1" s="52"/>
      <c r="INT1" s="55"/>
      <c r="INU1" s="628"/>
      <c r="INV1" s="628"/>
      <c r="INW1" s="628"/>
      <c r="INX1" s="628"/>
      <c r="INY1" s="628"/>
      <c r="INZ1" s="52"/>
      <c r="IOA1" s="55"/>
      <c r="IOB1" s="628"/>
      <c r="IOC1" s="628"/>
      <c r="IOD1" s="628"/>
      <c r="IOE1" s="628"/>
      <c r="IOF1" s="628"/>
      <c r="IOG1" s="52"/>
      <c r="IOH1" s="55"/>
      <c r="IOI1" s="628"/>
      <c r="IOJ1" s="628"/>
      <c r="IOK1" s="628"/>
      <c r="IOL1" s="628"/>
      <c r="IOM1" s="628"/>
      <c r="ION1" s="52"/>
      <c r="IOO1" s="55"/>
      <c r="IOP1" s="628"/>
      <c r="IOQ1" s="628"/>
      <c r="IOR1" s="628"/>
      <c r="IOS1" s="628"/>
      <c r="IOT1" s="628"/>
      <c r="IOU1" s="52"/>
      <c r="IOV1" s="55"/>
      <c r="IOW1" s="628"/>
      <c r="IOX1" s="628"/>
      <c r="IOY1" s="628"/>
      <c r="IOZ1" s="628"/>
      <c r="IPA1" s="628"/>
      <c r="IPB1" s="52"/>
      <c r="IPC1" s="55"/>
      <c r="IPD1" s="628"/>
      <c r="IPE1" s="628"/>
      <c r="IPF1" s="628"/>
      <c r="IPG1" s="628"/>
      <c r="IPH1" s="628"/>
      <c r="IPI1" s="52"/>
      <c r="IPJ1" s="55"/>
      <c r="IPK1" s="628"/>
      <c r="IPL1" s="628"/>
      <c r="IPM1" s="628"/>
      <c r="IPN1" s="628"/>
      <c r="IPO1" s="628"/>
      <c r="IPP1" s="52"/>
      <c r="IPQ1" s="55"/>
      <c r="IPR1" s="628"/>
      <c r="IPS1" s="628"/>
      <c r="IPT1" s="628"/>
      <c r="IPU1" s="628"/>
      <c r="IPV1" s="628"/>
      <c r="IPW1" s="52"/>
      <c r="IPX1" s="55"/>
      <c r="IPY1" s="628"/>
      <c r="IPZ1" s="628"/>
      <c r="IQA1" s="628"/>
      <c r="IQB1" s="628"/>
      <c r="IQC1" s="628"/>
      <c r="IQD1" s="52"/>
      <c r="IQE1" s="55"/>
      <c r="IQF1" s="628"/>
      <c r="IQG1" s="628"/>
      <c r="IQH1" s="628"/>
      <c r="IQI1" s="628"/>
      <c r="IQJ1" s="628"/>
      <c r="IQK1" s="52"/>
      <c r="IQL1" s="55"/>
      <c r="IQM1" s="628"/>
      <c r="IQN1" s="628"/>
      <c r="IQO1" s="628"/>
      <c r="IQP1" s="628"/>
      <c r="IQQ1" s="628"/>
      <c r="IQR1" s="52"/>
      <c r="IQS1" s="55"/>
      <c r="IQT1" s="628"/>
      <c r="IQU1" s="628"/>
      <c r="IQV1" s="628"/>
      <c r="IQW1" s="628"/>
      <c r="IQX1" s="628"/>
      <c r="IQY1" s="52"/>
      <c r="IQZ1" s="55"/>
      <c r="IRA1" s="628"/>
      <c r="IRB1" s="628"/>
      <c r="IRC1" s="628"/>
      <c r="IRD1" s="628"/>
      <c r="IRE1" s="628"/>
      <c r="IRF1" s="52"/>
      <c r="IRG1" s="55"/>
      <c r="IRH1" s="628"/>
      <c r="IRI1" s="628"/>
      <c r="IRJ1" s="628"/>
      <c r="IRK1" s="628"/>
      <c r="IRL1" s="628"/>
      <c r="IRM1" s="52"/>
      <c r="IRN1" s="55"/>
      <c r="IRO1" s="628"/>
      <c r="IRP1" s="628"/>
      <c r="IRQ1" s="628"/>
      <c r="IRR1" s="628"/>
      <c r="IRS1" s="628"/>
      <c r="IRT1" s="52"/>
      <c r="IRU1" s="55"/>
      <c r="IRV1" s="628"/>
      <c r="IRW1" s="628"/>
      <c r="IRX1" s="628"/>
      <c r="IRY1" s="628"/>
      <c r="IRZ1" s="628"/>
      <c r="ISA1" s="52"/>
      <c r="ISB1" s="55"/>
      <c r="ISC1" s="628"/>
      <c r="ISD1" s="628"/>
      <c r="ISE1" s="628"/>
      <c r="ISF1" s="628"/>
      <c r="ISG1" s="628"/>
      <c r="ISH1" s="52"/>
      <c r="ISI1" s="55"/>
      <c r="ISJ1" s="628"/>
      <c r="ISK1" s="628"/>
      <c r="ISL1" s="628"/>
      <c r="ISM1" s="628"/>
      <c r="ISN1" s="628"/>
      <c r="ISO1" s="52"/>
      <c r="ISP1" s="55"/>
      <c r="ISQ1" s="628"/>
      <c r="ISR1" s="628"/>
      <c r="ISS1" s="628"/>
      <c r="IST1" s="628"/>
      <c r="ISU1" s="628"/>
      <c r="ISV1" s="52"/>
      <c r="ISW1" s="55"/>
      <c r="ISX1" s="628"/>
      <c r="ISY1" s="628"/>
      <c r="ISZ1" s="628"/>
      <c r="ITA1" s="628"/>
      <c r="ITB1" s="628"/>
      <c r="ITC1" s="52"/>
      <c r="ITD1" s="55"/>
      <c r="ITE1" s="628"/>
      <c r="ITF1" s="628"/>
      <c r="ITG1" s="628"/>
      <c r="ITH1" s="628"/>
      <c r="ITI1" s="628"/>
      <c r="ITJ1" s="52"/>
      <c r="ITK1" s="55"/>
      <c r="ITL1" s="628"/>
      <c r="ITM1" s="628"/>
      <c r="ITN1" s="628"/>
      <c r="ITO1" s="628"/>
      <c r="ITP1" s="628"/>
      <c r="ITQ1" s="52"/>
      <c r="ITR1" s="55"/>
      <c r="ITS1" s="628"/>
      <c r="ITT1" s="628"/>
      <c r="ITU1" s="628"/>
      <c r="ITV1" s="628"/>
      <c r="ITW1" s="628"/>
      <c r="ITX1" s="52"/>
      <c r="ITY1" s="55"/>
      <c r="ITZ1" s="628"/>
      <c r="IUA1" s="628"/>
      <c r="IUB1" s="628"/>
      <c r="IUC1" s="628"/>
      <c r="IUD1" s="628"/>
      <c r="IUE1" s="52"/>
      <c r="IUF1" s="55"/>
      <c r="IUG1" s="628"/>
      <c r="IUH1" s="628"/>
      <c r="IUI1" s="628"/>
      <c r="IUJ1" s="628"/>
      <c r="IUK1" s="628"/>
      <c r="IUL1" s="52"/>
      <c r="IUM1" s="55"/>
      <c r="IUN1" s="628"/>
      <c r="IUO1" s="628"/>
      <c r="IUP1" s="628"/>
      <c r="IUQ1" s="628"/>
      <c r="IUR1" s="628"/>
      <c r="IUS1" s="52"/>
      <c r="IUT1" s="55"/>
      <c r="IUU1" s="628"/>
      <c r="IUV1" s="628"/>
      <c r="IUW1" s="628"/>
      <c r="IUX1" s="628"/>
      <c r="IUY1" s="628"/>
      <c r="IUZ1" s="52"/>
      <c r="IVA1" s="55"/>
      <c r="IVB1" s="628"/>
      <c r="IVC1" s="628"/>
      <c r="IVD1" s="628"/>
      <c r="IVE1" s="628"/>
      <c r="IVF1" s="628"/>
      <c r="IVG1" s="52"/>
      <c r="IVH1" s="55"/>
      <c r="IVI1" s="628"/>
      <c r="IVJ1" s="628"/>
      <c r="IVK1" s="628"/>
      <c r="IVL1" s="628"/>
      <c r="IVM1" s="628"/>
      <c r="IVN1" s="52"/>
      <c r="IVO1" s="55"/>
      <c r="IVP1" s="628"/>
      <c r="IVQ1" s="628"/>
      <c r="IVR1" s="628"/>
      <c r="IVS1" s="628"/>
      <c r="IVT1" s="628"/>
      <c r="IVU1" s="52"/>
      <c r="IVV1" s="55"/>
      <c r="IVW1" s="628"/>
      <c r="IVX1" s="628"/>
      <c r="IVY1" s="628"/>
      <c r="IVZ1" s="628"/>
      <c r="IWA1" s="628"/>
      <c r="IWB1" s="52"/>
      <c r="IWC1" s="55"/>
      <c r="IWD1" s="628"/>
      <c r="IWE1" s="628"/>
      <c r="IWF1" s="628"/>
      <c r="IWG1" s="628"/>
      <c r="IWH1" s="628"/>
      <c r="IWI1" s="52"/>
      <c r="IWJ1" s="55"/>
      <c r="IWK1" s="628"/>
      <c r="IWL1" s="628"/>
      <c r="IWM1" s="628"/>
      <c r="IWN1" s="628"/>
      <c r="IWO1" s="628"/>
      <c r="IWP1" s="52"/>
      <c r="IWQ1" s="55"/>
      <c r="IWR1" s="628"/>
      <c r="IWS1" s="628"/>
      <c r="IWT1" s="628"/>
      <c r="IWU1" s="628"/>
      <c r="IWV1" s="628"/>
      <c r="IWW1" s="52"/>
      <c r="IWX1" s="55"/>
      <c r="IWY1" s="628"/>
      <c r="IWZ1" s="628"/>
      <c r="IXA1" s="628"/>
      <c r="IXB1" s="628"/>
      <c r="IXC1" s="628"/>
      <c r="IXD1" s="52"/>
      <c r="IXE1" s="55"/>
      <c r="IXF1" s="628"/>
      <c r="IXG1" s="628"/>
      <c r="IXH1" s="628"/>
      <c r="IXI1" s="628"/>
      <c r="IXJ1" s="628"/>
      <c r="IXK1" s="52"/>
      <c r="IXL1" s="55"/>
      <c r="IXM1" s="628"/>
      <c r="IXN1" s="628"/>
      <c r="IXO1" s="628"/>
      <c r="IXP1" s="628"/>
      <c r="IXQ1" s="628"/>
      <c r="IXR1" s="52"/>
      <c r="IXS1" s="55"/>
      <c r="IXT1" s="628"/>
      <c r="IXU1" s="628"/>
      <c r="IXV1" s="628"/>
      <c r="IXW1" s="628"/>
      <c r="IXX1" s="628"/>
      <c r="IXY1" s="52"/>
      <c r="IXZ1" s="55"/>
      <c r="IYA1" s="628"/>
      <c r="IYB1" s="628"/>
      <c r="IYC1" s="628"/>
      <c r="IYD1" s="628"/>
      <c r="IYE1" s="628"/>
      <c r="IYF1" s="52"/>
      <c r="IYG1" s="55"/>
      <c r="IYH1" s="628"/>
      <c r="IYI1" s="628"/>
      <c r="IYJ1" s="628"/>
      <c r="IYK1" s="628"/>
      <c r="IYL1" s="628"/>
      <c r="IYM1" s="52"/>
      <c r="IYN1" s="55"/>
      <c r="IYO1" s="628"/>
      <c r="IYP1" s="628"/>
      <c r="IYQ1" s="628"/>
      <c r="IYR1" s="628"/>
      <c r="IYS1" s="628"/>
      <c r="IYT1" s="52"/>
      <c r="IYU1" s="55"/>
      <c r="IYV1" s="628"/>
      <c r="IYW1" s="628"/>
      <c r="IYX1" s="628"/>
      <c r="IYY1" s="628"/>
      <c r="IYZ1" s="628"/>
      <c r="IZA1" s="52"/>
      <c r="IZB1" s="55"/>
      <c r="IZC1" s="628"/>
      <c r="IZD1" s="628"/>
      <c r="IZE1" s="628"/>
      <c r="IZF1" s="628"/>
      <c r="IZG1" s="628"/>
      <c r="IZH1" s="52"/>
      <c r="IZI1" s="55"/>
      <c r="IZJ1" s="628"/>
      <c r="IZK1" s="628"/>
      <c r="IZL1" s="628"/>
      <c r="IZM1" s="628"/>
      <c r="IZN1" s="628"/>
      <c r="IZO1" s="52"/>
      <c r="IZP1" s="55"/>
      <c r="IZQ1" s="628"/>
      <c r="IZR1" s="628"/>
      <c r="IZS1" s="628"/>
      <c r="IZT1" s="628"/>
      <c r="IZU1" s="628"/>
      <c r="IZV1" s="52"/>
      <c r="IZW1" s="55"/>
      <c r="IZX1" s="628"/>
      <c r="IZY1" s="628"/>
      <c r="IZZ1" s="628"/>
      <c r="JAA1" s="628"/>
      <c r="JAB1" s="628"/>
      <c r="JAC1" s="52"/>
      <c r="JAD1" s="55"/>
      <c r="JAE1" s="628"/>
      <c r="JAF1" s="628"/>
      <c r="JAG1" s="628"/>
      <c r="JAH1" s="628"/>
      <c r="JAI1" s="628"/>
      <c r="JAJ1" s="52"/>
      <c r="JAK1" s="55"/>
      <c r="JAL1" s="628"/>
      <c r="JAM1" s="628"/>
      <c r="JAN1" s="628"/>
      <c r="JAO1" s="628"/>
      <c r="JAP1" s="628"/>
      <c r="JAQ1" s="52"/>
      <c r="JAR1" s="55"/>
      <c r="JAS1" s="628"/>
      <c r="JAT1" s="628"/>
      <c r="JAU1" s="628"/>
      <c r="JAV1" s="628"/>
      <c r="JAW1" s="628"/>
      <c r="JAX1" s="52"/>
      <c r="JAY1" s="55"/>
      <c r="JAZ1" s="628"/>
      <c r="JBA1" s="628"/>
      <c r="JBB1" s="628"/>
      <c r="JBC1" s="628"/>
      <c r="JBD1" s="628"/>
      <c r="JBE1" s="52"/>
      <c r="JBF1" s="55"/>
      <c r="JBG1" s="628"/>
      <c r="JBH1" s="628"/>
      <c r="JBI1" s="628"/>
      <c r="JBJ1" s="628"/>
      <c r="JBK1" s="628"/>
      <c r="JBL1" s="52"/>
      <c r="JBM1" s="55"/>
      <c r="JBN1" s="628"/>
      <c r="JBO1" s="628"/>
      <c r="JBP1" s="628"/>
      <c r="JBQ1" s="628"/>
      <c r="JBR1" s="628"/>
      <c r="JBS1" s="52"/>
      <c r="JBT1" s="55"/>
      <c r="JBU1" s="628"/>
      <c r="JBV1" s="628"/>
      <c r="JBW1" s="628"/>
      <c r="JBX1" s="628"/>
      <c r="JBY1" s="628"/>
      <c r="JBZ1" s="52"/>
      <c r="JCA1" s="55"/>
      <c r="JCB1" s="628"/>
      <c r="JCC1" s="628"/>
      <c r="JCD1" s="628"/>
      <c r="JCE1" s="628"/>
      <c r="JCF1" s="628"/>
      <c r="JCG1" s="52"/>
      <c r="JCH1" s="55"/>
      <c r="JCI1" s="628"/>
      <c r="JCJ1" s="628"/>
      <c r="JCK1" s="628"/>
      <c r="JCL1" s="628"/>
      <c r="JCM1" s="628"/>
      <c r="JCN1" s="52"/>
      <c r="JCO1" s="55"/>
      <c r="JCP1" s="628"/>
      <c r="JCQ1" s="628"/>
      <c r="JCR1" s="628"/>
      <c r="JCS1" s="628"/>
      <c r="JCT1" s="628"/>
      <c r="JCU1" s="52"/>
      <c r="JCV1" s="55"/>
      <c r="JCW1" s="628"/>
      <c r="JCX1" s="628"/>
      <c r="JCY1" s="628"/>
      <c r="JCZ1" s="628"/>
      <c r="JDA1" s="628"/>
      <c r="JDB1" s="52"/>
      <c r="JDC1" s="55"/>
      <c r="JDD1" s="628"/>
      <c r="JDE1" s="628"/>
      <c r="JDF1" s="628"/>
      <c r="JDG1" s="628"/>
      <c r="JDH1" s="628"/>
      <c r="JDI1" s="52"/>
      <c r="JDJ1" s="55"/>
      <c r="JDK1" s="628"/>
      <c r="JDL1" s="628"/>
      <c r="JDM1" s="628"/>
      <c r="JDN1" s="628"/>
      <c r="JDO1" s="628"/>
      <c r="JDP1" s="52"/>
      <c r="JDQ1" s="55"/>
      <c r="JDR1" s="628"/>
      <c r="JDS1" s="628"/>
      <c r="JDT1" s="628"/>
      <c r="JDU1" s="628"/>
      <c r="JDV1" s="628"/>
      <c r="JDW1" s="52"/>
      <c r="JDX1" s="55"/>
      <c r="JDY1" s="628"/>
      <c r="JDZ1" s="628"/>
      <c r="JEA1" s="628"/>
      <c r="JEB1" s="628"/>
      <c r="JEC1" s="628"/>
      <c r="JED1" s="52"/>
      <c r="JEE1" s="55"/>
      <c r="JEF1" s="628"/>
      <c r="JEG1" s="628"/>
      <c r="JEH1" s="628"/>
      <c r="JEI1" s="628"/>
      <c r="JEJ1" s="628"/>
      <c r="JEK1" s="52"/>
      <c r="JEL1" s="55"/>
      <c r="JEM1" s="628"/>
      <c r="JEN1" s="628"/>
      <c r="JEO1" s="628"/>
      <c r="JEP1" s="628"/>
      <c r="JEQ1" s="628"/>
      <c r="JER1" s="52"/>
      <c r="JES1" s="55"/>
      <c r="JET1" s="628"/>
      <c r="JEU1" s="628"/>
      <c r="JEV1" s="628"/>
      <c r="JEW1" s="628"/>
      <c r="JEX1" s="628"/>
      <c r="JEY1" s="52"/>
      <c r="JEZ1" s="55"/>
      <c r="JFA1" s="628"/>
      <c r="JFB1" s="628"/>
      <c r="JFC1" s="628"/>
      <c r="JFD1" s="628"/>
      <c r="JFE1" s="628"/>
      <c r="JFF1" s="52"/>
      <c r="JFG1" s="55"/>
      <c r="JFH1" s="628"/>
      <c r="JFI1" s="628"/>
      <c r="JFJ1" s="628"/>
      <c r="JFK1" s="628"/>
      <c r="JFL1" s="628"/>
      <c r="JFM1" s="52"/>
      <c r="JFN1" s="55"/>
      <c r="JFO1" s="628"/>
      <c r="JFP1" s="628"/>
      <c r="JFQ1" s="628"/>
      <c r="JFR1" s="628"/>
      <c r="JFS1" s="628"/>
      <c r="JFT1" s="52"/>
      <c r="JFU1" s="55"/>
      <c r="JFV1" s="628"/>
      <c r="JFW1" s="628"/>
      <c r="JFX1" s="628"/>
      <c r="JFY1" s="628"/>
      <c r="JFZ1" s="628"/>
      <c r="JGA1" s="52"/>
      <c r="JGB1" s="55"/>
      <c r="JGC1" s="628"/>
      <c r="JGD1" s="628"/>
      <c r="JGE1" s="628"/>
      <c r="JGF1" s="628"/>
      <c r="JGG1" s="628"/>
      <c r="JGH1" s="52"/>
      <c r="JGI1" s="55"/>
      <c r="JGJ1" s="628"/>
      <c r="JGK1" s="628"/>
      <c r="JGL1" s="628"/>
      <c r="JGM1" s="628"/>
      <c r="JGN1" s="628"/>
      <c r="JGO1" s="52"/>
      <c r="JGP1" s="55"/>
      <c r="JGQ1" s="628"/>
      <c r="JGR1" s="628"/>
      <c r="JGS1" s="628"/>
      <c r="JGT1" s="628"/>
      <c r="JGU1" s="628"/>
      <c r="JGV1" s="52"/>
      <c r="JGW1" s="55"/>
      <c r="JGX1" s="628"/>
      <c r="JGY1" s="628"/>
      <c r="JGZ1" s="628"/>
      <c r="JHA1" s="628"/>
      <c r="JHB1" s="628"/>
      <c r="JHC1" s="52"/>
      <c r="JHD1" s="55"/>
      <c r="JHE1" s="628"/>
      <c r="JHF1" s="628"/>
      <c r="JHG1" s="628"/>
      <c r="JHH1" s="628"/>
      <c r="JHI1" s="628"/>
      <c r="JHJ1" s="52"/>
      <c r="JHK1" s="55"/>
      <c r="JHL1" s="628"/>
      <c r="JHM1" s="628"/>
      <c r="JHN1" s="628"/>
      <c r="JHO1" s="628"/>
      <c r="JHP1" s="628"/>
      <c r="JHQ1" s="52"/>
      <c r="JHR1" s="55"/>
      <c r="JHS1" s="628"/>
      <c r="JHT1" s="628"/>
      <c r="JHU1" s="628"/>
      <c r="JHV1" s="628"/>
      <c r="JHW1" s="628"/>
      <c r="JHX1" s="52"/>
      <c r="JHY1" s="55"/>
      <c r="JHZ1" s="628"/>
      <c r="JIA1" s="628"/>
      <c r="JIB1" s="628"/>
      <c r="JIC1" s="628"/>
      <c r="JID1" s="628"/>
      <c r="JIE1" s="52"/>
      <c r="JIF1" s="55"/>
      <c r="JIG1" s="628"/>
      <c r="JIH1" s="628"/>
      <c r="JII1" s="628"/>
      <c r="JIJ1" s="628"/>
      <c r="JIK1" s="628"/>
      <c r="JIL1" s="52"/>
      <c r="JIM1" s="55"/>
      <c r="JIN1" s="628"/>
      <c r="JIO1" s="628"/>
      <c r="JIP1" s="628"/>
      <c r="JIQ1" s="628"/>
      <c r="JIR1" s="628"/>
      <c r="JIS1" s="52"/>
      <c r="JIT1" s="55"/>
      <c r="JIU1" s="628"/>
      <c r="JIV1" s="628"/>
      <c r="JIW1" s="628"/>
      <c r="JIX1" s="628"/>
      <c r="JIY1" s="628"/>
      <c r="JIZ1" s="52"/>
      <c r="JJA1" s="55"/>
      <c r="JJB1" s="628"/>
      <c r="JJC1" s="628"/>
      <c r="JJD1" s="628"/>
      <c r="JJE1" s="628"/>
      <c r="JJF1" s="628"/>
      <c r="JJG1" s="52"/>
      <c r="JJH1" s="55"/>
      <c r="JJI1" s="628"/>
      <c r="JJJ1" s="628"/>
      <c r="JJK1" s="628"/>
      <c r="JJL1" s="628"/>
      <c r="JJM1" s="628"/>
      <c r="JJN1" s="52"/>
      <c r="JJO1" s="55"/>
      <c r="JJP1" s="628"/>
      <c r="JJQ1" s="628"/>
      <c r="JJR1" s="628"/>
      <c r="JJS1" s="628"/>
      <c r="JJT1" s="628"/>
      <c r="JJU1" s="52"/>
      <c r="JJV1" s="55"/>
      <c r="JJW1" s="628"/>
      <c r="JJX1" s="628"/>
      <c r="JJY1" s="628"/>
      <c r="JJZ1" s="628"/>
      <c r="JKA1" s="628"/>
      <c r="JKB1" s="52"/>
      <c r="JKC1" s="55"/>
      <c r="JKD1" s="628"/>
      <c r="JKE1" s="628"/>
      <c r="JKF1" s="628"/>
      <c r="JKG1" s="628"/>
      <c r="JKH1" s="628"/>
      <c r="JKI1" s="52"/>
      <c r="JKJ1" s="55"/>
      <c r="JKK1" s="628"/>
      <c r="JKL1" s="628"/>
      <c r="JKM1" s="628"/>
      <c r="JKN1" s="628"/>
      <c r="JKO1" s="628"/>
      <c r="JKP1" s="52"/>
      <c r="JKQ1" s="55"/>
      <c r="JKR1" s="628"/>
      <c r="JKS1" s="628"/>
      <c r="JKT1" s="628"/>
      <c r="JKU1" s="628"/>
      <c r="JKV1" s="628"/>
      <c r="JKW1" s="52"/>
      <c r="JKX1" s="55"/>
      <c r="JKY1" s="628"/>
      <c r="JKZ1" s="628"/>
      <c r="JLA1" s="628"/>
      <c r="JLB1" s="628"/>
      <c r="JLC1" s="628"/>
      <c r="JLD1" s="52"/>
      <c r="JLE1" s="55"/>
      <c r="JLF1" s="628"/>
      <c r="JLG1" s="628"/>
      <c r="JLH1" s="628"/>
      <c r="JLI1" s="628"/>
      <c r="JLJ1" s="628"/>
      <c r="JLK1" s="52"/>
      <c r="JLL1" s="55"/>
      <c r="JLM1" s="628"/>
      <c r="JLN1" s="628"/>
      <c r="JLO1" s="628"/>
      <c r="JLP1" s="628"/>
      <c r="JLQ1" s="628"/>
      <c r="JLR1" s="52"/>
      <c r="JLS1" s="55"/>
      <c r="JLT1" s="628"/>
      <c r="JLU1" s="628"/>
      <c r="JLV1" s="628"/>
      <c r="JLW1" s="628"/>
      <c r="JLX1" s="628"/>
      <c r="JLY1" s="52"/>
      <c r="JLZ1" s="55"/>
      <c r="JMA1" s="628"/>
      <c r="JMB1" s="628"/>
      <c r="JMC1" s="628"/>
      <c r="JMD1" s="628"/>
      <c r="JME1" s="628"/>
      <c r="JMF1" s="52"/>
      <c r="JMG1" s="55"/>
      <c r="JMH1" s="628"/>
      <c r="JMI1" s="628"/>
      <c r="JMJ1" s="628"/>
      <c r="JMK1" s="628"/>
      <c r="JML1" s="628"/>
      <c r="JMM1" s="52"/>
      <c r="JMN1" s="55"/>
      <c r="JMO1" s="628"/>
      <c r="JMP1" s="628"/>
      <c r="JMQ1" s="628"/>
      <c r="JMR1" s="628"/>
      <c r="JMS1" s="628"/>
      <c r="JMT1" s="52"/>
      <c r="JMU1" s="55"/>
      <c r="JMV1" s="628"/>
      <c r="JMW1" s="628"/>
      <c r="JMX1" s="628"/>
      <c r="JMY1" s="628"/>
      <c r="JMZ1" s="628"/>
      <c r="JNA1" s="52"/>
      <c r="JNB1" s="55"/>
      <c r="JNC1" s="628"/>
      <c r="JND1" s="628"/>
      <c r="JNE1" s="628"/>
      <c r="JNF1" s="628"/>
      <c r="JNG1" s="628"/>
      <c r="JNH1" s="52"/>
      <c r="JNI1" s="55"/>
      <c r="JNJ1" s="628"/>
      <c r="JNK1" s="628"/>
      <c r="JNL1" s="628"/>
      <c r="JNM1" s="628"/>
      <c r="JNN1" s="628"/>
      <c r="JNO1" s="52"/>
      <c r="JNP1" s="55"/>
      <c r="JNQ1" s="628"/>
      <c r="JNR1" s="628"/>
      <c r="JNS1" s="628"/>
      <c r="JNT1" s="628"/>
      <c r="JNU1" s="628"/>
      <c r="JNV1" s="52"/>
      <c r="JNW1" s="55"/>
      <c r="JNX1" s="628"/>
      <c r="JNY1" s="628"/>
      <c r="JNZ1" s="628"/>
      <c r="JOA1" s="628"/>
      <c r="JOB1" s="628"/>
      <c r="JOC1" s="52"/>
      <c r="JOD1" s="55"/>
      <c r="JOE1" s="628"/>
      <c r="JOF1" s="628"/>
      <c r="JOG1" s="628"/>
      <c r="JOH1" s="628"/>
      <c r="JOI1" s="628"/>
      <c r="JOJ1" s="52"/>
      <c r="JOK1" s="55"/>
      <c r="JOL1" s="628"/>
      <c r="JOM1" s="628"/>
      <c r="JON1" s="628"/>
      <c r="JOO1" s="628"/>
      <c r="JOP1" s="628"/>
      <c r="JOQ1" s="52"/>
      <c r="JOR1" s="55"/>
      <c r="JOS1" s="628"/>
      <c r="JOT1" s="628"/>
      <c r="JOU1" s="628"/>
      <c r="JOV1" s="628"/>
      <c r="JOW1" s="628"/>
      <c r="JOX1" s="52"/>
      <c r="JOY1" s="55"/>
      <c r="JOZ1" s="628"/>
      <c r="JPA1" s="628"/>
      <c r="JPB1" s="628"/>
      <c r="JPC1" s="628"/>
      <c r="JPD1" s="628"/>
      <c r="JPE1" s="52"/>
      <c r="JPF1" s="55"/>
      <c r="JPG1" s="628"/>
      <c r="JPH1" s="628"/>
      <c r="JPI1" s="628"/>
      <c r="JPJ1" s="628"/>
      <c r="JPK1" s="628"/>
      <c r="JPL1" s="52"/>
      <c r="JPM1" s="55"/>
      <c r="JPN1" s="628"/>
      <c r="JPO1" s="628"/>
      <c r="JPP1" s="628"/>
      <c r="JPQ1" s="628"/>
      <c r="JPR1" s="628"/>
      <c r="JPS1" s="52"/>
      <c r="JPT1" s="55"/>
      <c r="JPU1" s="628"/>
      <c r="JPV1" s="628"/>
      <c r="JPW1" s="628"/>
      <c r="JPX1" s="628"/>
      <c r="JPY1" s="628"/>
      <c r="JPZ1" s="52"/>
      <c r="JQA1" s="55"/>
      <c r="JQB1" s="628"/>
      <c r="JQC1" s="628"/>
      <c r="JQD1" s="628"/>
      <c r="JQE1" s="628"/>
      <c r="JQF1" s="628"/>
      <c r="JQG1" s="52"/>
      <c r="JQH1" s="55"/>
      <c r="JQI1" s="628"/>
      <c r="JQJ1" s="628"/>
      <c r="JQK1" s="628"/>
      <c r="JQL1" s="628"/>
      <c r="JQM1" s="628"/>
      <c r="JQN1" s="52"/>
      <c r="JQO1" s="55"/>
      <c r="JQP1" s="628"/>
      <c r="JQQ1" s="628"/>
      <c r="JQR1" s="628"/>
      <c r="JQS1" s="628"/>
      <c r="JQT1" s="628"/>
      <c r="JQU1" s="52"/>
      <c r="JQV1" s="55"/>
      <c r="JQW1" s="628"/>
      <c r="JQX1" s="628"/>
      <c r="JQY1" s="628"/>
      <c r="JQZ1" s="628"/>
      <c r="JRA1" s="628"/>
      <c r="JRB1" s="52"/>
      <c r="JRC1" s="55"/>
      <c r="JRD1" s="628"/>
      <c r="JRE1" s="628"/>
      <c r="JRF1" s="628"/>
      <c r="JRG1" s="628"/>
      <c r="JRH1" s="628"/>
      <c r="JRI1" s="52"/>
      <c r="JRJ1" s="55"/>
      <c r="JRK1" s="628"/>
      <c r="JRL1" s="628"/>
      <c r="JRM1" s="628"/>
      <c r="JRN1" s="628"/>
      <c r="JRO1" s="628"/>
      <c r="JRP1" s="52"/>
      <c r="JRQ1" s="55"/>
      <c r="JRR1" s="628"/>
      <c r="JRS1" s="628"/>
      <c r="JRT1" s="628"/>
      <c r="JRU1" s="628"/>
      <c r="JRV1" s="628"/>
      <c r="JRW1" s="52"/>
      <c r="JRX1" s="55"/>
      <c r="JRY1" s="628"/>
      <c r="JRZ1" s="628"/>
      <c r="JSA1" s="628"/>
      <c r="JSB1" s="628"/>
      <c r="JSC1" s="628"/>
      <c r="JSD1" s="52"/>
      <c r="JSE1" s="55"/>
      <c r="JSF1" s="628"/>
      <c r="JSG1" s="628"/>
      <c r="JSH1" s="628"/>
      <c r="JSI1" s="628"/>
      <c r="JSJ1" s="628"/>
      <c r="JSK1" s="52"/>
      <c r="JSL1" s="55"/>
      <c r="JSM1" s="628"/>
      <c r="JSN1" s="628"/>
      <c r="JSO1" s="628"/>
      <c r="JSP1" s="628"/>
      <c r="JSQ1" s="628"/>
      <c r="JSR1" s="52"/>
      <c r="JSS1" s="55"/>
      <c r="JST1" s="628"/>
      <c r="JSU1" s="628"/>
      <c r="JSV1" s="628"/>
      <c r="JSW1" s="628"/>
      <c r="JSX1" s="628"/>
      <c r="JSY1" s="52"/>
      <c r="JSZ1" s="55"/>
      <c r="JTA1" s="628"/>
      <c r="JTB1" s="628"/>
      <c r="JTC1" s="628"/>
      <c r="JTD1" s="628"/>
      <c r="JTE1" s="628"/>
      <c r="JTF1" s="52"/>
      <c r="JTG1" s="55"/>
      <c r="JTH1" s="628"/>
      <c r="JTI1" s="628"/>
      <c r="JTJ1" s="628"/>
      <c r="JTK1" s="628"/>
      <c r="JTL1" s="628"/>
      <c r="JTM1" s="52"/>
      <c r="JTN1" s="55"/>
      <c r="JTO1" s="628"/>
      <c r="JTP1" s="628"/>
      <c r="JTQ1" s="628"/>
      <c r="JTR1" s="628"/>
      <c r="JTS1" s="628"/>
      <c r="JTT1" s="52"/>
      <c r="JTU1" s="55"/>
      <c r="JTV1" s="628"/>
      <c r="JTW1" s="628"/>
      <c r="JTX1" s="628"/>
      <c r="JTY1" s="628"/>
      <c r="JTZ1" s="628"/>
      <c r="JUA1" s="52"/>
      <c r="JUB1" s="55"/>
      <c r="JUC1" s="628"/>
      <c r="JUD1" s="628"/>
      <c r="JUE1" s="628"/>
      <c r="JUF1" s="628"/>
      <c r="JUG1" s="628"/>
      <c r="JUH1" s="52"/>
      <c r="JUI1" s="55"/>
      <c r="JUJ1" s="628"/>
      <c r="JUK1" s="628"/>
      <c r="JUL1" s="628"/>
      <c r="JUM1" s="628"/>
      <c r="JUN1" s="628"/>
      <c r="JUO1" s="52"/>
      <c r="JUP1" s="55"/>
      <c r="JUQ1" s="628"/>
      <c r="JUR1" s="628"/>
      <c r="JUS1" s="628"/>
      <c r="JUT1" s="628"/>
      <c r="JUU1" s="628"/>
      <c r="JUV1" s="52"/>
      <c r="JUW1" s="55"/>
      <c r="JUX1" s="628"/>
      <c r="JUY1" s="628"/>
      <c r="JUZ1" s="628"/>
      <c r="JVA1" s="628"/>
      <c r="JVB1" s="628"/>
      <c r="JVC1" s="52"/>
      <c r="JVD1" s="55"/>
      <c r="JVE1" s="628"/>
      <c r="JVF1" s="628"/>
      <c r="JVG1" s="628"/>
      <c r="JVH1" s="628"/>
      <c r="JVI1" s="628"/>
      <c r="JVJ1" s="52"/>
      <c r="JVK1" s="55"/>
      <c r="JVL1" s="628"/>
      <c r="JVM1" s="628"/>
      <c r="JVN1" s="628"/>
      <c r="JVO1" s="628"/>
      <c r="JVP1" s="628"/>
      <c r="JVQ1" s="52"/>
      <c r="JVR1" s="55"/>
      <c r="JVS1" s="628"/>
      <c r="JVT1" s="628"/>
      <c r="JVU1" s="628"/>
      <c r="JVV1" s="628"/>
      <c r="JVW1" s="628"/>
      <c r="JVX1" s="52"/>
      <c r="JVY1" s="55"/>
      <c r="JVZ1" s="628"/>
      <c r="JWA1" s="628"/>
      <c r="JWB1" s="628"/>
      <c r="JWC1" s="628"/>
      <c r="JWD1" s="628"/>
      <c r="JWE1" s="52"/>
      <c r="JWF1" s="55"/>
      <c r="JWG1" s="628"/>
      <c r="JWH1" s="628"/>
      <c r="JWI1" s="628"/>
      <c r="JWJ1" s="628"/>
      <c r="JWK1" s="628"/>
      <c r="JWL1" s="52"/>
      <c r="JWM1" s="55"/>
      <c r="JWN1" s="628"/>
      <c r="JWO1" s="628"/>
      <c r="JWP1" s="628"/>
      <c r="JWQ1" s="628"/>
      <c r="JWR1" s="628"/>
      <c r="JWS1" s="52"/>
      <c r="JWT1" s="55"/>
      <c r="JWU1" s="628"/>
      <c r="JWV1" s="628"/>
      <c r="JWW1" s="628"/>
      <c r="JWX1" s="628"/>
      <c r="JWY1" s="628"/>
      <c r="JWZ1" s="52"/>
      <c r="JXA1" s="55"/>
      <c r="JXB1" s="628"/>
      <c r="JXC1" s="628"/>
      <c r="JXD1" s="628"/>
      <c r="JXE1" s="628"/>
      <c r="JXF1" s="628"/>
      <c r="JXG1" s="52"/>
      <c r="JXH1" s="55"/>
      <c r="JXI1" s="628"/>
      <c r="JXJ1" s="628"/>
      <c r="JXK1" s="628"/>
      <c r="JXL1" s="628"/>
      <c r="JXM1" s="628"/>
      <c r="JXN1" s="52"/>
      <c r="JXO1" s="55"/>
      <c r="JXP1" s="628"/>
      <c r="JXQ1" s="628"/>
      <c r="JXR1" s="628"/>
      <c r="JXS1" s="628"/>
      <c r="JXT1" s="628"/>
      <c r="JXU1" s="52"/>
      <c r="JXV1" s="55"/>
      <c r="JXW1" s="628"/>
      <c r="JXX1" s="628"/>
      <c r="JXY1" s="628"/>
      <c r="JXZ1" s="628"/>
      <c r="JYA1" s="628"/>
      <c r="JYB1" s="52"/>
      <c r="JYC1" s="55"/>
      <c r="JYD1" s="628"/>
      <c r="JYE1" s="628"/>
      <c r="JYF1" s="628"/>
      <c r="JYG1" s="628"/>
      <c r="JYH1" s="628"/>
      <c r="JYI1" s="52"/>
      <c r="JYJ1" s="55"/>
      <c r="JYK1" s="628"/>
      <c r="JYL1" s="628"/>
      <c r="JYM1" s="628"/>
      <c r="JYN1" s="628"/>
      <c r="JYO1" s="628"/>
      <c r="JYP1" s="52"/>
      <c r="JYQ1" s="55"/>
      <c r="JYR1" s="628"/>
      <c r="JYS1" s="628"/>
      <c r="JYT1" s="628"/>
      <c r="JYU1" s="628"/>
      <c r="JYV1" s="628"/>
      <c r="JYW1" s="52"/>
      <c r="JYX1" s="55"/>
      <c r="JYY1" s="628"/>
      <c r="JYZ1" s="628"/>
      <c r="JZA1" s="628"/>
      <c r="JZB1" s="628"/>
      <c r="JZC1" s="628"/>
      <c r="JZD1" s="52"/>
      <c r="JZE1" s="55"/>
      <c r="JZF1" s="628"/>
      <c r="JZG1" s="628"/>
      <c r="JZH1" s="628"/>
      <c r="JZI1" s="628"/>
      <c r="JZJ1" s="628"/>
      <c r="JZK1" s="52"/>
      <c r="JZL1" s="55"/>
      <c r="JZM1" s="628"/>
      <c r="JZN1" s="628"/>
      <c r="JZO1" s="628"/>
      <c r="JZP1" s="628"/>
      <c r="JZQ1" s="628"/>
      <c r="JZR1" s="52"/>
      <c r="JZS1" s="55"/>
      <c r="JZT1" s="628"/>
      <c r="JZU1" s="628"/>
      <c r="JZV1" s="628"/>
      <c r="JZW1" s="628"/>
      <c r="JZX1" s="628"/>
      <c r="JZY1" s="52"/>
      <c r="JZZ1" s="55"/>
      <c r="KAA1" s="628"/>
      <c r="KAB1" s="628"/>
      <c r="KAC1" s="628"/>
      <c r="KAD1" s="628"/>
      <c r="KAE1" s="628"/>
      <c r="KAF1" s="52"/>
      <c r="KAG1" s="55"/>
      <c r="KAH1" s="628"/>
      <c r="KAI1" s="628"/>
      <c r="KAJ1" s="628"/>
      <c r="KAK1" s="628"/>
      <c r="KAL1" s="628"/>
      <c r="KAM1" s="52"/>
      <c r="KAN1" s="55"/>
      <c r="KAO1" s="628"/>
      <c r="KAP1" s="628"/>
      <c r="KAQ1" s="628"/>
      <c r="KAR1" s="628"/>
      <c r="KAS1" s="628"/>
      <c r="KAT1" s="52"/>
      <c r="KAU1" s="55"/>
      <c r="KAV1" s="628"/>
      <c r="KAW1" s="628"/>
      <c r="KAX1" s="628"/>
      <c r="KAY1" s="628"/>
      <c r="KAZ1" s="628"/>
      <c r="KBA1" s="52"/>
      <c r="KBB1" s="55"/>
      <c r="KBC1" s="628"/>
      <c r="KBD1" s="628"/>
      <c r="KBE1" s="628"/>
      <c r="KBF1" s="628"/>
      <c r="KBG1" s="628"/>
      <c r="KBH1" s="52"/>
      <c r="KBI1" s="55"/>
      <c r="KBJ1" s="628"/>
      <c r="KBK1" s="628"/>
      <c r="KBL1" s="628"/>
      <c r="KBM1" s="628"/>
      <c r="KBN1" s="628"/>
      <c r="KBO1" s="52"/>
      <c r="KBP1" s="55"/>
      <c r="KBQ1" s="628"/>
      <c r="KBR1" s="628"/>
      <c r="KBS1" s="628"/>
      <c r="KBT1" s="628"/>
      <c r="KBU1" s="628"/>
      <c r="KBV1" s="52"/>
      <c r="KBW1" s="55"/>
      <c r="KBX1" s="628"/>
      <c r="KBY1" s="628"/>
      <c r="KBZ1" s="628"/>
      <c r="KCA1" s="628"/>
      <c r="KCB1" s="628"/>
      <c r="KCC1" s="52"/>
      <c r="KCD1" s="55"/>
      <c r="KCE1" s="628"/>
      <c r="KCF1" s="628"/>
      <c r="KCG1" s="628"/>
      <c r="KCH1" s="628"/>
      <c r="KCI1" s="628"/>
      <c r="KCJ1" s="52"/>
      <c r="KCK1" s="55"/>
      <c r="KCL1" s="628"/>
      <c r="KCM1" s="628"/>
      <c r="KCN1" s="628"/>
      <c r="KCO1" s="628"/>
      <c r="KCP1" s="628"/>
      <c r="KCQ1" s="52"/>
      <c r="KCR1" s="55"/>
      <c r="KCS1" s="628"/>
      <c r="KCT1" s="628"/>
      <c r="KCU1" s="628"/>
      <c r="KCV1" s="628"/>
      <c r="KCW1" s="628"/>
      <c r="KCX1" s="52"/>
      <c r="KCY1" s="55"/>
      <c r="KCZ1" s="628"/>
      <c r="KDA1" s="628"/>
      <c r="KDB1" s="628"/>
      <c r="KDC1" s="628"/>
      <c r="KDD1" s="628"/>
      <c r="KDE1" s="52"/>
      <c r="KDF1" s="55"/>
      <c r="KDG1" s="628"/>
      <c r="KDH1" s="628"/>
      <c r="KDI1" s="628"/>
      <c r="KDJ1" s="628"/>
      <c r="KDK1" s="628"/>
      <c r="KDL1" s="52"/>
      <c r="KDM1" s="55"/>
      <c r="KDN1" s="628"/>
      <c r="KDO1" s="628"/>
      <c r="KDP1" s="628"/>
      <c r="KDQ1" s="628"/>
      <c r="KDR1" s="628"/>
      <c r="KDS1" s="52"/>
      <c r="KDT1" s="55"/>
      <c r="KDU1" s="628"/>
      <c r="KDV1" s="628"/>
      <c r="KDW1" s="628"/>
      <c r="KDX1" s="628"/>
      <c r="KDY1" s="628"/>
      <c r="KDZ1" s="52"/>
      <c r="KEA1" s="55"/>
      <c r="KEB1" s="628"/>
      <c r="KEC1" s="628"/>
      <c r="KED1" s="628"/>
      <c r="KEE1" s="628"/>
      <c r="KEF1" s="628"/>
      <c r="KEG1" s="52"/>
      <c r="KEH1" s="55"/>
      <c r="KEI1" s="628"/>
      <c r="KEJ1" s="628"/>
      <c r="KEK1" s="628"/>
      <c r="KEL1" s="628"/>
      <c r="KEM1" s="628"/>
      <c r="KEN1" s="52"/>
      <c r="KEO1" s="55"/>
      <c r="KEP1" s="628"/>
      <c r="KEQ1" s="628"/>
      <c r="KER1" s="628"/>
      <c r="KES1" s="628"/>
      <c r="KET1" s="628"/>
      <c r="KEU1" s="52"/>
      <c r="KEV1" s="55"/>
      <c r="KEW1" s="628"/>
      <c r="KEX1" s="628"/>
      <c r="KEY1" s="628"/>
      <c r="KEZ1" s="628"/>
      <c r="KFA1" s="628"/>
      <c r="KFB1" s="52"/>
      <c r="KFC1" s="55"/>
      <c r="KFD1" s="628"/>
      <c r="KFE1" s="628"/>
      <c r="KFF1" s="628"/>
      <c r="KFG1" s="628"/>
      <c r="KFH1" s="628"/>
      <c r="KFI1" s="52"/>
      <c r="KFJ1" s="55"/>
      <c r="KFK1" s="628"/>
      <c r="KFL1" s="628"/>
      <c r="KFM1" s="628"/>
      <c r="KFN1" s="628"/>
      <c r="KFO1" s="628"/>
      <c r="KFP1" s="52"/>
      <c r="KFQ1" s="55"/>
      <c r="KFR1" s="628"/>
      <c r="KFS1" s="628"/>
      <c r="KFT1" s="628"/>
      <c r="KFU1" s="628"/>
      <c r="KFV1" s="628"/>
      <c r="KFW1" s="52"/>
      <c r="KFX1" s="55"/>
      <c r="KFY1" s="628"/>
      <c r="KFZ1" s="628"/>
      <c r="KGA1" s="628"/>
      <c r="KGB1" s="628"/>
      <c r="KGC1" s="628"/>
      <c r="KGD1" s="52"/>
      <c r="KGE1" s="55"/>
      <c r="KGF1" s="628"/>
      <c r="KGG1" s="628"/>
      <c r="KGH1" s="628"/>
      <c r="KGI1" s="628"/>
      <c r="KGJ1" s="628"/>
      <c r="KGK1" s="52"/>
      <c r="KGL1" s="55"/>
      <c r="KGM1" s="628"/>
      <c r="KGN1" s="628"/>
      <c r="KGO1" s="628"/>
      <c r="KGP1" s="628"/>
      <c r="KGQ1" s="628"/>
      <c r="KGR1" s="52"/>
      <c r="KGS1" s="55"/>
      <c r="KGT1" s="628"/>
      <c r="KGU1" s="628"/>
      <c r="KGV1" s="628"/>
      <c r="KGW1" s="628"/>
      <c r="KGX1" s="628"/>
      <c r="KGY1" s="52"/>
      <c r="KGZ1" s="55"/>
      <c r="KHA1" s="628"/>
      <c r="KHB1" s="628"/>
      <c r="KHC1" s="628"/>
      <c r="KHD1" s="628"/>
      <c r="KHE1" s="628"/>
      <c r="KHF1" s="52"/>
      <c r="KHG1" s="55"/>
      <c r="KHH1" s="628"/>
      <c r="KHI1" s="628"/>
      <c r="KHJ1" s="628"/>
      <c r="KHK1" s="628"/>
      <c r="KHL1" s="628"/>
      <c r="KHM1" s="52"/>
      <c r="KHN1" s="55"/>
      <c r="KHO1" s="628"/>
      <c r="KHP1" s="628"/>
      <c r="KHQ1" s="628"/>
      <c r="KHR1" s="628"/>
      <c r="KHS1" s="628"/>
      <c r="KHT1" s="52"/>
      <c r="KHU1" s="55"/>
      <c r="KHV1" s="628"/>
      <c r="KHW1" s="628"/>
      <c r="KHX1" s="628"/>
      <c r="KHY1" s="628"/>
      <c r="KHZ1" s="628"/>
      <c r="KIA1" s="52"/>
      <c r="KIB1" s="55"/>
      <c r="KIC1" s="628"/>
      <c r="KID1" s="628"/>
      <c r="KIE1" s="628"/>
      <c r="KIF1" s="628"/>
      <c r="KIG1" s="628"/>
      <c r="KIH1" s="52"/>
      <c r="KII1" s="55"/>
      <c r="KIJ1" s="628"/>
      <c r="KIK1" s="628"/>
      <c r="KIL1" s="628"/>
      <c r="KIM1" s="628"/>
      <c r="KIN1" s="628"/>
      <c r="KIO1" s="52"/>
      <c r="KIP1" s="55"/>
      <c r="KIQ1" s="628"/>
      <c r="KIR1" s="628"/>
      <c r="KIS1" s="628"/>
      <c r="KIT1" s="628"/>
      <c r="KIU1" s="628"/>
      <c r="KIV1" s="52"/>
      <c r="KIW1" s="55"/>
      <c r="KIX1" s="628"/>
      <c r="KIY1" s="628"/>
      <c r="KIZ1" s="628"/>
      <c r="KJA1" s="628"/>
      <c r="KJB1" s="628"/>
      <c r="KJC1" s="52"/>
      <c r="KJD1" s="55"/>
      <c r="KJE1" s="628"/>
      <c r="KJF1" s="628"/>
      <c r="KJG1" s="628"/>
      <c r="KJH1" s="628"/>
      <c r="KJI1" s="628"/>
      <c r="KJJ1" s="52"/>
      <c r="KJK1" s="55"/>
      <c r="KJL1" s="628"/>
      <c r="KJM1" s="628"/>
      <c r="KJN1" s="628"/>
      <c r="KJO1" s="628"/>
      <c r="KJP1" s="628"/>
      <c r="KJQ1" s="52"/>
      <c r="KJR1" s="55"/>
      <c r="KJS1" s="628"/>
      <c r="KJT1" s="628"/>
      <c r="KJU1" s="628"/>
      <c r="KJV1" s="628"/>
      <c r="KJW1" s="628"/>
      <c r="KJX1" s="52"/>
      <c r="KJY1" s="55"/>
      <c r="KJZ1" s="628"/>
      <c r="KKA1" s="628"/>
      <c r="KKB1" s="628"/>
      <c r="KKC1" s="628"/>
      <c r="KKD1" s="628"/>
      <c r="KKE1" s="52"/>
      <c r="KKF1" s="55"/>
      <c r="KKG1" s="628"/>
      <c r="KKH1" s="628"/>
      <c r="KKI1" s="628"/>
      <c r="KKJ1" s="628"/>
      <c r="KKK1" s="628"/>
      <c r="KKL1" s="52"/>
      <c r="KKM1" s="55"/>
      <c r="KKN1" s="628"/>
      <c r="KKO1" s="628"/>
      <c r="KKP1" s="628"/>
      <c r="KKQ1" s="628"/>
      <c r="KKR1" s="628"/>
      <c r="KKS1" s="52"/>
      <c r="KKT1" s="55"/>
      <c r="KKU1" s="628"/>
      <c r="KKV1" s="628"/>
      <c r="KKW1" s="628"/>
      <c r="KKX1" s="628"/>
      <c r="KKY1" s="628"/>
      <c r="KKZ1" s="52"/>
      <c r="KLA1" s="55"/>
      <c r="KLB1" s="628"/>
      <c r="KLC1" s="628"/>
      <c r="KLD1" s="628"/>
      <c r="KLE1" s="628"/>
      <c r="KLF1" s="628"/>
      <c r="KLG1" s="52"/>
      <c r="KLH1" s="55"/>
      <c r="KLI1" s="628"/>
      <c r="KLJ1" s="628"/>
      <c r="KLK1" s="628"/>
      <c r="KLL1" s="628"/>
      <c r="KLM1" s="628"/>
      <c r="KLN1" s="52"/>
      <c r="KLO1" s="55"/>
      <c r="KLP1" s="628"/>
      <c r="KLQ1" s="628"/>
      <c r="KLR1" s="628"/>
      <c r="KLS1" s="628"/>
      <c r="KLT1" s="628"/>
      <c r="KLU1" s="52"/>
      <c r="KLV1" s="55"/>
      <c r="KLW1" s="628"/>
      <c r="KLX1" s="628"/>
      <c r="KLY1" s="628"/>
      <c r="KLZ1" s="628"/>
      <c r="KMA1" s="628"/>
      <c r="KMB1" s="52"/>
      <c r="KMC1" s="55"/>
      <c r="KMD1" s="628"/>
      <c r="KME1" s="628"/>
      <c r="KMF1" s="628"/>
      <c r="KMG1" s="628"/>
      <c r="KMH1" s="628"/>
      <c r="KMI1" s="52"/>
      <c r="KMJ1" s="55"/>
      <c r="KMK1" s="628"/>
      <c r="KML1" s="628"/>
      <c r="KMM1" s="628"/>
      <c r="KMN1" s="628"/>
      <c r="KMO1" s="628"/>
      <c r="KMP1" s="52"/>
      <c r="KMQ1" s="55"/>
      <c r="KMR1" s="628"/>
      <c r="KMS1" s="628"/>
      <c r="KMT1" s="628"/>
      <c r="KMU1" s="628"/>
      <c r="KMV1" s="628"/>
      <c r="KMW1" s="52"/>
      <c r="KMX1" s="55"/>
      <c r="KMY1" s="628"/>
      <c r="KMZ1" s="628"/>
      <c r="KNA1" s="628"/>
      <c r="KNB1" s="628"/>
      <c r="KNC1" s="628"/>
      <c r="KND1" s="52"/>
      <c r="KNE1" s="55"/>
      <c r="KNF1" s="628"/>
      <c r="KNG1" s="628"/>
      <c r="KNH1" s="628"/>
      <c r="KNI1" s="628"/>
      <c r="KNJ1" s="628"/>
      <c r="KNK1" s="52"/>
      <c r="KNL1" s="55"/>
      <c r="KNM1" s="628"/>
      <c r="KNN1" s="628"/>
      <c r="KNO1" s="628"/>
      <c r="KNP1" s="628"/>
      <c r="KNQ1" s="628"/>
      <c r="KNR1" s="52"/>
      <c r="KNS1" s="55"/>
      <c r="KNT1" s="628"/>
      <c r="KNU1" s="628"/>
      <c r="KNV1" s="628"/>
      <c r="KNW1" s="628"/>
      <c r="KNX1" s="628"/>
      <c r="KNY1" s="52"/>
      <c r="KNZ1" s="55"/>
      <c r="KOA1" s="628"/>
      <c r="KOB1" s="628"/>
      <c r="KOC1" s="628"/>
      <c r="KOD1" s="628"/>
      <c r="KOE1" s="628"/>
      <c r="KOF1" s="52"/>
      <c r="KOG1" s="55"/>
      <c r="KOH1" s="628"/>
      <c r="KOI1" s="628"/>
      <c r="KOJ1" s="628"/>
      <c r="KOK1" s="628"/>
      <c r="KOL1" s="628"/>
      <c r="KOM1" s="52"/>
      <c r="KON1" s="55"/>
      <c r="KOO1" s="628"/>
      <c r="KOP1" s="628"/>
      <c r="KOQ1" s="628"/>
      <c r="KOR1" s="628"/>
      <c r="KOS1" s="628"/>
      <c r="KOT1" s="52"/>
      <c r="KOU1" s="55"/>
      <c r="KOV1" s="628"/>
      <c r="KOW1" s="628"/>
      <c r="KOX1" s="628"/>
      <c r="KOY1" s="628"/>
      <c r="KOZ1" s="628"/>
      <c r="KPA1" s="52"/>
      <c r="KPB1" s="55"/>
      <c r="KPC1" s="628"/>
      <c r="KPD1" s="628"/>
      <c r="KPE1" s="628"/>
      <c r="KPF1" s="628"/>
      <c r="KPG1" s="628"/>
      <c r="KPH1" s="52"/>
      <c r="KPI1" s="55"/>
      <c r="KPJ1" s="628"/>
      <c r="KPK1" s="628"/>
      <c r="KPL1" s="628"/>
      <c r="KPM1" s="628"/>
      <c r="KPN1" s="628"/>
      <c r="KPO1" s="52"/>
      <c r="KPP1" s="55"/>
      <c r="KPQ1" s="628"/>
      <c r="KPR1" s="628"/>
      <c r="KPS1" s="628"/>
      <c r="KPT1" s="628"/>
      <c r="KPU1" s="628"/>
      <c r="KPV1" s="52"/>
      <c r="KPW1" s="55"/>
      <c r="KPX1" s="628"/>
      <c r="KPY1" s="628"/>
      <c r="KPZ1" s="628"/>
      <c r="KQA1" s="628"/>
      <c r="KQB1" s="628"/>
      <c r="KQC1" s="52"/>
      <c r="KQD1" s="55"/>
      <c r="KQE1" s="628"/>
      <c r="KQF1" s="628"/>
      <c r="KQG1" s="628"/>
      <c r="KQH1" s="628"/>
      <c r="KQI1" s="628"/>
      <c r="KQJ1" s="52"/>
      <c r="KQK1" s="55"/>
      <c r="KQL1" s="628"/>
      <c r="KQM1" s="628"/>
      <c r="KQN1" s="628"/>
      <c r="KQO1" s="628"/>
      <c r="KQP1" s="628"/>
      <c r="KQQ1" s="52"/>
      <c r="KQR1" s="55"/>
      <c r="KQS1" s="628"/>
      <c r="KQT1" s="628"/>
      <c r="KQU1" s="628"/>
      <c r="KQV1" s="628"/>
      <c r="KQW1" s="628"/>
      <c r="KQX1" s="52"/>
      <c r="KQY1" s="55"/>
      <c r="KQZ1" s="628"/>
      <c r="KRA1" s="628"/>
      <c r="KRB1" s="628"/>
      <c r="KRC1" s="628"/>
      <c r="KRD1" s="628"/>
      <c r="KRE1" s="52"/>
      <c r="KRF1" s="55"/>
      <c r="KRG1" s="628"/>
      <c r="KRH1" s="628"/>
      <c r="KRI1" s="628"/>
      <c r="KRJ1" s="628"/>
      <c r="KRK1" s="628"/>
      <c r="KRL1" s="52"/>
      <c r="KRM1" s="55"/>
      <c r="KRN1" s="628"/>
      <c r="KRO1" s="628"/>
      <c r="KRP1" s="628"/>
      <c r="KRQ1" s="628"/>
      <c r="KRR1" s="628"/>
      <c r="KRS1" s="52"/>
      <c r="KRT1" s="55"/>
      <c r="KRU1" s="628"/>
      <c r="KRV1" s="628"/>
      <c r="KRW1" s="628"/>
      <c r="KRX1" s="628"/>
      <c r="KRY1" s="628"/>
      <c r="KRZ1" s="52"/>
      <c r="KSA1" s="55"/>
      <c r="KSB1" s="628"/>
      <c r="KSC1" s="628"/>
      <c r="KSD1" s="628"/>
      <c r="KSE1" s="628"/>
      <c r="KSF1" s="628"/>
      <c r="KSG1" s="52"/>
      <c r="KSH1" s="55"/>
      <c r="KSI1" s="628"/>
      <c r="KSJ1" s="628"/>
      <c r="KSK1" s="628"/>
      <c r="KSL1" s="628"/>
      <c r="KSM1" s="628"/>
      <c r="KSN1" s="52"/>
      <c r="KSO1" s="55"/>
      <c r="KSP1" s="628"/>
      <c r="KSQ1" s="628"/>
      <c r="KSR1" s="628"/>
      <c r="KSS1" s="628"/>
      <c r="KST1" s="628"/>
      <c r="KSU1" s="52"/>
      <c r="KSV1" s="55"/>
      <c r="KSW1" s="628"/>
      <c r="KSX1" s="628"/>
      <c r="KSY1" s="628"/>
      <c r="KSZ1" s="628"/>
      <c r="KTA1" s="628"/>
      <c r="KTB1" s="52"/>
      <c r="KTC1" s="55"/>
      <c r="KTD1" s="628"/>
      <c r="KTE1" s="628"/>
      <c r="KTF1" s="628"/>
      <c r="KTG1" s="628"/>
      <c r="KTH1" s="628"/>
      <c r="KTI1" s="52"/>
      <c r="KTJ1" s="55"/>
      <c r="KTK1" s="628"/>
      <c r="KTL1" s="628"/>
      <c r="KTM1" s="628"/>
      <c r="KTN1" s="628"/>
      <c r="KTO1" s="628"/>
      <c r="KTP1" s="52"/>
      <c r="KTQ1" s="55"/>
      <c r="KTR1" s="628"/>
      <c r="KTS1" s="628"/>
      <c r="KTT1" s="628"/>
      <c r="KTU1" s="628"/>
      <c r="KTV1" s="628"/>
      <c r="KTW1" s="52"/>
      <c r="KTX1" s="55"/>
      <c r="KTY1" s="628"/>
      <c r="KTZ1" s="628"/>
      <c r="KUA1" s="628"/>
      <c r="KUB1" s="628"/>
      <c r="KUC1" s="628"/>
      <c r="KUD1" s="52"/>
      <c r="KUE1" s="55"/>
      <c r="KUF1" s="628"/>
      <c r="KUG1" s="628"/>
      <c r="KUH1" s="628"/>
      <c r="KUI1" s="628"/>
      <c r="KUJ1" s="628"/>
      <c r="KUK1" s="52"/>
      <c r="KUL1" s="55"/>
      <c r="KUM1" s="628"/>
      <c r="KUN1" s="628"/>
      <c r="KUO1" s="628"/>
      <c r="KUP1" s="628"/>
      <c r="KUQ1" s="628"/>
      <c r="KUR1" s="52"/>
      <c r="KUS1" s="55"/>
      <c r="KUT1" s="628"/>
      <c r="KUU1" s="628"/>
      <c r="KUV1" s="628"/>
      <c r="KUW1" s="628"/>
      <c r="KUX1" s="628"/>
      <c r="KUY1" s="52"/>
      <c r="KUZ1" s="55"/>
      <c r="KVA1" s="628"/>
      <c r="KVB1" s="628"/>
      <c r="KVC1" s="628"/>
      <c r="KVD1" s="628"/>
      <c r="KVE1" s="628"/>
      <c r="KVF1" s="52"/>
      <c r="KVG1" s="55"/>
      <c r="KVH1" s="628"/>
      <c r="KVI1" s="628"/>
      <c r="KVJ1" s="628"/>
      <c r="KVK1" s="628"/>
      <c r="KVL1" s="628"/>
      <c r="KVM1" s="52"/>
      <c r="KVN1" s="55"/>
      <c r="KVO1" s="628"/>
      <c r="KVP1" s="628"/>
      <c r="KVQ1" s="628"/>
      <c r="KVR1" s="628"/>
      <c r="KVS1" s="628"/>
      <c r="KVT1" s="52"/>
      <c r="KVU1" s="55"/>
      <c r="KVV1" s="628"/>
      <c r="KVW1" s="628"/>
      <c r="KVX1" s="628"/>
      <c r="KVY1" s="628"/>
      <c r="KVZ1" s="628"/>
      <c r="KWA1" s="52"/>
      <c r="KWB1" s="55"/>
      <c r="KWC1" s="628"/>
      <c r="KWD1" s="628"/>
      <c r="KWE1" s="628"/>
      <c r="KWF1" s="628"/>
      <c r="KWG1" s="628"/>
      <c r="KWH1" s="52"/>
      <c r="KWI1" s="55"/>
      <c r="KWJ1" s="628"/>
      <c r="KWK1" s="628"/>
      <c r="KWL1" s="628"/>
      <c r="KWM1" s="628"/>
      <c r="KWN1" s="628"/>
      <c r="KWO1" s="52"/>
      <c r="KWP1" s="55"/>
      <c r="KWQ1" s="628"/>
      <c r="KWR1" s="628"/>
      <c r="KWS1" s="628"/>
      <c r="KWT1" s="628"/>
      <c r="KWU1" s="628"/>
      <c r="KWV1" s="52"/>
      <c r="KWW1" s="55"/>
      <c r="KWX1" s="628"/>
      <c r="KWY1" s="628"/>
      <c r="KWZ1" s="628"/>
      <c r="KXA1" s="628"/>
      <c r="KXB1" s="628"/>
      <c r="KXC1" s="52"/>
      <c r="KXD1" s="55"/>
      <c r="KXE1" s="628"/>
      <c r="KXF1" s="628"/>
      <c r="KXG1" s="628"/>
      <c r="KXH1" s="628"/>
      <c r="KXI1" s="628"/>
      <c r="KXJ1" s="52"/>
      <c r="KXK1" s="55"/>
      <c r="KXL1" s="628"/>
      <c r="KXM1" s="628"/>
      <c r="KXN1" s="628"/>
      <c r="KXO1" s="628"/>
      <c r="KXP1" s="628"/>
      <c r="KXQ1" s="52"/>
      <c r="KXR1" s="55"/>
      <c r="KXS1" s="628"/>
      <c r="KXT1" s="628"/>
      <c r="KXU1" s="628"/>
      <c r="KXV1" s="628"/>
      <c r="KXW1" s="628"/>
      <c r="KXX1" s="52"/>
      <c r="KXY1" s="55"/>
      <c r="KXZ1" s="628"/>
      <c r="KYA1" s="628"/>
      <c r="KYB1" s="628"/>
      <c r="KYC1" s="628"/>
      <c r="KYD1" s="628"/>
      <c r="KYE1" s="52"/>
      <c r="KYF1" s="55"/>
      <c r="KYG1" s="628"/>
      <c r="KYH1" s="628"/>
      <c r="KYI1" s="628"/>
      <c r="KYJ1" s="628"/>
      <c r="KYK1" s="628"/>
      <c r="KYL1" s="52"/>
      <c r="KYM1" s="55"/>
      <c r="KYN1" s="628"/>
      <c r="KYO1" s="628"/>
      <c r="KYP1" s="628"/>
      <c r="KYQ1" s="628"/>
      <c r="KYR1" s="628"/>
      <c r="KYS1" s="52"/>
      <c r="KYT1" s="55"/>
      <c r="KYU1" s="628"/>
      <c r="KYV1" s="628"/>
      <c r="KYW1" s="628"/>
      <c r="KYX1" s="628"/>
      <c r="KYY1" s="628"/>
      <c r="KYZ1" s="52"/>
      <c r="KZA1" s="55"/>
      <c r="KZB1" s="628"/>
      <c r="KZC1" s="628"/>
      <c r="KZD1" s="628"/>
      <c r="KZE1" s="628"/>
      <c r="KZF1" s="628"/>
      <c r="KZG1" s="52"/>
      <c r="KZH1" s="55"/>
      <c r="KZI1" s="628"/>
      <c r="KZJ1" s="628"/>
      <c r="KZK1" s="628"/>
      <c r="KZL1" s="628"/>
      <c r="KZM1" s="628"/>
      <c r="KZN1" s="52"/>
      <c r="KZO1" s="55"/>
      <c r="KZP1" s="628"/>
      <c r="KZQ1" s="628"/>
      <c r="KZR1" s="628"/>
      <c r="KZS1" s="628"/>
      <c r="KZT1" s="628"/>
      <c r="KZU1" s="52"/>
      <c r="KZV1" s="55"/>
      <c r="KZW1" s="628"/>
      <c r="KZX1" s="628"/>
      <c r="KZY1" s="628"/>
      <c r="KZZ1" s="628"/>
      <c r="LAA1" s="628"/>
      <c r="LAB1" s="52"/>
      <c r="LAC1" s="55"/>
      <c r="LAD1" s="628"/>
      <c r="LAE1" s="628"/>
      <c r="LAF1" s="628"/>
      <c r="LAG1" s="628"/>
      <c r="LAH1" s="628"/>
      <c r="LAI1" s="52"/>
      <c r="LAJ1" s="55"/>
      <c r="LAK1" s="628"/>
      <c r="LAL1" s="628"/>
      <c r="LAM1" s="628"/>
      <c r="LAN1" s="628"/>
      <c r="LAO1" s="628"/>
      <c r="LAP1" s="52"/>
      <c r="LAQ1" s="55"/>
      <c r="LAR1" s="628"/>
      <c r="LAS1" s="628"/>
      <c r="LAT1" s="628"/>
      <c r="LAU1" s="628"/>
      <c r="LAV1" s="628"/>
      <c r="LAW1" s="52"/>
      <c r="LAX1" s="55"/>
      <c r="LAY1" s="628"/>
      <c r="LAZ1" s="628"/>
      <c r="LBA1" s="628"/>
      <c r="LBB1" s="628"/>
      <c r="LBC1" s="628"/>
      <c r="LBD1" s="52"/>
      <c r="LBE1" s="55"/>
      <c r="LBF1" s="628"/>
      <c r="LBG1" s="628"/>
      <c r="LBH1" s="628"/>
      <c r="LBI1" s="628"/>
      <c r="LBJ1" s="628"/>
      <c r="LBK1" s="52"/>
      <c r="LBL1" s="55"/>
      <c r="LBM1" s="628"/>
      <c r="LBN1" s="628"/>
      <c r="LBO1" s="628"/>
      <c r="LBP1" s="628"/>
      <c r="LBQ1" s="628"/>
      <c r="LBR1" s="52"/>
      <c r="LBS1" s="55"/>
      <c r="LBT1" s="628"/>
      <c r="LBU1" s="628"/>
      <c r="LBV1" s="628"/>
      <c r="LBW1" s="628"/>
      <c r="LBX1" s="628"/>
      <c r="LBY1" s="52"/>
      <c r="LBZ1" s="55"/>
      <c r="LCA1" s="628"/>
      <c r="LCB1" s="628"/>
      <c r="LCC1" s="628"/>
      <c r="LCD1" s="628"/>
      <c r="LCE1" s="628"/>
      <c r="LCF1" s="52"/>
      <c r="LCG1" s="55"/>
      <c r="LCH1" s="628"/>
      <c r="LCI1" s="628"/>
      <c r="LCJ1" s="628"/>
      <c r="LCK1" s="628"/>
      <c r="LCL1" s="628"/>
      <c r="LCM1" s="52"/>
      <c r="LCN1" s="55"/>
      <c r="LCO1" s="628"/>
      <c r="LCP1" s="628"/>
      <c r="LCQ1" s="628"/>
      <c r="LCR1" s="628"/>
      <c r="LCS1" s="628"/>
      <c r="LCT1" s="52"/>
      <c r="LCU1" s="55"/>
      <c r="LCV1" s="628"/>
      <c r="LCW1" s="628"/>
      <c r="LCX1" s="628"/>
      <c r="LCY1" s="628"/>
      <c r="LCZ1" s="628"/>
      <c r="LDA1" s="52"/>
      <c r="LDB1" s="55"/>
      <c r="LDC1" s="628"/>
      <c r="LDD1" s="628"/>
      <c r="LDE1" s="628"/>
      <c r="LDF1" s="628"/>
      <c r="LDG1" s="628"/>
      <c r="LDH1" s="52"/>
      <c r="LDI1" s="55"/>
      <c r="LDJ1" s="628"/>
      <c r="LDK1" s="628"/>
      <c r="LDL1" s="628"/>
      <c r="LDM1" s="628"/>
      <c r="LDN1" s="628"/>
      <c r="LDO1" s="52"/>
      <c r="LDP1" s="55"/>
      <c r="LDQ1" s="628"/>
      <c r="LDR1" s="628"/>
      <c r="LDS1" s="628"/>
      <c r="LDT1" s="628"/>
      <c r="LDU1" s="628"/>
      <c r="LDV1" s="52"/>
      <c r="LDW1" s="55"/>
      <c r="LDX1" s="628"/>
      <c r="LDY1" s="628"/>
      <c r="LDZ1" s="628"/>
      <c r="LEA1" s="628"/>
      <c r="LEB1" s="628"/>
      <c r="LEC1" s="52"/>
      <c r="LED1" s="55"/>
      <c r="LEE1" s="628"/>
      <c r="LEF1" s="628"/>
      <c r="LEG1" s="628"/>
      <c r="LEH1" s="628"/>
      <c r="LEI1" s="628"/>
      <c r="LEJ1" s="52"/>
      <c r="LEK1" s="55"/>
      <c r="LEL1" s="628"/>
      <c r="LEM1" s="628"/>
      <c r="LEN1" s="628"/>
      <c r="LEO1" s="628"/>
      <c r="LEP1" s="628"/>
      <c r="LEQ1" s="52"/>
      <c r="LER1" s="55"/>
      <c r="LES1" s="628"/>
      <c r="LET1" s="628"/>
      <c r="LEU1" s="628"/>
      <c r="LEV1" s="628"/>
      <c r="LEW1" s="628"/>
      <c r="LEX1" s="52"/>
      <c r="LEY1" s="55"/>
      <c r="LEZ1" s="628"/>
      <c r="LFA1" s="628"/>
      <c r="LFB1" s="628"/>
      <c r="LFC1" s="628"/>
      <c r="LFD1" s="628"/>
      <c r="LFE1" s="52"/>
      <c r="LFF1" s="55"/>
      <c r="LFG1" s="628"/>
      <c r="LFH1" s="628"/>
      <c r="LFI1" s="628"/>
      <c r="LFJ1" s="628"/>
      <c r="LFK1" s="628"/>
      <c r="LFL1" s="52"/>
      <c r="LFM1" s="55"/>
      <c r="LFN1" s="628"/>
      <c r="LFO1" s="628"/>
      <c r="LFP1" s="628"/>
      <c r="LFQ1" s="628"/>
      <c r="LFR1" s="628"/>
      <c r="LFS1" s="52"/>
      <c r="LFT1" s="55"/>
      <c r="LFU1" s="628"/>
      <c r="LFV1" s="628"/>
      <c r="LFW1" s="628"/>
      <c r="LFX1" s="628"/>
      <c r="LFY1" s="628"/>
      <c r="LFZ1" s="52"/>
      <c r="LGA1" s="55"/>
      <c r="LGB1" s="628"/>
      <c r="LGC1" s="628"/>
      <c r="LGD1" s="628"/>
      <c r="LGE1" s="628"/>
      <c r="LGF1" s="628"/>
      <c r="LGG1" s="52"/>
      <c r="LGH1" s="55"/>
      <c r="LGI1" s="628"/>
      <c r="LGJ1" s="628"/>
      <c r="LGK1" s="628"/>
      <c r="LGL1" s="628"/>
      <c r="LGM1" s="628"/>
      <c r="LGN1" s="52"/>
      <c r="LGO1" s="55"/>
      <c r="LGP1" s="628"/>
      <c r="LGQ1" s="628"/>
      <c r="LGR1" s="628"/>
      <c r="LGS1" s="628"/>
      <c r="LGT1" s="628"/>
      <c r="LGU1" s="52"/>
      <c r="LGV1" s="55"/>
      <c r="LGW1" s="628"/>
      <c r="LGX1" s="628"/>
      <c r="LGY1" s="628"/>
      <c r="LGZ1" s="628"/>
      <c r="LHA1" s="628"/>
      <c r="LHB1" s="52"/>
      <c r="LHC1" s="55"/>
      <c r="LHD1" s="628"/>
      <c r="LHE1" s="628"/>
      <c r="LHF1" s="628"/>
      <c r="LHG1" s="628"/>
      <c r="LHH1" s="628"/>
      <c r="LHI1" s="52"/>
      <c r="LHJ1" s="55"/>
      <c r="LHK1" s="628"/>
      <c r="LHL1" s="628"/>
      <c r="LHM1" s="628"/>
      <c r="LHN1" s="628"/>
      <c r="LHO1" s="628"/>
      <c r="LHP1" s="52"/>
      <c r="LHQ1" s="55"/>
      <c r="LHR1" s="628"/>
      <c r="LHS1" s="628"/>
      <c r="LHT1" s="628"/>
      <c r="LHU1" s="628"/>
      <c r="LHV1" s="628"/>
      <c r="LHW1" s="52"/>
      <c r="LHX1" s="55"/>
      <c r="LHY1" s="628"/>
      <c r="LHZ1" s="628"/>
      <c r="LIA1" s="628"/>
      <c r="LIB1" s="628"/>
      <c r="LIC1" s="628"/>
      <c r="LID1" s="52"/>
      <c r="LIE1" s="55"/>
      <c r="LIF1" s="628"/>
      <c r="LIG1" s="628"/>
      <c r="LIH1" s="628"/>
      <c r="LII1" s="628"/>
      <c r="LIJ1" s="628"/>
      <c r="LIK1" s="52"/>
      <c r="LIL1" s="55"/>
      <c r="LIM1" s="628"/>
      <c r="LIN1" s="628"/>
      <c r="LIO1" s="628"/>
      <c r="LIP1" s="628"/>
      <c r="LIQ1" s="628"/>
      <c r="LIR1" s="52"/>
      <c r="LIS1" s="55"/>
      <c r="LIT1" s="628"/>
      <c r="LIU1" s="628"/>
      <c r="LIV1" s="628"/>
      <c r="LIW1" s="628"/>
      <c r="LIX1" s="628"/>
      <c r="LIY1" s="52"/>
      <c r="LIZ1" s="55"/>
      <c r="LJA1" s="628"/>
      <c r="LJB1" s="628"/>
      <c r="LJC1" s="628"/>
      <c r="LJD1" s="628"/>
      <c r="LJE1" s="628"/>
      <c r="LJF1" s="52"/>
      <c r="LJG1" s="55"/>
      <c r="LJH1" s="628"/>
      <c r="LJI1" s="628"/>
      <c r="LJJ1" s="628"/>
      <c r="LJK1" s="628"/>
      <c r="LJL1" s="628"/>
      <c r="LJM1" s="52"/>
      <c r="LJN1" s="55"/>
      <c r="LJO1" s="628"/>
      <c r="LJP1" s="628"/>
      <c r="LJQ1" s="628"/>
      <c r="LJR1" s="628"/>
      <c r="LJS1" s="628"/>
      <c r="LJT1" s="52"/>
      <c r="LJU1" s="55"/>
      <c r="LJV1" s="628"/>
      <c r="LJW1" s="628"/>
      <c r="LJX1" s="628"/>
      <c r="LJY1" s="628"/>
      <c r="LJZ1" s="628"/>
      <c r="LKA1" s="52"/>
      <c r="LKB1" s="55"/>
      <c r="LKC1" s="628"/>
      <c r="LKD1" s="628"/>
      <c r="LKE1" s="628"/>
      <c r="LKF1" s="628"/>
      <c r="LKG1" s="628"/>
      <c r="LKH1" s="52"/>
      <c r="LKI1" s="55"/>
      <c r="LKJ1" s="628"/>
      <c r="LKK1" s="628"/>
      <c r="LKL1" s="628"/>
      <c r="LKM1" s="628"/>
      <c r="LKN1" s="628"/>
      <c r="LKO1" s="52"/>
      <c r="LKP1" s="55"/>
      <c r="LKQ1" s="628"/>
      <c r="LKR1" s="628"/>
      <c r="LKS1" s="628"/>
      <c r="LKT1" s="628"/>
      <c r="LKU1" s="628"/>
      <c r="LKV1" s="52"/>
      <c r="LKW1" s="55"/>
      <c r="LKX1" s="628"/>
      <c r="LKY1" s="628"/>
      <c r="LKZ1" s="628"/>
      <c r="LLA1" s="628"/>
      <c r="LLB1" s="628"/>
      <c r="LLC1" s="52"/>
      <c r="LLD1" s="55"/>
      <c r="LLE1" s="628"/>
      <c r="LLF1" s="628"/>
      <c r="LLG1" s="628"/>
      <c r="LLH1" s="628"/>
      <c r="LLI1" s="628"/>
      <c r="LLJ1" s="52"/>
      <c r="LLK1" s="55"/>
      <c r="LLL1" s="628"/>
      <c r="LLM1" s="628"/>
      <c r="LLN1" s="628"/>
      <c r="LLO1" s="628"/>
      <c r="LLP1" s="628"/>
      <c r="LLQ1" s="52"/>
      <c r="LLR1" s="55"/>
      <c r="LLS1" s="628"/>
      <c r="LLT1" s="628"/>
      <c r="LLU1" s="628"/>
      <c r="LLV1" s="628"/>
      <c r="LLW1" s="628"/>
      <c r="LLX1" s="52"/>
      <c r="LLY1" s="55"/>
      <c r="LLZ1" s="628"/>
      <c r="LMA1" s="628"/>
      <c r="LMB1" s="628"/>
      <c r="LMC1" s="628"/>
      <c r="LMD1" s="628"/>
      <c r="LME1" s="52"/>
      <c r="LMF1" s="55"/>
      <c r="LMG1" s="628"/>
      <c r="LMH1" s="628"/>
      <c r="LMI1" s="628"/>
      <c r="LMJ1" s="628"/>
      <c r="LMK1" s="628"/>
      <c r="LML1" s="52"/>
      <c r="LMM1" s="55"/>
      <c r="LMN1" s="628"/>
      <c r="LMO1" s="628"/>
      <c r="LMP1" s="628"/>
      <c r="LMQ1" s="628"/>
      <c r="LMR1" s="628"/>
      <c r="LMS1" s="52"/>
      <c r="LMT1" s="55"/>
      <c r="LMU1" s="628"/>
      <c r="LMV1" s="628"/>
      <c r="LMW1" s="628"/>
      <c r="LMX1" s="628"/>
      <c r="LMY1" s="628"/>
      <c r="LMZ1" s="52"/>
      <c r="LNA1" s="55"/>
      <c r="LNB1" s="628"/>
      <c r="LNC1" s="628"/>
      <c r="LND1" s="628"/>
      <c r="LNE1" s="628"/>
      <c r="LNF1" s="628"/>
      <c r="LNG1" s="52"/>
      <c r="LNH1" s="55"/>
      <c r="LNI1" s="628"/>
      <c r="LNJ1" s="628"/>
      <c r="LNK1" s="628"/>
      <c r="LNL1" s="628"/>
      <c r="LNM1" s="628"/>
      <c r="LNN1" s="52"/>
      <c r="LNO1" s="55"/>
      <c r="LNP1" s="628"/>
      <c r="LNQ1" s="628"/>
      <c r="LNR1" s="628"/>
      <c r="LNS1" s="628"/>
      <c r="LNT1" s="628"/>
      <c r="LNU1" s="52"/>
      <c r="LNV1" s="55"/>
      <c r="LNW1" s="628"/>
      <c r="LNX1" s="628"/>
      <c r="LNY1" s="628"/>
      <c r="LNZ1" s="628"/>
      <c r="LOA1" s="628"/>
      <c r="LOB1" s="52"/>
      <c r="LOC1" s="55"/>
      <c r="LOD1" s="628"/>
      <c r="LOE1" s="628"/>
      <c r="LOF1" s="628"/>
      <c r="LOG1" s="628"/>
      <c r="LOH1" s="628"/>
      <c r="LOI1" s="52"/>
      <c r="LOJ1" s="55"/>
      <c r="LOK1" s="628"/>
      <c r="LOL1" s="628"/>
      <c r="LOM1" s="628"/>
      <c r="LON1" s="628"/>
      <c r="LOO1" s="628"/>
      <c r="LOP1" s="52"/>
      <c r="LOQ1" s="55"/>
      <c r="LOR1" s="628"/>
      <c r="LOS1" s="628"/>
      <c r="LOT1" s="628"/>
      <c r="LOU1" s="628"/>
      <c r="LOV1" s="628"/>
      <c r="LOW1" s="52"/>
      <c r="LOX1" s="55"/>
      <c r="LOY1" s="628"/>
      <c r="LOZ1" s="628"/>
      <c r="LPA1" s="628"/>
      <c r="LPB1" s="628"/>
      <c r="LPC1" s="628"/>
      <c r="LPD1" s="52"/>
      <c r="LPE1" s="55"/>
      <c r="LPF1" s="628"/>
      <c r="LPG1" s="628"/>
      <c r="LPH1" s="628"/>
      <c r="LPI1" s="628"/>
      <c r="LPJ1" s="628"/>
      <c r="LPK1" s="52"/>
      <c r="LPL1" s="55"/>
      <c r="LPM1" s="628"/>
      <c r="LPN1" s="628"/>
      <c r="LPO1" s="628"/>
      <c r="LPP1" s="628"/>
      <c r="LPQ1" s="628"/>
      <c r="LPR1" s="52"/>
      <c r="LPS1" s="55"/>
      <c r="LPT1" s="628"/>
      <c r="LPU1" s="628"/>
      <c r="LPV1" s="628"/>
      <c r="LPW1" s="628"/>
      <c r="LPX1" s="628"/>
      <c r="LPY1" s="52"/>
      <c r="LPZ1" s="55"/>
      <c r="LQA1" s="628"/>
      <c r="LQB1" s="628"/>
      <c r="LQC1" s="628"/>
      <c r="LQD1" s="628"/>
      <c r="LQE1" s="628"/>
      <c r="LQF1" s="52"/>
      <c r="LQG1" s="55"/>
      <c r="LQH1" s="628"/>
      <c r="LQI1" s="628"/>
      <c r="LQJ1" s="628"/>
      <c r="LQK1" s="628"/>
      <c r="LQL1" s="628"/>
      <c r="LQM1" s="52"/>
      <c r="LQN1" s="55"/>
      <c r="LQO1" s="628"/>
      <c r="LQP1" s="628"/>
      <c r="LQQ1" s="628"/>
      <c r="LQR1" s="628"/>
      <c r="LQS1" s="628"/>
      <c r="LQT1" s="52"/>
      <c r="LQU1" s="55"/>
      <c r="LQV1" s="628"/>
      <c r="LQW1" s="628"/>
      <c r="LQX1" s="628"/>
      <c r="LQY1" s="628"/>
      <c r="LQZ1" s="628"/>
      <c r="LRA1" s="52"/>
      <c r="LRB1" s="55"/>
      <c r="LRC1" s="628"/>
      <c r="LRD1" s="628"/>
      <c r="LRE1" s="628"/>
      <c r="LRF1" s="628"/>
      <c r="LRG1" s="628"/>
      <c r="LRH1" s="52"/>
      <c r="LRI1" s="55"/>
      <c r="LRJ1" s="628"/>
      <c r="LRK1" s="628"/>
      <c r="LRL1" s="628"/>
      <c r="LRM1" s="628"/>
      <c r="LRN1" s="628"/>
      <c r="LRO1" s="52"/>
      <c r="LRP1" s="55"/>
      <c r="LRQ1" s="628"/>
      <c r="LRR1" s="628"/>
      <c r="LRS1" s="628"/>
      <c r="LRT1" s="628"/>
      <c r="LRU1" s="628"/>
      <c r="LRV1" s="52"/>
      <c r="LRW1" s="55"/>
      <c r="LRX1" s="628"/>
      <c r="LRY1" s="628"/>
      <c r="LRZ1" s="628"/>
      <c r="LSA1" s="628"/>
      <c r="LSB1" s="628"/>
      <c r="LSC1" s="52"/>
      <c r="LSD1" s="55"/>
      <c r="LSE1" s="628"/>
      <c r="LSF1" s="628"/>
      <c r="LSG1" s="628"/>
      <c r="LSH1" s="628"/>
      <c r="LSI1" s="628"/>
      <c r="LSJ1" s="52"/>
      <c r="LSK1" s="55"/>
      <c r="LSL1" s="628"/>
      <c r="LSM1" s="628"/>
      <c r="LSN1" s="628"/>
      <c r="LSO1" s="628"/>
      <c r="LSP1" s="628"/>
      <c r="LSQ1" s="52"/>
      <c r="LSR1" s="55"/>
      <c r="LSS1" s="628"/>
      <c r="LST1" s="628"/>
      <c r="LSU1" s="628"/>
      <c r="LSV1" s="628"/>
      <c r="LSW1" s="628"/>
      <c r="LSX1" s="52"/>
      <c r="LSY1" s="55"/>
      <c r="LSZ1" s="628"/>
      <c r="LTA1" s="628"/>
      <c r="LTB1" s="628"/>
      <c r="LTC1" s="628"/>
      <c r="LTD1" s="628"/>
      <c r="LTE1" s="52"/>
      <c r="LTF1" s="55"/>
      <c r="LTG1" s="628"/>
      <c r="LTH1" s="628"/>
      <c r="LTI1" s="628"/>
      <c r="LTJ1" s="628"/>
      <c r="LTK1" s="628"/>
      <c r="LTL1" s="52"/>
      <c r="LTM1" s="55"/>
      <c r="LTN1" s="628"/>
      <c r="LTO1" s="628"/>
      <c r="LTP1" s="628"/>
      <c r="LTQ1" s="628"/>
      <c r="LTR1" s="628"/>
      <c r="LTS1" s="52"/>
      <c r="LTT1" s="55"/>
      <c r="LTU1" s="628"/>
      <c r="LTV1" s="628"/>
      <c r="LTW1" s="628"/>
      <c r="LTX1" s="628"/>
      <c r="LTY1" s="628"/>
      <c r="LTZ1" s="52"/>
      <c r="LUA1" s="55"/>
      <c r="LUB1" s="628"/>
      <c r="LUC1" s="628"/>
      <c r="LUD1" s="628"/>
      <c r="LUE1" s="628"/>
      <c r="LUF1" s="628"/>
      <c r="LUG1" s="52"/>
      <c r="LUH1" s="55"/>
      <c r="LUI1" s="628"/>
      <c r="LUJ1" s="628"/>
      <c r="LUK1" s="628"/>
      <c r="LUL1" s="628"/>
      <c r="LUM1" s="628"/>
      <c r="LUN1" s="52"/>
      <c r="LUO1" s="55"/>
      <c r="LUP1" s="628"/>
      <c r="LUQ1" s="628"/>
      <c r="LUR1" s="628"/>
      <c r="LUS1" s="628"/>
      <c r="LUT1" s="628"/>
      <c r="LUU1" s="52"/>
      <c r="LUV1" s="55"/>
      <c r="LUW1" s="628"/>
      <c r="LUX1" s="628"/>
      <c r="LUY1" s="628"/>
      <c r="LUZ1" s="628"/>
      <c r="LVA1" s="628"/>
      <c r="LVB1" s="52"/>
      <c r="LVC1" s="55"/>
      <c r="LVD1" s="628"/>
      <c r="LVE1" s="628"/>
      <c r="LVF1" s="628"/>
      <c r="LVG1" s="628"/>
      <c r="LVH1" s="628"/>
      <c r="LVI1" s="52"/>
      <c r="LVJ1" s="55"/>
      <c r="LVK1" s="628"/>
      <c r="LVL1" s="628"/>
      <c r="LVM1" s="628"/>
      <c r="LVN1" s="628"/>
      <c r="LVO1" s="628"/>
      <c r="LVP1" s="52"/>
      <c r="LVQ1" s="55"/>
      <c r="LVR1" s="628"/>
      <c r="LVS1" s="628"/>
      <c r="LVT1" s="628"/>
      <c r="LVU1" s="628"/>
      <c r="LVV1" s="628"/>
      <c r="LVW1" s="52"/>
      <c r="LVX1" s="55"/>
      <c r="LVY1" s="628"/>
      <c r="LVZ1" s="628"/>
      <c r="LWA1" s="628"/>
      <c r="LWB1" s="628"/>
      <c r="LWC1" s="628"/>
      <c r="LWD1" s="52"/>
      <c r="LWE1" s="55"/>
      <c r="LWF1" s="628"/>
      <c r="LWG1" s="628"/>
      <c r="LWH1" s="628"/>
      <c r="LWI1" s="628"/>
      <c r="LWJ1" s="628"/>
      <c r="LWK1" s="52"/>
      <c r="LWL1" s="55"/>
      <c r="LWM1" s="628"/>
      <c r="LWN1" s="628"/>
      <c r="LWO1" s="628"/>
      <c r="LWP1" s="628"/>
      <c r="LWQ1" s="628"/>
      <c r="LWR1" s="52"/>
      <c r="LWS1" s="55"/>
      <c r="LWT1" s="628"/>
      <c r="LWU1" s="628"/>
      <c r="LWV1" s="628"/>
      <c r="LWW1" s="628"/>
      <c r="LWX1" s="628"/>
      <c r="LWY1" s="52"/>
      <c r="LWZ1" s="55"/>
      <c r="LXA1" s="628"/>
      <c r="LXB1" s="628"/>
      <c r="LXC1" s="628"/>
      <c r="LXD1" s="628"/>
      <c r="LXE1" s="628"/>
      <c r="LXF1" s="52"/>
      <c r="LXG1" s="55"/>
      <c r="LXH1" s="628"/>
      <c r="LXI1" s="628"/>
      <c r="LXJ1" s="628"/>
      <c r="LXK1" s="628"/>
      <c r="LXL1" s="628"/>
      <c r="LXM1" s="52"/>
      <c r="LXN1" s="55"/>
      <c r="LXO1" s="628"/>
      <c r="LXP1" s="628"/>
      <c r="LXQ1" s="628"/>
      <c r="LXR1" s="628"/>
      <c r="LXS1" s="628"/>
      <c r="LXT1" s="52"/>
      <c r="LXU1" s="55"/>
      <c r="LXV1" s="628"/>
      <c r="LXW1" s="628"/>
      <c r="LXX1" s="628"/>
      <c r="LXY1" s="628"/>
      <c r="LXZ1" s="628"/>
      <c r="LYA1" s="52"/>
      <c r="LYB1" s="55"/>
      <c r="LYC1" s="628"/>
      <c r="LYD1" s="628"/>
      <c r="LYE1" s="628"/>
      <c r="LYF1" s="628"/>
      <c r="LYG1" s="628"/>
      <c r="LYH1" s="52"/>
      <c r="LYI1" s="55"/>
      <c r="LYJ1" s="628"/>
      <c r="LYK1" s="628"/>
      <c r="LYL1" s="628"/>
      <c r="LYM1" s="628"/>
      <c r="LYN1" s="628"/>
      <c r="LYO1" s="52"/>
      <c r="LYP1" s="55"/>
      <c r="LYQ1" s="628"/>
      <c r="LYR1" s="628"/>
      <c r="LYS1" s="628"/>
      <c r="LYT1" s="628"/>
      <c r="LYU1" s="628"/>
      <c r="LYV1" s="52"/>
      <c r="LYW1" s="55"/>
      <c r="LYX1" s="628"/>
      <c r="LYY1" s="628"/>
      <c r="LYZ1" s="628"/>
      <c r="LZA1" s="628"/>
      <c r="LZB1" s="628"/>
      <c r="LZC1" s="52"/>
      <c r="LZD1" s="55"/>
      <c r="LZE1" s="628"/>
      <c r="LZF1" s="628"/>
      <c r="LZG1" s="628"/>
      <c r="LZH1" s="628"/>
      <c r="LZI1" s="628"/>
      <c r="LZJ1" s="52"/>
      <c r="LZK1" s="55"/>
      <c r="LZL1" s="628"/>
      <c r="LZM1" s="628"/>
      <c r="LZN1" s="628"/>
      <c r="LZO1" s="628"/>
      <c r="LZP1" s="628"/>
      <c r="LZQ1" s="52"/>
      <c r="LZR1" s="55"/>
      <c r="LZS1" s="628"/>
      <c r="LZT1" s="628"/>
      <c r="LZU1" s="628"/>
      <c r="LZV1" s="628"/>
      <c r="LZW1" s="628"/>
      <c r="LZX1" s="52"/>
      <c r="LZY1" s="55"/>
      <c r="LZZ1" s="628"/>
      <c r="MAA1" s="628"/>
      <c r="MAB1" s="628"/>
      <c r="MAC1" s="628"/>
      <c r="MAD1" s="628"/>
      <c r="MAE1" s="52"/>
      <c r="MAF1" s="55"/>
      <c r="MAG1" s="628"/>
      <c r="MAH1" s="628"/>
      <c r="MAI1" s="628"/>
      <c r="MAJ1" s="628"/>
      <c r="MAK1" s="628"/>
      <c r="MAL1" s="52"/>
      <c r="MAM1" s="55"/>
      <c r="MAN1" s="628"/>
      <c r="MAO1" s="628"/>
      <c r="MAP1" s="628"/>
      <c r="MAQ1" s="628"/>
      <c r="MAR1" s="628"/>
      <c r="MAS1" s="52"/>
      <c r="MAT1" s="55"/>
      <c r="MAU1" s="628"/>
      <c r="MAV1" s="628"/>
      <c r="MAW1" s="628"/>
      <c r="MAX1" s="628"/>
      <c r="MAY1" s="628"/>
      <c r="MAZ1" s="52"/>
      <c r="MBA1" s="55"/>
      <c r="MBB1" s="628"/>
      <c r="MBC1" s="628"/>
      <c r="MBD1" s="628"/>
      <c r="MBE1" s="628"/>
      <c r="MBF1" s="628"/>
      <c r="MBG1" s="52"/>
      <c r="MBH1" s="55"/>
      <c r="MBI1" s="628"/>
      <c r="MBJ1" s="628"/>
      <c r="MBK1" s="628"/>
      <c r="MBL1" s="628"/>
      <c r="MBM1" s="628"/>
      <c r="MBN1" s="52"/>
      <c r="MBO1" s="55"/>
      <c r="MBP1" s="628"/>
      <c r="MBQ1" s="628"/>
      <c r="MBR1" s="628"/>
      <c r="MBS1" s="628"/>
      <c r="MBT1" s="628"/>
      <c r="MBU1" s="52"/>
      <c r="MBV1" s="55"/>
      <c r="MBW1" s="628"/>
      <c r="MBX1" s="628"/>
      <c r="MBY1" s="628"/>
      <c r="MBZ1" s="628"/>
      <c r="MCA1" s="628"/>
      <c r="MCB1" s="52"/>
      <c r="MCC1" s="55"/>
      <c r="MCD1" s="628"/>
      <c r="MCE1" s="628"/>
      <c r="MCF1" s="628"/>
      <c r="MCG1" s="628"/>
      <c r="MCH1" s="628"/>
      <c r="MCI1" s="52"/>
      <c r="MCJ1" s="55"/>
      <c r="MCK1" s="628"/>
      <c r="MCL1" s="628"/>
      <c r="MCM1" s="628"/>
      <c r="MCN1" s="628"/>
      <c r="MCO1" s="628"/>
      <c r="MCP1" s="52"/>
      <c r="MCQ1" s="55"/>
      <c r="MCR1" s="628"/>
      <c r="MCS1" s="628"/>
      <c r="MCT1" s="628"/>
      <c r="MCU1" s="628"/>
      <c r="MCV1" s="628"/>
      <c r="MCW1" s="52"/>
      <c r="MCX1" s="55"/>
      <c r="MCY1" s="628"/>
      <c r="MCZ1" s="628"/>
      <c r="MDA1" s="628"/>
      <c r="MDB1" s="628"/>
      <c r="MDC1" s="628"/>
      <c r="MDD1" s="52"/>
      <c r="MDE1" s="55"/>
      <c r="MDF1" s="628"/>
      <c r="MDG1" s="628"/>
      <c r="MDH1" s="628"/>
      <c r="MDI1" s="628"/>
      <c r="MDJ1" s="628"/>
      <c r="MDK1" s="52"/>
      <c r="MDL1" s="55"/>
      <c r="MDM1" s="628"/>
      <c r="MDN1" s="628"/>
      <c r="MDO1" s="628"/>
      <c r="MDP1" s="628"/>
      <c r="MDQ1" s="628"/>
      <c r="MDR1" s="52"/>
      <c r="MDS1" s="55"/>
      <c r="MDT1" s="628"/>
      <c r="MDU1" s="628"/>
      <c r="MDV1" s="628"/>
      <c r="MDW1" s="628"/>
      <c r="MDX1" s="628"/>
      <c r="MDY1" s="52"/>
      <c r="MDZ1" s="55"/>
      <c r="MEA1" s="628"/>
      <c r="MEB1" s="628"/>
      <c r="MEC1" s="628"/>
      <c r="MED1" s="628"/>
      <c r="MEE1" s="628"/>
      <c r="MEF1" s="52"/>
      <c r="MEG1" s="55"/>
      <c r="MEH1" s="628"/>
      <c r="MEI1" s="628"/>
      <c r="MEJ1" s="628"/>
      <c r="MEK1" s="628"/>
      <c r="MEL1" s="628"/>
      <c r="MEM1" s="52"/>
      <c r="MEN1" s="55"/>
      <c r="MEO1" s="628"/>
      <c r="MEP1" s="628"/>
      <c r="MEQ1" s="628"/>
      <c r="MER1" s="628"/>
      <c r="MES1" s="628"/>
      <c r="MET1" s="52"/>
      <c r="MEU1" s="55"/>
      <c r="MEV1" s="628"/>
      <c r="MEW1" s="628"/>
      <c r="MEX1" s="628"/>
      <c r="MEY1" s="628"/>
      <c r="MEZ1" s="628"/>
      <c r="MFA1" s="52"/>
      <c r="MFB1" s="55"/>
      <c r="MFC1" s="628"/>
      <c r="MFD1" s="628"/>
      <c r="MFE1" s="628"/>
      <c r="MFF1" s="628"/>
      <c r="MFG1" s="628"/>
      <c r="MFH1" s="52"/>
      <c r="MFI1" s="55"/>
      <c r="MFJ1" s="628"/>
      <c r="MFK1" s="628"/>
      <c r="MFL1" s="628"/>
      <c r="MFM1" s="628"/>
      <c r="MFN1" s="628"/>
      <c r="MFO1" s="52"/>
      <c r="MFP1" s="55"/>
      <c r="MFQ1" s="628"/>
      <c r="MFR1" s="628"/>
      <c r="MFS1" s="628"/>
      <c r="MFT1" s="628"/>
      <c r="MFU1" s="628"/>
      <c r="MFV1" s="52"/>
      <c r="MFW1" s="55"/>
      <c r="MFX1" s="628"/>
      <c r="MFY1" s="628"/>
      <c r="MFZ1" s="628"/>
      <c r="MGA1" s="628"/>
      <c r="MGB1" s="628"/>
      <c r="MGC1" s="52"/>
      <c r="MGD1" s="55"/>
      <c r="MGE1" s="628"/>
      <c r="MGF1" s="628"/>
      <c r="MGG1" s="628"/>
      <c r="MGH1" s="628"/>
      <c r="MGI1" s="628"/>
      <c r="MGJ1" s="52"/>
      <c r="MGK1" s="55"/>
      <c r="MGL1" s="628"/>
      <c r="MGM1" s="628"/>
      <c r="MGN1" s="628"/>
      <c r="MGO1" s="628"/>
      <c r="MGP1" s="628"/>
      <c r="MGQ1" s="52"/>
      <c r="MGR1" s="55"/>
      <c r="MGS1" s="628"/>
      <c r="MGT1" s="628"/>
      <c r="MGU1" s="628"/>
      <c r="MGV1" s="628"/>
      <c r="MGW1" s="628"/>
      <c r="MGX1" s="52"/>
      <c r="MGY1" s="55"/>
      <c r="MGZ1" s="628"/>
      <c r="MHA1" s="628"/>
      <c r="MHB1" s="628"/>
      <c r="MHC1" s="628"/>
      <c r="MHD1" s="628"/>
      <c r="MHE1" s="52"/>
      <c r="MHF1" s="55"/>
      <c r="MHG1" s="628"/>
      <c r="MHH1" s="628"/>
      <c r="MHI1" s="628"/>
      <c r="MHJ1" s="628"/>
      <c r="MHK1" s="628"/>
      <c r="MHL1" s="52"/>
      <c r="MHM1" s="55"/>
      <c r="MHN1" s="628"/>
      <c r="MHO1" s="628"/>
      <c r="MHP1" s="628"/>
      <c r="MHQ1" s="628"/>
      <c r="MHR1" s="628"/>
      <c r="MHS1" s="52"/>
      <c r="MHT1" s="55"/>
      <c r="MHU1" s="628"/>
      <c r="MHV1" s="628"/>
      <c r="MHW1" s="628"/>
      <c r="MHX1" s="628"/>
      <c r="MHY1" s="628"/>
      <c r="MHZ1" s="52"/>
      <c r="MIA1" s="55"/>
      <c r="MIB1" s="628"/>
      <c r="MIC1" s="628"/>
      <c r="MID1" s="628"/>
      <c r="MIE1" s="628"/>
      <c r="MIF1" s="628"/>
      <c r="MIG1" s="52"/>
      <c r="MIH1" s="55"/>
      <c r="MII1" s="628"/>
      <c r="MIJ1" s="628"/>
      <c r="MIK1" s="628"/>
      <c r="MIL1" s="628"/>
      <c r="MIM1" s="628"/>
      <c r="MIN1" s="52"/>
      <c r="MIO1" s="55"/>
      <c r="MIP1" s="628"/>
      <c r="MIQ1" s="628"/>
      <c r="MIR1" s="628"/>
      <c r="MIS1" s="628"/>
      <c r="MIT1" s="628"/>
      <c r="MIU1" s="52"/>
      <c r="MIV1" s="55"/>
      <c r="MIW1" s="628"/>
      <c r="MIX1" s="628"/>
      <c r="MIY1" s="628"/>
      <c r="MIZ1" s="628"/>
      <c r="MJA1" s="628"/>
      <c r="MJB1" s="52"/>
      <c r="MJC1" s="55"/>
      <c r="MJD1" s="628"/>
      <c r="MJE1" s="628"/>
      <c r="MJF1" s="628"/>
      <c r="MJG1" s="628"/>
      <c r="MJH1" s="628"/>
      <c r="MJI1" s="52"/>
      <c r="MJJ1" s="55"/>
      <c r="MJK1" s="628"/>
      <c r="MJL1" s="628"/>
      <c r="MJM1" s="628"/>
      <c r="MJN1" s="628"/>
      <c r="MJO1" s="628"/>
      <c r="MJP1" s="52"/>
      <c r="MJQ1" s="55"/>
      <c r="MJR1" s="628"/>
      <c r="MJS1" s="628"/>
      <c r="MJT1" s="628"/>
      <c r="MJU1" s="628"/>
      <c r="MJV1" s="628"/>
      <c r="MJW1" s="52"/>
      <c r="MJX1" s="55"/>
      <c r="MJY1" s="628"/>
      <c r="MJZ1" s="628"/>
      <c r="MKA1" s="628"/>
      <c r="MKB1" s="628"/>
      <c r="MKC1" s="628"/>
      <c r="MKD1" s="52"/>
      <c r="MKE1" s="55"/>
      <c r="MKF1" s="628"/>
      <c r="MKG1" s="628"/>
      <c r="MKH1" s="628"/>
      <c r="MKI1" s="628"/>
      <c r="MKJ1" s="628"/>
      <c r="MKK1" s="52"/>
      <c r="MKL1" s="55"/>
      <c r="MKM1" s="628"/>
      <c r="MKN1" s="628"/>
      <c r="MKO1" s="628"/>
      <c r="MKP1" s="628"/>
      <c r="MKQ1" s="628"/>
      <c r="MKR1" s="52"/>
      <c r="MKS1" s="55"/>
      <c r="MKT1" s="628"/>
      <c r="MKU1" s="628"/>
      <c r="MKV1" s="628"/>
      <c r="MKW1" s="628"/>
      <c r="MKX1" s="628"/>
      <c r="MKY1" s="52"/>
      <c r="MKZ1" s="55"/>
      <c r="MLA1" s="628"/>
      <c r="MLB1" s="628"/>
      <c r="MLC1" s="628"/>
      <c r="MLD1" s="628"/>
      <c r="MLE1" s="628"/>
      <c r="MLF1" s="52"/>
      <c r="MLG1" s="55"/>
      <c r="MLH1" s="628"/>
      <c r="MLI1" s="628"/>
      <c r="MLJ1" s="628"/>
      <c r="MLK1" s="628"/>
      <c r="MLL1" s="628"/>
      <c r="MLM1" s="52"/>
      <c r="MLN1" s="55"/>
      <c r="MLO1" s="628"/>
      <c r="MLP1" s="628"/>
      <c r="MLQ1" s="628"/>
      <c r="MLR1" s="628"/>
      <c r="MLS1" s="628"/>
      <c r="MLT1" s="52"/>
      <c r="MLU1" s="55"/>
      <c r="MLV1" s="628"/>
      <c r="MLW1" s="628"/>
      <c r="MLX1" s="628"/>
      <c r="MLY1" s="628"/>
      <c r="MLZ1" s="628"/>
      <c r="MMA1" s="52"/>
      <c r="MMB1" s="55"/>
      <c r="MMC1" s="628"/>
      <c r="MMD1" s="628"/>
      <c r="MME1" s="628"/>
      <c r="MMF1" s="628"/>
      <c r="MMG1" s="628"/>
      <c r="MMH1" s="52"/>
      <c r="MMI1" s="55"/>
      <c r="MMJ1" s="628"/>
      <c r="MMK1" s="628"/>
      <c r="MML1" s="628"/>
      <c r="MMM1" s="628"/>
      <c r="MMN1" s="628"/>
      <c r="MMO1" s="52"/>
      <c r="MMP1" s="55"/>
      <c r="MMQ1" s="628"/>
      <c r="MMR1" s="628"/>
      <c r="MMS1" s="628"/>
      <c r="MMT1" s="628"/>
      <c r="MMU1" s="628"/>
      <c r="MMV1" s="52"/>
      <c r="MMW1" s="55"/>
      <c r="MMX1" s="628"/>
      <c r="MMY1" s="628"/>
      <c r="MMZ1" s="628"/>
      <c r="MNA1" s="628"/>
      <c r="MNB1" s="628"/>
      <c r="MNC1" s="52"/>
      <c r="MND1" s="55"/>
      <c r="MNE1" s="628"/>
      <c r="MNF1" s="628"/>
      <c r="MNG1" s="628"/>
      <c r="MNH1" s="628"/>
      <c r="MNI1" s="628"/>
      <c r="MNJ1" s="52"/>
      <c r="MNK1" s="55"/>
      <c r="MNL1" s="628"/>
      <c r="MNM1" s="628"/>
      <c r="MNN1" s="628"/>
      <c r="MNO1" s="628"/>
      <c r="MNP1" s="628"/>
      <c r="MNQ1" s="52"/>
      <c r="MNR1" s="55"/>
      <c r="MNS1" s="628"/>
      <c r="MNT1" s="628"/>
      <c r="MNU1" s="628"/>
      <c r="MNV1" s="628"/>
      <c r="MNW1" s="628"/>
      <c r="MNX1" s="52"/>
      <c r="MNY1" s="55"/>
      <c r="MNZ1" s="628"/>
      <c r="MOA1" s="628"/>
      <c r="MOB1" s="628"/>
      <c r="MOC1" s="628"/>
      <c r="MOD1" s="628"/>
      <c r="MOE1" s="52"/>
      <c r="MOF1" s="55"/>
      <c r="MOG1" s="628"/>
      <c r="MOH1" s="628"/>
      <c r="MOI1" s="628"/>
      <c r="MOJ1" s="628"/>
      <c r="MOK1" s="628"/>
      <c r="MOL1" s="52"/>
      <c r="MOM1" s="55"/>
      <c r="MON1" s="628"/>
      <c r="MOO1" s="628"/>
      <c r="MOP1" s="628"/>
      <c r="MOQ1" s="628"/>
      <c r="MOR1" s="628"/>
      <c r="MOS1" s="52"/>
      <c r="MOT1" s="55"/>
      <c r="MOU1" s="628"/>
      <c r="MOV1" s="628"/>
      <c r="MOW1" s="628"/>
      <c r="MOX1" s="628"/>
      <c r="MOY1" s="628"/>
      <c r="MOZ1" s="52"/>
      <c r="MPA1" s="55"/>
      <c r="MPB1" s="628"/>
      <c r="MPC1" s="628"/>
      <c r="MPD1" s="628"/>
      <c r="MPE1" s="628"/>
      <c r="MPF1" s="628"/>
      <c r="MPG1" s="52"/>
      <c r="MPH1" s="55"/>
      <c r="MPI1" s="628"/>
      <c r="MPJ1" s="628"/>
      <c r="MPK1" s="628"/>
      <c r="MPL1" s="628"/>
      <c r="MPM1" s="628"/>
      <c r="MPN1" s="52"/>
      <c r="MPO1" s="55"/>
      <c r="MPP1" s="628"/>
      <c r="MPQ1" s="628"/>
      <c r="MPR1" s="628"/>
      <c r="MPS1" s="628"/>
      <c r="MPT1" s="628"/>
      <c r="MPU1" s="52"/>
      <c r="MPV1" s="55"/>
      <c r="MPW1" s="628"/>
      <c r="MPX1" s="628"/>
      <c r="MPY1" s="628"/>
      <c r="MPZ1" s="628"/>
      <c r="MQA1" s="628"/>
      <c r="MQB1" s="52"/>
      <c r="MQC1" s="55"/>
      <c r="MQD1" s="628"/>
      <c r="MQE1" s="628"/>
      <c r="MQF1" s="628"/>
      <c r="MQG1" s="628"/>
      <c r="MQH1" s="628"/>
      <c r="MQI1" s="52"/>
      <c r="MQJ1" s="55"/>
      <c r="MQK1" s="628"/>
      <c r="MQL1" s="628"/>
      <c r="MQM1" s="628"/>
      <c r="MQN1" s="628"/>
      <c r="MQO1" s="628"/>
      <c r="MQP1" s="52"/>
      <c r="MQQ1" s="55"/>
      <c r="MQR1" s="628"/>
      <c r="MQS1" s="628"/>
      <c r="MQT1" s="628"/>
      <c r="MQU1" s="628"/>
      <c r="MQV1" s="628"/>
      <c r="MQW1" s="52"/>
      <c r="MQX1" s="55"/>
      <c r="MQY1" s="628"/>
      <c r="MQZ1" s="628"/>
      <c r="MRA1" s="628"/>
      <c r="MRB1" s="628"/>
      <c r="MRC1" s="628"/>
      <c r="MRD1" s="52"/>
      <c r="MRE1" s="55"/>
      <c r="MRF1" s="628"/>
      <c r="MRG1" s="628"/>
      <c r="MRH1" s="628"/>
      <c r="MRI1" s="628"/>
      <c r="MRJ1" s="628"/>
      <c r="MRK1" s="52"/>
      <c r="MRL1" s="55"/>
      <c r="MRM1" s="628"/>
      <c r="MRN1" s="628"/>
      <c r="MRO1" s="628"/>
      <c r="MRP1" s="628"/>
      <c r="MRQ1" s="628"/>
      <c r="MRR1" s="52"/>
      <c r="MRS1" s="55"/>
      <c r="MRT1" s="628"/>
      <c r="MRU1" s="628"/>
      <c r="MRV1" s="628"/>
      <c r="MRW1" s="628"/>
      <c r="MRX1" s="628"/>
      <c r="MRY1" s="52"/>
      <c r="MRZ1" s="55"/>
      <c r="MSA1" s="628"/>
      <c r="MSB1" s="628"/>
      <c r="MSC1" s="628"/>
      <c r="MSD1" s="628"/>
      <c r="MSE1" s="628"/>
      <c r="MSF1" s="52"/>
      <c r="MSG1" s="55"/>
      <c r="MSH1" s="628"/>
      <c r="MSI1" s="628"/>
      <c r="MSJ1" s="628"/>
      <c r="MSK1" s="628"/>
      <c r="MSL1" s="628"/>
      <c r="MSM1" s="52"/>
      <c r="MSN1" s="55"/>
      <c r="MSO1" s="628"/>
      <c r="MSP1" s="628"/>
      <c r="MSQ1" s="628"/>
      <c r="MSR1" s="628"/>
      <c r="MSS1" s="628"/>
      <c r="MST1" s="52"/>
      <c r="MSU1" s="55"/>
      <c r="MSV1" s="628"/>
      <c r="MSW1" s="628"/>
      <c r="MSX1" s="628"/>
      <c r="MSY1" s="628"/>
      <c r="MSZ1" s="628"/>
      <c r="MTA1" s="52"/>
      <c r="MTB1" s="55"/>
      <c r="MTC1" s="628"/>
      <c r="MTD1" s="628"/>
      <c r="MTE1" s="628"/>
      <c r="MTF1" s="628"/>
      <c r="MTG1" s="628"/>
      <c r="MTH1" s="52"/>
      <c r="MTI1" s="55"/>
      <c r="MTJ1" s="628"/>
      <c r="MTK1" s="628"/>
      <c r="MTL1" s="628"/>
      <c r="MTM1" s="628"/>
      <c r="MTN1" s="628"/>
      <c r="MTO1" s="52"/>
      <c r="MTP1" s="55"/>
      <c r="MTQ1" s="628"/>
      <c r="MTR1" s="628"/>
      <c r="MTS1" s="628"/>
      <c r="MTT1" s="628"/>
      <c r="MTU1" s="628"/>
      <c r="MTV1" s="52"/>
      <c r="MTW1" s="55"/>
      <c r="MTX1" s="628"/>
      <c r="MTY1" s="628"/>
      <c r="MTZ1" s="628"/>
      <c r="MUA1" s="628"/>
      <c r="MUB1" s="628"/>
      <c r="MUC1" s="52"/>
      <c r="MUD1" s="55"/>
      <c r="MUE1" s="628"/>
      <c r="MUF1" s="628"/>
      <c r="MUG1" s="628"/>
      <c r="MUH1" s="628"/>
      <c r="MUI1" s="628"/>
      <c r="MUJ1" s="52"/>
      <c r="MUK1" s="55"/>
      <c r="MUL1" s="628"/>
      <c r="MUM1" s="628"/>
      <c r="MUN1" s="628"/>
      <c r="MUO1" s="628"/>
      <c r="MUP1" s="628"/>
      <c r="MUQ1" s="52"/>
      <c r="MUR1" s="55"/>
      <c r="MUS1" s="628"/>
      <c r="MUT1" s="628"/>
      <c r="MUU1" s="628"/>
      <c r="MUV1" s="628"/>
      <c r="MUW1" s="628"/>
      <c r="MUX1" s="52"/>
      <c r="MUY1" s="55"/>
      <c r="MUZ1" s="628"/>
      <c r="MVA1" s="628"/>
      <c r="MVB1" s="628"/>
      <c r="MVC1" s="628"/>
      <c r="MVD1" s="628"/>
      <c r="MVE1" s="52"/>
      <c r="MVF1" s="55"/>
      <c r="MVG1" s="628"/>
      <c r="MVH1" s="628"/>
      <c r="MVI1" s="628"/>
      <c r="MVJ1" s="628"/>
      <c r="MVK1" s="628"/>
      <c r="MVL1" s="52"/>
      <c r="MVM1" s="55"/>
      <c r="MVN1" s="628"/>
      <c r="MVO1" s="628"/>
      <c r="MVP1" s="628"/>
      <c r="MVQ1" s="628"/>
      <c r="MVR1" s="628"/>
      <c r="MVS1" s="52"/>
      <c r="MVT1" s="55"/>
      <c r="MVU1" s="628"/>
      <c r="MVV1" s="628"/>
      <c r="MVW1" s="628"/>
      <c r="MVX1" s="628"/>
      <c r="MVY1" s="628"/>
      <c r="MVZ1" s="52"/>
      <c r="MWA1" s="55"/>
      <c r="MWB1" s="628"/>
      <c r="MWC1" s="628"/>
      <c r="MWD1" s="628"/>
      <c r="MWE1" s="628"/>
      <c r="MWF1" s="628"/>
      <c r="MWG1" s="52"/>
      <c r="MWH1" s="55"/>
      <c r="MWI1" s="628"/>
      <c r="MWJ1" s="628"/>
      <c r="MWK1" s="628"/>
      <c r="MWL1" s="628"/>
      <c r="MWM1" s="628"/>
      <c r="MWN1" s="52"/>
      <c r="MWO1" s="55"/>
      <c r="MWP1" s="628"/>
      <c r="MWQ1" s="628"/>
      <c r="MWR1" s="628"/>
      <c r="MWS1" s="628"/>
      <c r="MWT1" s="628"/>
      <c r="MWU1" s="52"/>
      <c r="MWV1" s="55"/>
      <c r="MWW1" s="628"/>
      <c r="MWX1" s="628"/>
      <c r="MWY1" s="628"/>
      <c r="MWZ1" s="628"/>
      <c r="MXA1" s="628"/>
      <c r="MXB1" s="52"/>
      <c r="MXC1" s="55"/>
      <c r="MXD1" s="628"/>
      <c r="MXE1" s="628"/>
      <c r="MXF1" s="628"/>
      <c r="MXG1" s="628"/>
      <c r="MXH1" s="628"/>
      <c r="MXI1" s="52"/>
      <c r="MXJ1" s="55"/>
      <c r="MXK1" s="628"/>
      <c r="MXL1" s="628"/>
      <c r="MXM1" s="628"/>
      <c r="MXN1" s="628"/>
      <c r="MXO1" s="628"/>
      <c r="MXP1" s="52"/>
      <c r="MXQ1" s="55"/>
      <c r="MXR1" s="628"/>
      <c r="MXS1" s="628"/>
      <c r="MXT1" s="628"/>
      <c r="MXU1" s="628"/>
      <c r="MXV1" s="628"/>
      <c r="MXW1" s="52"/>
      <c r="MXX1" s="55"/>
      <c r="MXY1" s="628"/>
      <c r="MXZ1" s="628"/>
      <c r="MYA1" s="628"/>
      <c r="MYB1" s="628"/>
      <c r="MYC1" s="628"/>
      <c r="MYD1" s="52"/>
      <c r="MYE1" s="55"/>
      <c r="MYF1" s="628"/>
      <c r="MYG1" s="628"/>
      <c r="MYH1" s="628"/>
      <c r="MYI1" s="628"/>
      <c r="MYJ1" s="628"/>
      <c r="MYK1" s="52"/>
      <c r="MYL1" s="55"/>
      <c r="MYM1" s="628"/>
      <c r="MYN1" s="628"/>
      <c r="MYO1" s="628"/>
      <c r="MYP1" s="628"/>
      <c r="MYQ1" s="628"/>
      <c r="MYR1" s="52"/>
      <c r="MYS1" s="55"/>
      <c r="MYT1" s="628"/>
      <c r="MYU1" s="628"/>
      <c r="MYV1" s="628"/>
      <c r="MYW1" s="628"/>
      <c r="MYX1" s="628"/>
      <c r="MYY1" s="52"/>
      <c r="MYZ1" s="55"/>
      <c r="MZA1" s="628"/>
      <c r="MZB1" s="628"/>
      <c r="MZC1" s="628"/>
      <c r="MZD1" s="628"/>
      <c r="MZE1" s="628"/>
      <c r="MZF1" s="52"/>
      <c r="MZG1" s="55"/>
      <c r="MZH1" s="628"/>
      <c r="MZI1" s="628"/>
      <c r="MZJ1" s="628"/>
      <c r="MZK1" s="628"/>
      <c r="MZL1" s="628"/>
      <c r="MZM1" s="52"/>
      <c r="MZN1" s="55"/>
      <c r="MZO1" s="628"/>
      <c r="MZP1" s="628"/>
      <c r="MZQ1" s="628"/>
      <c r="MZR1" s="628"/>
      <c r="MZS1" s="628"/>
      <c r="MZT1" s="52"/>
      <c r="MZU1" s="55"/>
      <c r="MZV1" s="628"/>
      <c r="MZW1" s="628"/>
      <c r="MZX1" s="628"/>
      <c r="MZY1" s="628"/>
      <c r="MZZ1" s="628"/>
      <c r="NAA1" s="52"/>
      <c r="NAB1" s="55"/>
      <c r="NAC1" s="628"/>
      <c r="NAD1" s="628"/>
      <c r="NAE1" s="628"/>
      <c r="NAF1" s="628"/>
      <c r="NAG1" s="628"/>
      <c r="NAH1" s="52"/>
      <c r="NAI1" s="55"/>
      <c r="NAJ1" s="628"/>
      <c r="NAK1" s="628"/>
      <c r="NAL1" s="628"/>
      <c r="NAM1" s="628"/>
      <c r="NAN1" s="628"/>
      <c r="NAO1" s="52"/>
      <c r="NAP1" s="55"/>
      <c r="NAQ1" s="628"/>
      <c r="NAR1" s="628"/>
      <c r="NAS1" s="628"/>
      <c r="NAT1" s="628"/>
      <c r="NAU1" s="628"/>
      <c r="NAV1" s="52"/>
      <c r="NAW1" s="55"/>
      <c r="NAX1" s="628"/>
      <c r="NAY1" s="628"/>
      <c r="NAZ1" s="628"/>
      <c r="NBA1" s="628"/>
      <c r="NBB1" s="628"/>
      <c r="NBC1" s="52"/>
      <c r="NBD1" s="55"/>
      <c r="NBE1" s="628"/>
      <c r="NBF1" s="628"/>
      <c r="NBG1" s="628"/>
      <c r="NBH1" s="628"/>
      <c r="NBI1" s="628"/>
      <c r="NBJ1" s="52"/>
      <c r="NBK1" s="55"/>
      <c r="NBL1" s="628"/>
      <c r="NBM1" s="628"/>
      <c r="NBN1" s="628"/>
      <c r="NBO1" s="628"/>
      <c r="NBP1" s="628"/>
      <c r="NBQ1" s="52"/>
      <c r="NBR1" s="55"/>
      <c r="NBS1" s="628"/>
      <c r="NBT1" s="628"/>
      <c r="NBU1" s="628"/>
      <c r="NBV1" s="628"/>
      <c r="NBW1" s="628"/>
      <c r="NBX1" s="52"/>
      <c r="NBY1" s="55"/>
      <c r="NBZ1" s="628"/>
      <c r="NCA1" s="628"/>
      <c r="NCB1" s="628"/>
      <c r="NCC1" s="628"/>
      <c r="NCD1" s="628"/>
      <c r="NCE1" s="52"/>
      <c r="NCF1" s="55"/>
      <c r="NCG1" s="628"/>
      <c r="NCH1" s="628"/>
      <c r="NCI1" s="628"/>
      <c r="NCJ1" s="628"/>
      <c r="NCK1" s="628"/>
      <c r="NCL1" s="52"/>
      <c r="NCM1" s="55"/>
      <c r="NCN1" s="628"/>
      <c r="NCO1" s="628"/>
      <c r="NCP1" s="628"/>
      <c r="NCQ1" s="628"/>
      <c r="NCR1" s="628"/>
      <c r="NCS1" s="52"/>
      <c r="NCT1" s="55"/>
      <c r="NCU1" s="628"/>
      <c r="NCV1" s="628"/>
      <c r="NCW1" s="628"/>
      <c r="NCX1" s="628"/>
      <c r="NCY1" s="628"/>
      <c r="NCZ1" s="52"/>
      <c r="NDA1" s="55"/>
      <c r="NDB1" s="628"/>
      <c r="NDC1" s="628"/>
      <c r="NDD1" s="628"/>
      <c r="NDE1" s="628"/>
      <c r="NDF1" s="628"/>
      <c r="NDG1" s="52"/>
      <c r="NDH1" s="55"/>
      <c r="NDI1" s="628"/>
      <c r="NDJ1" s="628"/>
      <c r="NDK1" s="628"/>
      <c r="NDL1" s="628"/>
      <c r="NDM1" s="628"/>
      <c r="NDN1" s="52"/>
      <c r="NDO1" s="55"/>
      <c r="NDP1" s="628"/>
      <c r="NDQ1" s="628"/>
      <c r="NDR1" s="628"/>
      <c r="NDS1" s="628"/>
      <c r="NDT1" s="628"/>
      <c r="NDU1" s="52"/>
      <c r="NDV1" s="55"/>
      <c r="NDW1" s="628"/>
      <c r="NDX1" s="628"/>
      <c r="NDY1" s="628"/>
      <c r="NDZ1" s="628"/>
      <c r="NEA1" s="628"/>
      <c r="NEB1" s="52"/>
      <c r="NEC1" s="55"/>
      <c r="NED1" s="628"/>
      <c r="NEE1" s="628"/>
      <c r="NEF1" s="628"/>
      <c r="NEG1" s="628"/>
      <c r="NEH1" s="628"/>
      <c r="NEI1" s="52"/>
      <c r="NEJ1" s="55"/>
      <c r="NEK1" s="628"/>
      <c r="NEL1" s="628"/>
      <c r="NEM1" s="628"/>
      <c r="NEN1" s="628"/>
      <c r="NEO1" s="628"/>
      <c r="NEP1" s="52"/>
      <c r="NEQ1" s="55"/>
      <c r="NER1" s="628"/>
      <c r="NES1" s="628"/>
      <c r="NET1" s="628"/>
      <c r="NEU1" s="628"/>
      <c r="NEV1" s="628"/>
      <c r="NEW1" s="52"/>
      <c r="NEX1" s="55"/>
      <c r="NEY1" s="628"/>
      <c r="NEZ1" s="628"/>
      <c r="NFA1" s="628"/>
      <c r="NFB1" s="628"/>
      <c r="NFC1" s="628"/>
      <c r="NFD1" s="52"/>
      <c r="NFE1" s="55"/>
      <c r="NFF1" s="628"/>
      <c r="NFG1" s="628"/>
      <c r="NFH1" s="628"/>
      <c r="NFI1" s="628"/>
      <c r="NFJ1" s="628"/>
      <c r="NFK1" s="52"/>
      <c r="NFL1" s="55"/>
      <c r="NFM1" s="628"/>
      <c r="NFN1" s="628"/>
      <c r="NFO1" s="628"/>
      <c r="NFP1" s="628"/>
      <c r="NFQ1" s="628"/>
      <c r="NFR1" s="52"/>
      <c r="NFS1" s="55"/>
      <c r="NFT1" s="628"/>
      <c r="NFU1" s="628"/>
      <c r="NFV1" s="628"/>
      <c r="NFW1" s="628"/>
      <c r="NFX1" s="628"/>
      <c r="NFY1" s="52"/>
      <c r="NFZ1" s="55"/>
      <c r="NGA1" s="628"/>
      <c r="NGB1" s="628"/>
      <c r="NGC1" s="628"/>
      <c r="NGD1" s="628"/>
      <c r="NGE1" s="628"/>
      <c r="NGF1" s="52"/>
      <c r="NGG1" s="55"/>
      <c r="NGH1" s="628"/>
      <c r="NGI1" s="628"/>
      <c r="NGJ1" s="628"/>
      <c r="NGK1" s="628"/>
      <c r="NGL1" s="628"/>
      <c r="NGM1" s="52"/>
      <c r="NGN1" s="55"/>
      <c r="NGO1" s="628"/>
      <c r="NGP1" s="628"/>
      <c r="NGQ1" s="628"/>
      <c r="NGR1" s="628"/>
      <c r="NGS1" s="628"/>
      <c r="NGT1" s="52"/>
      <c r="NGU1" s="55"/>
      <c r="NGV1" s="628"/>
      <c r="NGW1" s="628"/>
      <c r="NGX1" s="628"/>
      <c r="NGY1" s="628"/>
      <c r="NGZ1" s="628"/>
      <c r="NHA1" s="52"/>
      <c r="NHB1" s="55"/>
      <c r="NHC1" s="628"/>
      <c r="NHD1" s="628"/>
      <c r="NHE1" s="628"/>
      <c r="NHF1" s="628"/>
      <c r="NHG1" s="628"/>
      <c r="NHH1" s="52"/>
      <c r="NHI1" s="55"/>
      <c r="NHJ1" s="628"/>
      <c r="NHK1" s="628"/>
      <c r="NHL1" s="628"/>
      <c r="NHM1" s="628"/>
      <c r="NHN1" s="628"/>
      <c r="NHO1" s="52"/>
      <c r="NHP1" s="55"/>
      <c r="NHQ1" s="628"/>
      <c r="NHR1" s="628"/>
      <c r="NHS1" s="628"/>
      <c r="NHT1" s="628"/>
      <c r="NHU1" s="628"/>
      <c r="NHV1" s="52"/>
      <c r="NHW1" s="55"/>
      <c r="NHX1" s="628"/>
      <c r="NHY1" s="628"/>
      <c r="NHZ1" s="628"/>
      <c r="NIA1" s="628"/>
      <c r="NIB1" s="628"/>
      <c r="NIC1" s="52"/>
      <c r="NID1" s="55"/>
      <c r="NIE1" s="628"/>
      <c r="NIF1" s="628"/>
      <c r="NIG1" s="628"/>
      <c r="NIH1" s="628"/>
      <c r="NII1" s="628"/>
      <c r="NIJ1" s="52"/>
      <c r="NIK1" s="55"/>
      <c r="NIL1" s="628"/>
      <c r="NIM1" s="628"/>
      <c r="NIN1" s="628"/>
      <c r="NIO1" s="628"/>
      <c r="NIP1" s="628"/>
      <c r="NIQ1" s="52"/>
      <c r="NIR1" s="55"/>
      <c r="NIS1" s="628"/>
      <c r="NIT1" s="628"/>
      <c r="NIU1" s="628"/>
      <c r="NIV1" s="628"/>
      <c r="NIW1" s="628"/>
      <c r="NIX1" s="52"/>
      <c r="NIY1" s="55"/>
      <c r="NIZ1" s="628"/>
      <c r="NJA1" s="628"/>
      <c r="NJB1" s="628"/>
      <c r="NJC1" s="628"/>
      <c r="NJD1" s="628"/>
      <c r="NJE1" s="52"/>
      <c r="NJF1" s="55"/>
      <c r="NJG1" s="628"/>
      <c r="NJH1" s="628"/>
      <c r="NJI1" s="628"/>
      <c r="NJJ1" s="628"/>
      <c r="NJK1" s="628"/>
      <c r="NJL1" s="52"/>
      <c r="NJM1" s="55"/>
      <c r="NJN1" s="628"/>
      <c r="NJO1" s="628"/>
      <c r="NJP1" s="628"/>
      <c r="NJQ1" s="628"/>
      <c r="NJR1" s="628"/>
      <c r="NJS1" s="52"/>
      <c r="NJT1" s="55"/>
      <c r="NJU1" s="628"/>
      <c r="NJV1" s="628"/>
      <c r="NJW1" s="628"/>
      <c r="NJX1" s="628"/>
      <c r="NJY1" s="628"/>
      <c r="NJZ1" s="52"/>
      <c r="NKA1" s="55"/>
      <c r="NKB1" s="628"/>
      <c r="NKC1" s="628"/>
      <c r="NKD1" s="628"/>
      <c r="NKE1" s="628"/>
      <c r="NKF1" s="628"/>
      <c r="NKG1" s="52"/>
      <c r="NKH1" s="55"/>
      <c r="NKI1" s="628"/>
      <c r="NKJ1" s="628"/>
      <c r="NKK1" s="628"/>
      <c r="NKL1" s="628"/>
      <c r="NKM1" s="628"/>
      <c r="NKN1" s="52"/>
      <c r="NKO1" s="55"/>
      <c r="NKP1" s="628"/>
      <c r="NKQ1" s="628"/>
      <c r="NKR1" s="628"/>
      <c r="NKS1" s="628"/>
      <c r="NKT1" s="628"/>
      <c r="NKU1" s="52"/>
      <c r="NKV1" s="55"/>
      <c r="NKW1" s="628"/>
      <c r="NKX1" s="628"/>
      <c r="NKY1" s="628"/>
      <c r="NKZ1" s="628"/>
      <c r="NLA1" s="628"/>
      <c r="NLB1" s="52"/>
      <c r="NLC1" s="55"/>
      <c r="NLD1" s="628"/>
      <c r="NLE1" s="628"/>
      <c r="NLF1" s="628"/>
      <c r="NLG1" s="628"/>
      <c r="NLH1" s="628"/>
      <c r="NLI1" s="52"/>
      <c r="NLJ1" s="55"/>
      <c r="NLK1" s="628"/>
      <c r="NLL1" s="628"/>
      <c r="NLM1" s="628"/>
      <c r="NLN1" s="628"/>
      <c r="NLO1" s="628"/>
      <c r="NLP1" s="52"/>
      <c r="NLQ1" s="55"/>
      <c r="NLR1" s="628"/>
      <c r="NLS1" s="628"/>
      <c r="NLT1" s="628"/>
      <c r="NLU1" s="628"/>
      <c r="NLV1" s="628"/>
      <c r="NLW1" s="52"/>
      <c r="NLX1" s="55"/>
      <c r="NLY1" s="628"/>
      <c r="NLZ1" s="628"/>
      <c r="NMA1" s="628"/>
      <c r="NMB1" s="628"/>
      <c r="NMC1" s="628"/>
      <c r="NMD1" s="52"/>
      <c r="NME1" s="55"/>
      <c r="NMF1" s="628"/>
      <c r="NMG1" s="628"/>
      <c r="NMH1" s="628"/>
      <c r="NMI1" s="628"/>
      <c r="NMJ1" s="628"/>
      <c r="NMK1" s="52"/>
      <c r="NML1" s="55"/>
      <c r="NMM1" s="628"/>
      <c r="NMN1" s="628"/>
      <c r="NMO1" s="628"/>
      <c r="NMP1" s="628"/>
      <c r="NMQ1" s="628"/>
      <c r="NMR1" s="52"/>
      <c r="NMS1" s="55"/>
      <c r="NMT1" s="628"/>
      <c r="NMU1" s="628"/>
      <c r="NMV1" s="628"/>
      <c r="NMW1" s="628"/>
      <c r="NMX1" s="628"/>
      <c r="NMY1" s="52"/>
      <c r="NMZ1" s="55"/>
      <c r="NNA1" s="628"/>
      <c r="NNB1" s="628"/>
      <c r="NNC1" s="628"/>
      <c r="NND1" s="628"/>
      <c r="NNE1" s="628"/>
      <c r="NNF1" s="52"/>
      <c r="NNG1" s="55"/>
      <c r="NNH1" s="628"/>
      <c r="NNI1" s="628"/>
      <c r="NNJ1" s="628"/>
      <c r="NNK1" s="628"/>
      <c r="NNL1" s="628"/>
      <c r="NNM1" s="52"/>
      <c r="NNN1" s="55"/>
      <c r="NNO1" s="628"/>
      <c r="NNP1" s="628"/>
      <c r="NNQ1" s="628"/>
      <c r="NNR1" s="628"/>
      <c r="NNS1" s="628"/>
      <c r="NNT1" s="52"/>
      <c r="NNU1" s="55"/>
      <c r="NNV1" s="628"/>
      <c r="NNW1" s="628"/>
      <c r="NNX1" s="628"/>
      <c r="NNY1" s="628"/>
      <c r="NNZ1" s="628"/>
      <c r="NOA1" s="52"/>
      <c r="NOB1" s="55"/>
      <c r="NOC1" s="628"/>
      <c r="NOD1" s="628"/>
      <c r="NOE1" s="628"/>
      <c r="NOF1" s="628"/>
      <c r="NOG1" s="628"/>
      <c r="NOH1" s="52"/>
      <c r="NOI1" s="55"/>
      <c r="NOJ1" s="628"/>
      <c r="NOK1" s="628"/>
      <c r="NOL1" s="628"/>
      <c r="NOM1" s="628"/>
      <c r="NON1" s="628"/>
      <c r="NOO1" s="52"/>
      <c r="NOP1" s="55"/>
      <c r="NOQ1" s="628"/>
      <c r="NOR1" s="628"/>
      <c r="NOS1" s="628"/>
      <c r="NOT1" s="628"/>
      <c r="NOU1" s="628"/>
      <c r="NOV1" s="52"/>
      <c r="NOW1" s="55"/>
      <c r="NOX1" s="628"/>
      <c r="NOY1" s="628"/>
      <c r="NOZ1" s="628"/>
      <c r="NPA1" s="628"/>
      <c r="NPB1" s="628"/>
      <c r="NPC1" s="52"/>
      <c r="NPD1" s="55"/>
      <c r="NPE1" s="628"/>
      <c r="NPF1" s="628"/>
      <c r="NPG1" s="628"/>
      <c r="NPH1" s="628"/>
      <c r="NPI1" s="628"/>
      <c r="NPJ1" s="52"/>
      <c r="NPK1" s="55"/>
      <c r="NPL1" s="628"/>
      <c r="NPM1" s="628"/>
      <c r="NPN1" s="628"/>
      <c r="NPO1" s="628"/>
      <c r="NPP1" s="628"/>
      <c r="NPQ1" s="52"/>
      <c r="NPR1" s="55"/>
      <c r="NPS1" s="628"/>
      <c r="NPT1" s="628"/>
      <c r="NPU1" s="628"/>
      <c r="NPV1" s="628"/>
      <c r="NPW1" s="628"/>
      <c r="NPX1" s="52"/>
      <c r="NPY1" s="55"/>
      <c r="NPZ1" s="628"/>
      <c r="NQA1" s="628"/>
      <c r="NQB1" s="628"/>
      <c r="NQC1" s="628"/>
      <c r="NQD1" s="628"/>
      <c r="NQE1" s="52"/>
      <c r="NQF1" s="55"/>
      <c r="NQG1" s="628"/>
      <c r="NQH1" s="628"/>
      <c r="NQI1" s="628"/>
      <c r="NQJ1" s="628"/>
      <c r="NQK1" s="628"/>
      <c r="NQL1" s="52"/>
      <c r="NQM1" s="55"/>
      <c r="NQN1" s="628"/>
      <c r="NQO1" s="628"/>
      <c r="NQP1" s="628"/>
      <c r="NQQ1" s="628"/>
      <c r="NQR1" s="628"/>
      <c r="NQS1" s="52"/>
      <c r="NQT1" s="55"/>
      <c r="NQU1" s="628"/>
      <c r="NQV1" s="628"/>
      <c r="NQW1" s="628"/>
      <c r="NQX1" s="628"/>
      <c r="NQY1" s="628"/>
      <c r="NQZ1" s="52"/>
      <c r="NRA1" s="55"/>
      <c r="NRB1" s="628"/>
      <c r="NRC1" s="628"/>
      <c r="NRD1" s="628"/>
      <c r="NRE1" s="628"/>
      <c r="NRF1" s="628"/>
      <c r="NRG1" s="52"/>
      <c r="NRH1" s="55"/>
      <c r="NRI1" s="628"/>
      <c r="NRJ1" s="628"/>
      <c r="NRK1" s="628"/>
      <c r="NRL1" s="628"/>
      <c r="NRM1" s="628"/>
      <c r="NRN1" s="52"/>
      <c r="NRO1" s="55"/>
      <c r="NRP1" s="628"/>
      <c r="NRQ1" s="628"/>
      <c r="NRR1" s="628"/>
      <c r="NRS1" s="628"/>
      <c r="NRT1" s="628"/>
      <c r="NRU1" s="52"/>
      <c r="NRV1" s="55"/>
      <c r="NRW1" s="628"/>
      <c r="NRX1" s="628"/>
      <c r="NRY1" s="628"/>
      <c r="NRZ1" s="628"/>
      <c r="NSA1" s="628"/>
      <c r="NSB1" s="52"/>
      <c r="NSC1" s="55"/>
      <c r="NSD1" s="628"/>
      <c r="NSE1" s="628"/>
      <c r="NSF1" s="628"/>
      <c r="NSG1" s="628"/>
      <c r="NSH1" s="628"/>
      <c r="NSI1" s="52"/>
      <c r="NSJ1" s="55"/>
      <c r="NSK1" s="628"/>
      <c r="NSL1" s="628"/>
      <c r="NSM1" s="628"/>
      <c r="NSN1" s="628"/>
      <c r="NSO1" s="628"/>
      <c r="NSP1" s="52"/>
      <c r="NSQ1" s="55"/>
      <c r="NSR1" s="628"/>
      <c r="NSS1" s="628"/>
      <c r="NST1" s="628"/>
      <c r="NSU1" s="628"/>
      <c r="NSV1" s="628"/>
      <c r="NSW1" s="52"/>
      <c r="NSX1" s="55"/>
      <c r="NSY1" s="628"/>
      <c r="NSZ1" s="628"/>
      <c r="NTA1" s="628"/>
      <c r="NTB1" s="628"/>
      <c r="NTC1" s="628"/>
      <c r="NTD1" s="52"/>
      <c r="NTE1" s="55"/>
      <c r="NTF1" s="628"/>
      <c r="NTG1" s="628"/>
      <c r="NTH1" s="628"/>
      <c r="NTI1" s="628"/>
      <c r="NTJ1" s="628"/>
      <c r="NTK1" s="52"/>
      <c r="NTL1" s="55"/>
      <c r="NTM1" s="628"/>
      <c r="NTN1" s="628"/>
      <c r="NTO1" s="628"/>
      <c r="NTP1" s="628"/>
      <c r="NTQ1" s="628"/>
      <c r="NTR1" s="52"/>
      <c r="NTS1" s="55"/>
      <c r="NTT1" s="628"/>
      <c r="NTU1" s="628"/>
      <c r="NTV1" s="628"/>
      <c r="NTW1" s="628"/>
      <c r="NTX1" s="628"/>
      <c r="NTY1" s="52"/>
      <c r="NTZ1" s="55"/>
      <c r="NUA1" s="628"/>
      <c r="NUB1" s="628"/>
      <c r="NUC1" s="628"/>
      <c r="NUD1" s="628"/>
      <c r="NUE1" s="628"/>
      <c r="NUF1" s="52"/>
      <c r="NUG1" s="55"/>
      <c r="NUH1" s="628"/>
      <c r="NUI1" s="628"/>
      <c r="NUJ1" s="628"/>
      <c r="NUK1" s="628"/>
      <c r="NUL1" s="628"/>
      <c r="NUM1" s="52"/>
      <c r="NUN1" s="55"/>
      <c r="NUO1" s="628"/>
      <c r="NUP1" s="628"/>
      <c r="NUQ1" s="628"/>
      <c r="NUR1" s="628"/>
      <c r="NUS1" s="628"/>
      <c r="NUT1" s="52"/>
      <c r="NUU1" s="55"/>
      <c r="NUV1" s="628"/>
      <c r="NUW1" s="628"/>
      <c r="NUX1" s="628"/>
      <c r="NUY1" s="628"/>
      <c r="NUZ1" s="628"/>
      <c r="NVA1" s="52"/>
      <c r="NVB1" s="55"/>
      <c r="NVC1" s="628"/>
      <c r="NVD1" s="628"/>
      <c r="NVE1" s="628"/>
      <c r="NVF1" s="628"/>
      <c r="NVG1" s="628"/>
      <c r="NVH1" s="52"/>
      <c r="NVI1" s="55"/>
      <c r="NVJ1" s="628"/>
      <c r="NVK1" s="628"/>
      <c r="NVL1" s="628"/>
      <c r="NVM1" s="628"/>
      <c r="NVN1" s="628"/>
      <c r="NVO1" s="52"/>
      <c r="NVP1" s="55"/>
      <c r="NVQ1" s="628"/>
      <c r="NVR1" s="628"/>
      <c r="NVS1" s="628"/>
      <c r="NVT1" s="628"/>
      <c r="NVU1" s="628"/>
      <c r="NVV1" s="52"/>
      <c r="NVW1" s="55"/>
      <c r="NVX1" s="628"/>
      <c r="NVY1" s="628"/>
      <c r="NVZ1" s="628"/>
      <c r="NWA1" s="628"/>
      <c r="NWB1" s="628"/>
      <c r="NWC1" s="52"/>
      <c r="NWD1" s="55"/>
      <c r="NWE1" s="628"/>
      <c r="NWF1" s="628"/>
      <c r="NWG1" s="628"/>
      <c r="NWH1" s="628"/>
      <c r="NWI1" s="628"/>
      <c r="NWJ1" s="52"/>
      <c r="NWK1" s="55"/>
      <c r="NWL1" s="628"/>
      <c r="NWM1" s="628"/>
      <c r="NWN1" s="628"/>
      <c r="NWO1" s="628"/>
      <c r="NWP1" s="628"/>
      <c r="NWQ1" s="52"/>
      <c r="NWR1" s="55"/>
      <c r="NWS1" s="628"/>
      <c r="NWT1" s="628"/>
      <c r="NWU1" s="628"/>
      <c r="NWV1" s="628"/>
      <c r="NWW1" s="628"/>
      <c r="NWX1" s="52"/>
      <c r="NWY1" s="55"/>
      <c r="NWZ1" s="628"/>
      <c r="NXA1" s="628"/>
      <c r="NXB1" s="628"/>
      <c r="NXC1" s="628"/>
      <c r="NXD1" s="628"/>
      <c r="NXE1" s="52"/>
      <c r="NXF1" s="55"/>
      <c r="NXG1" s="628"/>
      <c r="NXH1" s="628"/>
      <c r="NXI1" s="628"/>
      <c r="NXJ1" s="628"/>
      <c r="NXK1" s="628"/>
      <c r="NXL1" s="52"/>
      <c r="NXM1" s="55"/>
      <c r="NXN1" s="628"/>
      <c r="NXO1" s="628"/>
      <c r="NXP1" s="628"/>
      <c r="NXQ1" s="628"/>
      <c r="NXR1" s="628"/>
      <c r="NXS1" s="52"/>
      <c r="NXT1" s="55"/>
      <c r="NXU1" s="628"/>
      <c r="NXV1" s="628"/>
      <c r="NXW1" s="628"/>
      <c r="NXX1" s="628"/>
      <c r="NXY1" s="628"/>
      <c r="NXZ1" s="52"/>
      <c r="NYA1" s="55"/>
      <c r="NYB1" s="628"/>
      <c r="NYC1" s="628"/>
      <c r="NYD1" s="628"/>
      <c r="NYE1" s="628"/>
      <c r="NYF1" s="628"/>
      <c r="NYG1" s="52"/>
      <c r="NYH1" s="55"/>
      <c r="NYI1" s="628"/>
      <c r="NYJ1" s="628"/>
      <c r="NYK1" s="628"/>
      <c r="NYL1" s="628"/>
      <c r="NYM1" s="628"/>
      <c r="NYN1" s="52"/>
      <c r="NYO1" s="55"/>
      <c r="NYP1" s="628"/>
      <c r="NYQ1" s="628"/>
      <c r="NYR1" s="628"/>
      <c r="NYS1" s="628"/>
      <c r="NYT1" s="628"/>
      <c r="NYU1" s="52"/>
      <c r="NYV1" s="55"/>
      <c r="NYW1" s="628"/>
      <c r="NYX1" s="628"/>
      <c r="NYY1" s="628"/>
      <c r="NYZ1" s="628"/>
      <c r="NZA1" s="628"/>
      <c r="NZB1" s="52"/>
      <c r="NZC1" s="55"/>
      <c r="NZD1" s="628"/>
      <c r="NZE1" s="628"/>
      <c r="NZF1" s="628"/>
      <c r="NZG1" s="628"/>
      <c r="NZH1" s="628"/>
      <c r="NZI1" s="52"/>
      <c r="NZJ1" s="55"/>
      <c r="NZK1" s="628"/>
      <c r="NZL1" s="628"/>
      <c r="NZM1" s="628"/>
      <c r="NZN1" s="628"/>
      <c r="NZO1" s="628"/>
      <c r="NZP1" s="52"/>
      <c r="NZQ1" s="55"/>
      <c r="NZR1" s="628"/>
      <c r="NZS1" s="628"/>
      <c r="NZT1" s="628"/>
      <c r="NZU1" s="628"/>
      <c r="NZV1" s="628"/>
      <c r="NZW1" s="52"/>
      <c r="NZX1" s="55"/>
      <c r="NZY1" s="628"/>
      <c r="NZZ1" s="628"/>
      <c r="OAA1" s="628"/>
      <c r="OAB1" s="628"/>
      <c r="OAC1" s="628"/>
      <c r="OAD1" s="52"/>
      <c r="OAE1" s="55"/>
      <c r="OAF1" s="628"/>
      <c r="OAG1" s="628"/>
      <c r="OAH1" s="628"/>
      <c r="OAI1" s="628"/>
      <c r="OAJ1" s="628"/>
      <c r="OAK1" s="52"/>
      <c r="OAL1" s="55"/>
      <c r="OAM1" s="628"/>
      <c r="OAN1" s="628"/>
      <c r="OAO1" s="628"/>
      <c r="OAP1" s="628"/>
      <c r="OAQ1" s="628"/>
      <c r="OAR1" s="52"/>
      <c r="OAS1" s="55"/>
      <c r="OAT1" s="628"/>
      <c r="OAU1" s="628"/>
      <c r="OAV1" s="628"/>
      <c r="OAW1" s="628"/>
      <c r="OAX1" s="628"/>
      <c r="OAY1" s="52"/>
      <c r="OAZ1" s="55"/>
      <c r="OBA1" s="628"/>
      <c r="OBB1" s="628"/>
      <c r="OBC1" s="628"/>
      <c r="OBD1" s="628"/>
      <c r="OBE1" s="628"/>
      <c r="OBF1" s="52"/>
      <c r="OBG1" s="55"/>
      <c r="OBH1" s="628"/>
      <c r="OBI1" s="628"/>
      <c r="OBJ1" s="628"/>
      <c r="OBK1" s="628"/>
      <c r="OBL1" s="628"/>
      <c r="OBM1" s="52"/>
      <c r="OBN1" s="55"/>
      <c r="OBO1" s="628"/>
      <c r="OBP1" s="628"/>
      <c r="OBQ1" s="628"/>
      <c r="OBR1" s="628"/>
      <c r="OBS1" s="628"/>
      <c r="OBT1" s="52"/>
      <c r="OBU1" s="55"/>
      <c r="OBV1" s="628"/>
      <c r="OBW1" s="628"/>
      <c r="OBX1" s="628"/>
      <c r="OBY1" s="628"/>
      <c r="OBZ1" s="628"/>
      <c r="OCA1" s="52"/>
      <c r="OCB1" s="55"/>
      <c r="OCC1" s="628"/>
      <c r="OCD1" s="628"/>
      <c r="OCE1" s="628"/>
      <c r="OCF1" s="628"/>
      <c r="OCG1" s="628"/>
      <c r="OCH1" s="52"/>
      <c r="OCI1" s="55"/>
      <c r="OCJ1" s="628"/>
      <c r="OCK1" s="628"/>
      <c r="OCL1" s="628"/>
      <c r="OCM1" s="628"/>
      <c r="OCN1" s="628"/>
      <c r="OCO1" s="52"/>
      <c r="OCP1" s="55"/>
      <c r="OCQ1" s="628"/>
      <c r="OCR1" s="628"/>
      <c r="OCS1" s="628"/>
      <c r="OCT1" s="628"/>
      <c r="OCU1" s="628"/>
      <c r="OCV1" s="52"/>
      <c r="OCW1" s="55"/>
      <c r="OCX1" s="628"/>
      <c r="OCY1" s="628"/>
      <c r="OCZ1" s="628"/>
      <c r="ODA1" s="628"/>
      <c r="ODB1" s="628"/>
      <c r="ODC1" s="52"/>
      <c r="ODD1" s="55"/>
      <c r="ODE1" s="628"/>
      <c r="ODF1" s="628"/>
      <c r="ODG1" s="628"/>
      <c r="ODH1" s="628"/>
      <c r="ODI1" s="628"/>
      <c r="ODJ1" s="52"/>
      <c r="ODK1" s="55"/>
      <c r="ODL1" s="628"/>
      <c r="ODM1" s="628"/>
      <c r="ODN1" s="628"/>
      <c r="ODO1" s="628"/>
      <c r="ODP1" s="628"/>
      <c r="ODQ1" s="52"/>
      <c r="ODR1" s="55"/>
      <c r="ODS1" s="628"/>
      <c r="ODT1" s="628"/>
      <c r="ODU1" s="628"/>
      <c r="ODV1" s="628"/>
      <c r="ODW1" s="628"/>
      <c r="ODX1" s="52"/>
      <c r="ODY1" s="55"/>
      <c r="ODZ1" s="628"/>
      <c r="OEA1" s="628"/>
      <c r="OEB1" s="628"/>
      <c r="OEC1" s="628"/>
      <c r="OED1" s="628"/>
      <c r="OEE1" s="52"/>
      <c r="OEF1" s="55"/>
      <c r="OEG1" s="628"/>
      <c r="OEH1" s="628"/>
      <c r="OEI1" s="628"/>
      <c r="OEJ1" s="628"/>
      <c r="OEK1" s="628"/>
      <c r="OEL1" s="52"/>
      <c r="OEM1" s="55"/>
      <c r="OEN1" s="628"/>
      <c r="OEO1" s="628"/>
      <c r="OEP1" s="628"/>
      <c r="OEQ1" s="628"/>
      <c r="OER1" s="628"/>
      <c r="OES1" s="52"/>
      <c r="OET1" s="55"/>
      <c r="OEU1" s="628"/>
      <c r="OEV1" s="628"/>
      <c r="OEW1" s="628"/>
      <c r="OEX1" s="628"/>
      <c r="OEY1" s="628"/>
      <c r="OEZ1" s="52"/>
      <c r="OFA1" s="55"/>
      <c r="OFB1" s="628"/>
      <c r="OFC1" s="628"/>
      <c r="OFD1" s="628"/>
      <c r="OFE1" s="628"/>
      <c r="OFF1" s="628"/>
      <c r="OFG1" s="52"/>
      <c r="OFH1" s="55"/>
      <c r="OFI1" s="628"/>
      <c r="OFJ1" s="628"/>
      <c r="OFK1" s="628"/>
      <c r="OFL1" s="628"/>
      <c r="OFM1" s="628"/>
      <c r="OFN1" s="52"/>
      <c r="OFO1" s="55"/>
      <c r="OFP1" s="628"/>
      <c r="OFQ1" s="628"/>
      <c r="OFR1" s="628"/>
      <c r="OFS1" s="628"/>
      <c r="OFT1" s="628"/>
      <c r="OFU1" s="52"/>
      <c r="OFV1" s="55"/>
      <c r="OFW1" s="628"/>
      <c r="OFX1" s="628"/>
      <c r="OFY1" s="628"/>
      <c r="OFZ1" s="628"/>
      <c r="OGA1" s="628"/>
      <c r="OGB1" s="52"/>
      <c r="OGC1" s="55"/>
      <c r="OGD1" s="628"/>
      <c r="OGE1" s="628"/>
      <c r="OGF1" s="628"/>
      <c r="OGG1" s="628"/>
      <c r="OGH1" s="628"/>
      <c r="OGI1" s="52"/>
      <c r="OGJ1" s="55"/>
      <c r="OGK1" s="628"/>
      <c r="OGL1" s="628"/>
      <c r="OGM1" s="628"/>
      <c r="OGN1" s="628"/>
      <c r="OGO1" s="628"/>
      <c r="OGP1" s="52"/>
      <c r="OGQ1" s="55"/>
      <c r="OGR1" s="628"/>
      <c r="OGS1" s="628"/>
      <c r="OGT1" s="628"/>
      <c r="OGU1" s="628"/>
      <c r="OGV1" s="628"/>
      <c r="OGW1" s="52"/>
      <c r="OGX1" s="55"/>
      <c r="OGY1" s="628"/>
      <c r="OGZ1" s="628"/>
      <c r="OHA1" s="628"/>
      <c r="OHB1" s="628"/>
      <c r="OHC1" s="628"/>
      <c r="OHD1" s="52"/>
      <c r="OHE1" s="55"/>
      <c r="OHF1" s="628"/>
      <c r="OHG1" s="628"/>
      <c r="OHH1" s="628"/>
      <c r="OHI1" s="628"/>
      <c r="OHJ1" s="628"/>
      <c r="OHK1" s="52"/>
      <c r="OHL1" s="55"/>
      <c r="OHM1" s="628"/>
      <c r="OHN1" s="628"/>
      <c r="OHO1" s="628"/>
      <c r="OHP1" s="628"/>
      <c r="OHQ1" s="628"/>
      <c r="OHR1" s="52"/>
      <c r="OHS1" s="55"/>
      <c r="OHT1" s="628"/>
      <c r="OHU1" s="628"/>
      <c r="OHV1" s="628"/>
      <c r="OHW1" s="628"/>
      <c r="OHX1" s="628"/>
      <c r="OHY1" s="52"/>
      <c r="OHZ1" s="55"/>
      <c r="OIA1" s="628"/>
      <c r="OIB1" s="628"/>
      <c r="OIC1" s="628"/>
      <c r="OID1" s="628"/>
      <c r="OIE1" s="628"/>
      <c r="OIF1" s="52"/>
      <c r="OIG1" s="55"/>
      <c r="OIH1" s="628"/>
      <c r="OII1" s="628"/>
      <c r="OIJ1" s="628"/>
      <c r="OIK1" s="628"/>
      <c r="OIL1" s="628"/>
      <c r="OIM1" s="52"/>
      <c r="OIN1" s="55"/>
      <c r="OIO1" s="628"/>
      <c r="OIP1" s="628"/>
      <c r="OIQ1" s="628"/>
      <c r="OIR1" s="628"/>
      <c r="OIS1" s="628"/>
      <c r="OIT1" s="52"/>
      <c r="OIU1" s="55"/>
      <c r="OIV1" s="628"/>
      <c r="OIW1" s="628"/>
      <c r="OIX1" s="628"/>
      <c r="OIY1" s="628"/>
      <c r="OIZ1" s="628"/>
      <c r="OJA1" s="52"/>
      <c r="OJB1" s="55"/>
      <c r="OJC1" s="628"/>
      <c r="OJD1" s="628"/>
      <c r="OJE1" s="628"/>
      <c r="OJF1" s="628"/>
      <c r="OJG1" s="628"/>
      <c r="OJH1" s="52"/>
      <c r="OJI1" s="55"/>
      <c r="OJJ1" s="628"/>
      <c r="OJK1" s="628"/>
      <c r="OJL1" s="628"/>
      <c r="OJM1" s="628"/>
      <c r="OJN1" s="628"/>
      <c r="OJO1" s="52"/>
      <c r="OJP1" s="55"/>
      <c r="OJQ1" s="628"/>
      <c r="OJR1" s="628"/>
      <c r="OJS1" s="628"/>
      <c r="OJT1" s="628"/>
      <c r="OJU1" s="628"/>
      <c r="OJV1" s="52"/>
      <c r="OJW1" s="55"/>
      <c r="OJX1" s="628"/>
      <c r="OJY1" s="628"/>
      <c r="OJZ1" s="628"/>
      <c r="OKA1" s="628"/>
      <c r="OKB1" s="628"/>
      <c r="OKC1" s="52"/>
      <c r="OKD1" s="55"/>
      <c r="OKE1" s="628"/>
      <c r="OKF1" s="628"/>
      <c r="OKG1" s="628"/>
      <c r="OKH1" s="628"/>
      <c r="OKI1" s="628"/>
      <c r="OKJ1" s="52"/>
      <c r="OKK1" s="55"/>
      <c r="OKL1" s="628"/>
      <c r="OKM1" s="628"/>
      <c r="OKN1" s="628"/>
      <c r="OKO1" s="628"/>
      <c r="OKP1" s="628"/>
      <c r="OKQ1" s="52"/>
      <c r="OKR1" s="55"/>
      <c r="OKS1" s="628"/>
      <c r="OKT1" s="628"/>
      <c r="OKU1" s="628"/>
      <c r="OKV1" s="628"/>
      <c r="OKW1" s="628"/>
      <c r="OKX1" s="52"/>
      <c r="OKY1" s="55"/>
      <c r="OKZ1" s="628"/>
      <c r="OLA1" s="628"/>
      <c r="OLB1" s="628"/>
      <c r="OLC1" s="628"/>
      <c r="OLD1" s="628"/>
      <c r="OLE1" s="52"/>
      <c r="OLF1" s="55"/>
      <c r="OLG1" s="628"/>
      <c r="OLH1" s="628"/>
      <c r="OLI1" s="628"/>
      <c r="OLJ1" s="628"/>
      <c r="OLK1" s="628"/>
      <c r="OLL1" s="52"/>
      <c r="OLM1" s="55"/>
      <c r="OLN1" s="628"/>
      <c r="OLO1" s="628"/>
      <c r="OLP1" s="628"/>
      <c r="OLQ1" s="628"/>
      <c r="OLR1" s="628"/>
      <c r="OLS1" s="52"/>
      <c r="OLT1" s="55"/>
      <c r="OLU1" s="628"/>
      <c r="OLV1" s="628"/>
      <c r="OLW1" s="628"/>
      <c r="OLX1" s="628"/>
      <c r="OLY1" s="628"/>
      <c r="OLZ1" s="52"/>
      <c r="OMA1" s="55"/>
      <c r="OMB1" s="628"/>
      <c r="OMC1" s="628"/>
      <c r="OMD1" s="628"/>
      <c r="OME1" s="628"/>
      <c r="OMF1" s="628"/>
      <c r="OMG1" s="52"/>
      <c r="OMH1" s="55"/>
      <c r="OMI1" s="628"/>
      <c r="OMJ1" s="628"/>
      <c r="OMK1" s="628"/>
      <c r="OML1" s="628"/>
      <c r="OMM1" s="628"/>
      <c r="OMN1" s="52"/>
      <c r="OMO1" s="55"/>
      <c r="OMP1" s="628"/>
      <c r="OMQ1" s="628"/>
      <c r="OMR1" s="628"/>
      <c r="OMS1" s="628"/>
      <c r="OMT1" s="628"/>
      <c r="OMU1" s="52"/>
      <c r="OMV1" s="55"/>
      <c r="OMW1" s="628"/>
      <c r="OMX1" s="628"/>
      <c r="OMY1" s="628"/>
      <c r="OMZ1" s="628"/>
      <c r="ONA1" s="628"/>
      <c r="ONB1" s="52"/>
      <c r="ONC1" s="55"/>
      <c r="OND1" s="628"/>
      <c r="ONE1" s="628"/>
      <c r="ONF1" s="628"/>
      <c r="ONG1" s="628"/>
      <c r="ONH1" s="628"/>
      <c r="ONI1" s="52"/>
      <c r="ONJ1" s="55"/>
      <c r="ONK1" s="628"/>
      <c r="ONL1" s="628"/>
      <c r="ONM1" s="628"/>
      <c r="ONN1" s="628"/>
      <c r="ONO1" s="628"/>
      <c r="ONP1" s="52"/>
      <c r="ONQ1" s="55"/>
      <c r="ONR1" s="628"/>
      <c r="ONS1" s="628"/>
      <c r="ONT1" s="628"/>
      <c r="ONU1" s="628"/>
      <c r="ONV1" s="628"/>
      <c r="ONW1" s="52"/>
      <c r="ONX1" s="55"/>
      <c r="ONY1" s="628"/>
      <c r="ONZ1" s="628"/>
      <c r="OOA1" s="628"/>
      <c r="OOB1" s="628"/>
      <c r="OOC1" s="628"/>
      <c r="OOD1" s="52"/>
      <c r="OOE1" s="55"/>
      <c r="OOF1" s="628"/>
      <c r="OOG1" s="628"/>
      <c r="OOH1" s="628"/>
      <c r="OOI1" s="628"/>
      <c r="OOJ1" s="628"/>
      <c r="OOK1" s="52"/>
      <c r="OOL1" s="55"/>
      <c r="OOM1" s="628"/>
      <c r="OON1" s="628"/>
      <c r="OOO1" s="628"/>
      <c r="OOP1" s="628"/>
      <c r="OOQ1" s="628"/>
      <c r="OOR1" s="52"/>
      <c r="OOS1" s="55"/>
      <c r="OOT1" s="628"/>
      <c r="OOU1" s="628"/>
      <c r="OOV1" s="628"/>
      <c r="OOW1" s="628"/>
      <c r="OOX1" s="628"/>
      <c r="OOY1" s="52"/>
      <c r="OOZ1" s="55"/>
      <c r="OPA1" s="628"/>
      <c r="OPB1" s="628"/>
      <c r="OPC1" s="628"/>
      <c r="OPD1" s="628"/>
      <c r="OPE1" s="628"/>
      <c r="OPF1" s="52"/>
      <c r="OPG1" s="55"/>
      <c r="OPH1" s="628"/>
      <c r="OPI1" s="628"/>
      <c r="OPJ1" s="628"/>
      <c r="OPK1" s="628"/>
      <c r="OPL1" s="628"/>
      <c r="OPM1" s="52"/>
      <c r="OPN1" s="55"/>
      <c r="OPO1" s="628"/>
      <c r="OPP1" s="628"/>
      <c r="OPQ1" s="628"/>
      <c r="OPR1" s="628"/>
      <c r="OPS1" s="628"/>
      <c r="OPT1" s="52"/>
      <c r="OPU1" s="55"/>
      <c r="OPV1" s="628"/>
      <c r="OPW1" s="628"/>
      <c r="OPX1" s="628"/>
      <c r="OPY1" s="628"/>
      <c r="OPZ1" s="628"/>
      <c r="OQA1" s="52"/>
      <c r="OQB1" s="55"/>
      <c r="OQC1" s="628"/>
      <c r="OQD1" s="628"/>
      <c r="OQE1" s="628"/>
      <c r="OQF1" s="628"/>
      <c r="OQG1" s="628"/>
      <c r="OQH1" s="52"/>
      <c r="OQI1" s="55"/>
      <c r="OQJ1" s="628"/>
      <c r="OQK1" s="628"/>
      <c r="OQL1" s="628"/>
      <c r="OQM1" s="628"/>
      <c r="OQN1" s="628"/>
      <c r="OQO1" s="52"/>
      <c r="OQP1" s="55"/>
      <c r="OQQ1" s="628"/>
      <c r="OQR1" s="628"/>
      <c r="OQS1" s="628"/>
      <c r="OQT1" s="628"/>
      <c r="OQU1" s="628"/>
      <c r="OQV1" s="52"/>
      <c r="OQW1" s="55"/>
      <c r="OQX1" s="628"/>
      <c r="OQY1" s="628"/>
      <c r="OQZ1" s="628"/>
      <c r="ORA1" s="628"/>
      <c r="ORB1" s="628"/>
      <c r="ORC1" s="52"/>
      <c r="ORD1" s="55"/>
      <c r="ORE1" s="628"/>
      <c r="ORF1" s="628"/>
      <c r="ORG1" s="628"/>
      <c r="ORH1" s="628"/>
      <c r="ORI1" s="628"/>
      <c r="ORJ1" s="52"/>
      <c r="ORK1" s="55"/>
      <c r="ORL1" s="628"/>
      <c r="ORM1" s="628"/>
      <c r="ORN1" s="628"/>
      <c r="ORO1" s="628"/>
      <c r="ORP1" s="628"/>
      <c r="ORQ1" s="52"/>
      <c r="ORR1" s="55"/>
      <c r="ORS1" s="628"/>
      <c r="ORT1" s="628"/>
      <c r="ORU1" s="628"/>
      <c r="ORV1" s="628"/>
      <c r="ORW1" s="628"/>
      <c r="ORX1" s="52"/>
      <c r="ORY1" s="55"/>
      <c r="ORZ1" s="628"/>
      <c r="OSA1" s="628"/>
      <c r="OSB1" s="628"/>
      <c r="OSC1" s="628"/>
      <c r="OSD1" s="628"/>
      <c r="OSE1" s="52"/>
      <c r="OSF1" s="55"/>
      <c r="OSG1" s="628"/>
      <c r="OSH1" s="628"/>
      <c r="OSI1" s="628"/>
      <c r="OSJ1" s="628"/>
      <c r="OSK1" s="628"/>
      <c r="OSL1" s="52"/>
      <c r="OSM1" s="55"/>
      <c r="OSN1" s="628"/>
      <c r="OSO1" s="628"/>
      <c r="OSP1" s="628"/>
      <c r="OSQ1" s="628"/>
      <c r="OSR1" s="628"/>
      <c r="OSS1" s="52"/>
      <c r="OST1" s="55"/>
      <c r="OSU1" s="628"/>
      <c r="OSV1" s="628"/>
      <c r="OSW1" s="628"/>
      <c r="OSX1" s="628"/>
      <c r="OSY1" s="628"/>
      <c r="OSZ1" s="52"/>
      <c r="OTA1" s="55"/>
      <c r="OTB1" s="628"/>
      <c r="OTC1" s="628"/>
      <c r="OTD1" s="628"/>
      <c r="OTE1" s="628"/>
      <c r="OTF1" s="628"/>
      <c r="OTG1" s="52"/>
      <c r="OTH1" s="55"/>
      <c r="OTI1" s="628"/>
      <c r="OTJ1" s="628"/>
      <c r="OTK1" s="628"/>
      <c r="OTL1" s="628"/>
      <c r="OTM1" s="628"/>
      <c r="OTN1" s="52"/>
      <c r="OTO1" s="55"/>
      <c r="OTP1" s="628"/>
      <c r="OTQ1" s="628"/>
      <c r="OTR1" s="628"/>
      <c r="OTS1" s="628"/>
      <c r="OTT1" s="628"/>
      <c r="OTU1" s="52"/>
      <c r="OTV1" s="55"/>
      <c r="OTW1" s="628"/>
      <c r="OTX1" s="628"/>
      <c r="OTY1" s="628"/>
      <c r="OTZ1" s="628"/>
      <c r="OUA1" s="628"/>
      <c r="OUB1" s="52"/>
      <c r="OUC1" s="55"/>
      <c r="OUD1" s="628"/>
      <c r="OUE1" s="628"/>
      <c r="OUF1" s="628"/>
      <c r="OUG1" s="628"/>
      <c r="OUH1" s="628"/>
      <c r="OUI1" s="52"/>
      <c r="OUJ1" s="55"/>
      <c r="OUK1" s="628"/>
      <c r="OUL1" s="628"/>
      <c r="OUM1" s="628"/>
      <c r="OUN1" s="628"/>
      <c r="OUO1" s="628"/>
      <c r="OUP1" s="52"/>
      <c r="OUQ1" s="55"/>
      <c r="OUR1" s="628"/>
      <c r="OUS1" s="628"/>
      <c r="OUT1" s="628"/>
      <c r="OUU1" s="628"/>
      <c r="OUV1" s="628"/>
      <c r="OUW1" s="52"/>
      <c r="OUX1" s="55"/>
      <c r="OUY1" s="628"/>
      <c r="OUZ1" s="628"/>
      <c r="OVA1" s="628"/>
      <c r="OVB1" s="628"/>
      <c r="OVC1" s="628"/>
      <c r="OVD1" s="52"/>
      <c r="OVE1" s="55"/>
      <c r="OVF1" s="628"/>
      <c r="OVG1" s="628"/>
      <c r="OVH1" s="628"/>
      <c r="OVI1" s="628"/>
      <c r="OVJ1" s="628"/>
      <c r="OVK1" s="52"/>
      <c r="OVL1" s="55"/>
      <c r="OVM1" s="628"/>
      <c r="OVN1" s="628"/>
      <c r="OVO1" s="628"/>
      <c r="OVP1" s="628"/>
      <c r="OVQ1" s="628"/>
      <c r="OVR1" s="52"/>
      <c r="OVS1" s="55"/>
      <c r="OVT1" s="628"/>
      <c r="OVU1" s="628"/>
      <c r="OVV1" s="628"/>
      <c r="OVW1" s="628"/>
      <c r="OVX1" s="628"/>
      <c r="OVY1" s="52"/>
      <c r="OVZ1" s="55"/>
      <c r="OWA1" s="628"/>
      <c r="OWB1" s="628"/>
      <c r="OWC1" s="628"/>
      <c r="OWD1" s="628"/>
      <c r="OWE1" s="628"/>
      <c r="OWF1" s="52"/>
      <c r="OWG1" s="55"/>
      <c r="OWH1" s="628"/>
      <c r="OWI1" s="628"/>
      <c r="OWJ1" s="628"/>
      <c r="OWK1" s="628"/>
      <c r="OWL1" s="628"/>
      <c r="OWM1" s="52"/>
      <c r="OWN1" s="55"/>
      <c r="OWO1" s="628"/>
      <c r="OWP1" s="628"/>
      <c r="OWQ1" s="628"/>
      <c r="OWR1" s="628"/>
      <c r="OWS1" s="628"/>
      <c r="OWT1" s="52"/>
      <c r="OWU1" s="55"/>
      <c r="OWV1" s="628"/>
      <c r="OWW1" s="628"/>
      <c r="OWX1" s="628"/>
      <c r="OWY1" s="628"/>
      <c r="OWZ1" s="628"/>
      <c r="OXA1" s="52"/>
      <c r="OXB1" s="55"/>
      <c r="OXC1" s="628"/>
      <c r="OXD1" s="628"/>
      <c r="OXE1" s="628"/>
      <c r="OXF1" s="628"/>
      <c r="OXG1" s="628"/>
      <c r="OXH1" s="52"/>
      <c r="OXI1" s="55"/>
      <c r="OXJ1" s="628"/>
      <c r="OXK1" s="628"/>
      <c r="OXL1" s="628"/>
      <c r="OXM1" s="628"/>
      <c r="OXN1" s="628"/>
      <c r="OXO1" s="52"/>
      <c r="OXP1" s="55"/>
      <c r="OXQ1" s="628"/>
      <c r="OXR1" s="628"/>
      <c r="OXS1" s="628"/>
      <c r="OXT1" s="628"/>
      <c r="OXU1" s="628"/>
      <c r="OXV1" s="52"/>
      <c r="OXW1" s="55"/>
      <c r="OXX1" s="628"/>
      <c r="OXY1" s="628"/>
      <c r="OXZ1" s="628"/>
      <c r="OYA1" s="628"/>
      <c r="OYB1" s="628"/>
      <c r="OYC1" s="52"/>
      <c r="OYD1" s="55"/>
      <c r="OYE1" s="628"/>
      <c r="OYF1" s="628"/>
      <c r="OYG1" s="628"/>
      <c r="OYH1" s="628"/>
      <c r="OYI1" s="628"/>
      <c r="OYJ1" s="52"/>
      <c r="OYK1" s="55"/>
      <c r="OYL1" s="628"/>
      <c r="OYM1" s="628"/>
      <c r="OYN1" s="628"/>
      <c r="OYO1" s="628"/>
      <c r="OYP1" s="628"/>
      <c r="OYQ1" s="52"/>
      <c r="OYR1" s="55"/>
      <c r="OYS1" s="628"/>
      <c r="OYT1" s="628"/>
      <c r="OYU1" s="628"/>
      <c r="OYV1" s="628"/>
      <c r="OYW1" s="628"/>
      <c r="OYX1" s="52"/>
      <c r="OYY1" s="55"/>
      <c r="OYZ1" s="628"/>
      <c r="OZA1" s="628"/>
      <c r="OZB1" s="628"/>
      <c r="OZC1" s="628"/>
      <c r="OZD1" s="628"/>
      <c r="OZE1" s="52"/>
      <c r="OZF1" s="55"/>
      <c r="OZG1" s="628"/>
      <c r="OZH1" s="628"/>
      <c r="OZI1" s="628"/>
      <c r="OZJ1" s="628"/>
      <c r="OZK1" s="628"/>
      <c r="OZL1" s="52"/>
      <c r="OZM1" s="55"/>
      <c r="OZN1" s="628"/>
      <c r="OZO1" s="628"/>
      <c r="OZP1" s="628"/>
      <c r="OZQ1" s="628"/>
      <c r="OZR1" s="628"/>
      <c r="OZS1" s="52"/>
      <c r="OZT1" s="55"/>
      <c r="OZU1" s="628"/>
      <c r="OZV1" s="628"/>
      <c r="OZW1" s="628"/>
      <c r="OZX1" s="628"/>
      <c r="OZY1" s="628"/>
      <c r="OZZ1" s="52"/>
      <c r="PAA1" s="55"/>
      <c r="PAB1" s="628"/>
      <c r="PAC1" s="628"/>
      <c r="PAD1" s="628"/>
      <c r="PAE1" s="628"/>
      <c r="PAF1" s="628"/>
      <c r="PAG1" s="52"/>
      <c r="PAH1" s="55"/>
      <c r="PAI1" s="628"/>
      <c r="PAJ1" s="628"/>
      <c r="PAK1" s="628"/>
      <c r="PAL1" s="628"/>
      <c r="PAM1" s="628"/>
      <c r="PAN1" s="52"/>
      <c r="PAO1" s="55"/>
      <c r="PAP1" s="628"/>
      <c r="PAQ1" s="628"/>
      <c r="PAR1" s="628"/>
      <c r="PAS1" s="628"/>
      <c r="PAT1" s="628"/>
      <c r="PAU1" s="52"/>
      <c r="PAV1" s="55"/>
      <c r="PAW1" s="628"/>
      <c r="PAX1" s="628"/>
      <c r="PAY1" s="628"/>
      <c r="PAZ1" s="628"/>
      <c r="PBA1" s="628"/>
      <c r="PBB1" s="52"/>
      <c r="PBC1" s="55"/>
      <c r="PBD1" s="628"/>
      <c r="PBE1" s="628"/>
      <c r="PBF1" s="628"/>
      <c r="PBG1" s="628"/>
      <c r="PBH1" s="628"/>
      <c r="PBI1" s="52"/>
      <c r="PBJ1" s="55"/>
      <c r="PBK1" s="628"/>
      <c r="PBL1" s="628"/>
      <c r="PBM1" s="628"/>
      <c r="PBN1" s="628"/>
      <c r="PBO1" s="628"/>
      <c r="PBP1" s="52"/>
      <c r="PBQ1" s="55"/>
      <c r="PBR1" s="628"/>
      <c r="PBS1" s="628"/>
      <c r="PBT1" s="628"/>
      <c r="PBU1" s="628"/>
      <c r="PBV1" s="628"/>
      <c r="PBW1" s="52"/>
      <c r="PBX1" s="55"/>
      <c r="PBY1" s="628"/>
      <c r="PBZ1" s="628"/>
      <c r="PCA1" s="628"/>
      <c r="PCB1" s="628"/>
      <c r="PCC1" s="628"/>
      <c r="PCD1" s="52"/>
      <c r="PCE1" s="55"/>
      <c r="PCF1" s="628"/>
      <c r="PCG1" s="628"/>
      <c r="PCH1" s="628"/>
      <c r="PCI1" s="628"/>
      <c r="PCJ1" s="628"/>
      <c r="PCK1" s="52"/>
      <c r="PCL1" s="55"/>
      <c r="PCM1" s="628"/>
      <c r="PCN1" s="628"/>
      <c r="PCO1" s="628"/>
      <c r="PCP1" s="628"/>
      <c r="PCQ1" s="628"/>
      <c r="PCR1" s="52"/>
      <c r="PCS1" s="55"/>
      <c r="PCT1" s="628"/>
      <c r="PCU1" s="628"/>
      <c r="PCV1" s="628"/>
      <c r="PCW1" s="628"/>
      <c r="PCX1" s="628"/>
      <c r="PCY1" s="52"/>
      <c r="PCZ1" s="55"/>
      <c r="PDA1" s="628"/>
      <c r="PDB1" s="628"/>
      <c r="PDC1" s="628"/>
      <c r="PDD1" s="628"/>
      <c r="PDE1" s="628"/>
      <c r="PDF1" s="52"/>
      <c r="PDG1" s="55"/>
      <c r="PDH1" s="628"/>
      <c r="PDI1" s="628"/>
      <c r="PDJ1" s="628"/>
      <c r="PDK1" s="628"/>
      <c r="PDL1" s="628"/>
      <c r="PDM1" s="52"/>
      <c r="PDN1" s="55"/>
      <c r="PDO1" s="628"/>
      <c r="PDP1" s="628"/>
      <c r="PDQ1" s="628"/>
      <c r="PDR1" s="628"/>
      <c r="PDS1" s="628"/>
      <c r="PDT1" s="52"/>
      <c r="PDU1" s="55"/>
      <c r="PDV1" s="628"/>
      <c r="PDW1" s="628"/>
      <c r="PDX1" s="628"/>
      <c r="PDY1" s="628"/>
      <c r="PDZ1" s="628"/>
      <c r="PEA1" s="52"/>
      <c r="PEB1" s="55"/>
      <c r="PEC1" s="628"/>
      <c r="PED1" s="628"/>
      <c r="PEE1" s="628"/>
      <c r="PEF1" s="628"/>
      <c r="PEG1" s="628"/>
      <c r="PEH1" s="52"/>
      <c r="PEI1" s="55"/>
      <c r="PEJ1" s="628"/>
      <c r="PEK1" s="628"/>
      <c r="PEL1" s="628"/>
      <c r="PEM1" s="628"/>
      <c r="PEN1" s="628"/>
      <c r="PEO1" s="52"/>
      <c r="PEP1" s="55"/>
      <c r="PEQ1" s="628"/>
      <c r="PER1" s="628"/>
      <c r="PES1" s="628"/>
      <c r="PET1" s="628"/>
      <c r="PEU1" s="628"/>
      <c r="PEV1" s="52"/>
      <c r="PEW1" s="55"/>
      <c r="PEX1" s="628"/>
      <c r="PEY1" s="628"/>
      <c r="PEZ1" s="628"/>
      <c r="PFA1" s="628"/>
      <c r="PFB1" s="628"/>
      <c r="PFC1" s="52"/>
      <c r="PFD1" s="55"/>
      <c r="PFE1" s="628"/>
      <c r="PFF1" s="628"/>
      <c r="PFG1" s="628"/>
      <c r="PFH1" s="628"/>
      <c r="PFI1" s="628"/>
      <c r="PFJ1" s="52"/>
      <c r="PFK1" s="55"/>
      <c r="PFL1" s="628"/>
      <c r="PFM1" s="628"/>
      <c r="PFN1" s="628"/>
      <c r="PFO1" s="628"/>
      <c r="PFP1" s="628"/>
      <c r="PFQ1" s="52"/>
      <c r="PFR1" s="55"/>
      <c r="PFS1" s="628"/>
      <c r="PFT1" s="628"/>
      <c r="PFU1" s="628"/>
      <c r="PFV1" s="628"/>
      <c r="PFW1" s="628"/>
      <c r="PFX1" s="52"/>
      <c r="PFY1" s="55"/>
      <c r="PFZ1" s="628"/>
      <c r="PGA1" s="628"/>
      <c r="PGB1" s="628"/>
      <c r="PGC1" s="628"/>
      <c r="PGD1" s="628"/>
      <c r="PGE1" s="52"/>
      <c r="PGF1" s="55"/>
      <c r="PGG1" s="628"/>
      <c r="PGH1" s="628"/>
      <c r="PGI1" s="628"/>
      <c r="PGJ1" s="628"/>
      <c r="PGK1" s="628"/>
      <c r="PGL1" s="52"/>
      <c r="PGM1" s="55"/>
      <c r="PGN1" s="628"/>
      <c r="PGO1" s="628"/>
      <c r="PGP1" s="628"/>
      <c r="PGQ1" s="628"/>
      <c r="PGR1" s="628"/>
      <c r="PGS1" s="52"/>
      <c r="PGT1" s="55"/>
      <c r="PGU1" s="628"/>
      <c r="PGV1" s="628"/>
      <c r="PGW1" s="628"/>
      <c r="PGX1" s="628"/>
      <c r="PGY1" s="628"/>
      <c r="PGZ1" s="52"/>
      <c r="PHA1" s="55"/>
      <c r="PHB1" s="628"/>
      <c r="PHC1" s="628"/>
      <c r="PHD1" s="628"/>
      <c r="PHE1" s="628"/>
      <c r="PHF1" s="628"/>
      <c r="PHG1" s="52"/>
      <c r="PHH1" s="55"/>
      <c r="PHI1" s="628"/>
      <c r="PHJ1" s="628"/>
      <c r="PHK1" s="628"/>
      <c r="PHL1" s="628"/>
      <c r="PHM1" s="628"/>
      <c r="PHN1" s="52"/>
      <c r="PHO1" s="55"/>
      <c r="PHP1" s="628"/>
      <c r="PHQ1" s="628"/>
      <c r="PHR1" s="628"/>
      <c r="PHS1" s="628"/>
      <c r="PHT1" s="628"/>
      <c r="PHU1" s="52"/>
      <c r="PHV1" s="55"/>
      <c r="PHW1" s="628"/>
      <c r="PHX1" s="628"/>
      <c r="PHY1" s="628"/>
      <c r="PHZ1" s="628"/>
      <c r="PIA1" s="628"/>
      <c r="PIB1" s="52"/>
      <c r="PIC1" s="55"/>
      <c r="PID1" s="628"/>
      <c r="PIE1" s="628"/>
      <c r="PIF1" s="628"/>
      <c r="PIG1" s="628"/>
      <c r="PIH1" s="628"/>
      <c r="PII1" s="52"/>
      <c r="PIJ1" s="55"/>
      <c r="PIK1" s="628"/>
      <c r="PIL1" s="628"/>
      <c r="PIM1" s="628"/>
      <c r="PIN1" s="628"/>
      <c r="PIO1" s="628"/>
      <c r="PIP1" s="52"/>
      <c r="PIQ1" s="55"/>
      <c r="PIR1" s="628"/>
      <c r="PIS1" s="628"/>
      <c r="PIT1" s="628"/>
      <c r="PIU1" s="628"/>
      <c r="PIV1" s="628"/>
      <c r="PIW1" s="52"/>
      <c r="PIX1" s="55"/>
      <c r="PIY1" s="628"/>
      <c r="PIZ1" s="628"/>
      <c r="PJA1" s="628"/>
      <c r="PJB1" s="628"/>
      <c r="PJC1" s="628"/>
      <c r="PJD1" s="52"/>
      <c r="PJE1" s="55"/>
      <c r="PJF1" s="628"/>
      <c r="PJG1" s="628"/>
      <c r="PJH1" s="628"/>
      <c r="PJI1" s="628"/>
      <c r="PJJ1" s="628"/>
      <c r="PJK1" s="52"/>
      <c r="PJL1" s="55"/>
      <c r="PJM1" s="628"/>
      <c r="PJN1" s="628"/>
      <c r="PJO1" s="628"/>
      <c r="PJP1" s="628"/>
      <c r="PJQ1" s="628"/>
      <c r="PJR1" s="52"/>
      <c r="PJS1" s="55"/>
      <c r="PJT1" s="628"/>
      <c r="PJU1" s="628"/>
      <c r="PJV1" s="628"/>
      <c r="PJW1" s="628"/>
      <c r="PJX1" s="628"/>
      <c r="PJY1" s="52"/>
      <c r="PJZ1" s="55"/>
      <c r="PKA1" s="628"/>
      <c r="PKB1" s="628"/>
      <c r="PKC1" s="628"/>
      <c r="PKD1" s="628"/>
      <c r="PKE1" s="628"/>
      <c r="PKF1" s="52"/>
      <c r="PKG1" s="55"/>
      <c r="PKH1" s="628"/>
      <c r="PKI1" s="628"/>
      <c r="PKJ1" s="628"/>
      <c r="PKK1" s="628"/>
      <c r="PKL1" s="628"/>
      <c r="PKM1" s="52"/>
      <c r="PKN1" s="55"/>
      <c r="PKO1" s="628"/>
      <c r="PKP1" s="628"/>
      <c r="PKQ1" s="628"/>
      <c r="PKR1" s="628"/>
      <c r="PKS1" s="628"/>
      <c r="PKT1" s="52"/>
      <c r="PKU1" s="55"/>
      <c r="PKV1" s="628"/>
      <c r="PKW1" s="628"/>
      <c r="PKX1" s="628"/>
      <c r="PKY1" s="628"/>
      <c r="PKZ1" s="628"/>
      <c r="PLA1" s="52"/>
      <c r="PLB1" s="55"/>
      <c r="PLC1" s="628"/>
      <c r="PLD1" s="628"/>
      <c r="PLE1" s="628"/>
      <c r="PLF1" s="628"/>
      <c r="PLG1" s="628"/>
      <c r="PLH1" s="52"/>
      <c r="PLI1" s="55"/>
      <c r="PLJ1" s="628"/>
      <c r="PLK1" s="628"/>
      <c r="PLL1" s="628"/>
      <c r="PLM1" s="628"/>
      <c r="PLN1" s="628"/>
      <c r="PLO1" s="52"/>
      <c r="PLP1" s="55"/>
      <c r="PLQ1" s="628"/>
      <c r="PLR1" s="628"/>
      <c r="PLS1" s="628"/>
      <c r="PLT1" s="628"/>
      <c r="PLU1" s="628"/>
      <c r="PLV1" s="52"/>
      <c r="PLW1" s="55"/>
      <c r="PLX1" s="628"/>
      <c r="PLY1" s="628"/>
      <c r="PLZ1" s="628"/>
      <c r="PMA1" s="628"/>
      <c r="PMB1" s="628"/>
      <c r="PMC1" s="52"/>
      <c r="PMD1" s="55"/>
      <c r="PME1" s="628"/>
      <c r="PMF1" s="628"/>
      <c r="PMG1" s="628"/>
      <c r="PMH1" s="628"/>
      <c r="PMI1" s="628"/>
      <c r="PMJ1" s="52"/>
      <c r="PMK1" s="55"/>
      <c r="PML1" s="628"/>
      <c r="PMM1" s="628"/>
      <c r="PMN1" s="628"/>
      <c r="PMO1" s="628"/>
      <c r="PMP1" s="628"/>
      <c r="PMQ1" s="52"/>
      <c r="PMR1" s="55"/>
      <c r="PMS1" s="628"/>
      <c r="PMT1" s="628"/>
      <c r="PMU1" s="628"/>
      <c r="PMV1" s="628"/>
      <c r="PMW1" s="628"/>
      <c r="PMX1" s="52"/>
      <c r="PMY1" s="55"/>
      <c r="PMZ1" s="628"/>
      <c r="PNA1" s="628"/>
      <c r="PNB1" s="628"/>
      <c r="PNC1" s="628"/>
      <c r="PND1" s="628"/>
      <c r="PNE1" s="52"/>
      <c r="PNF1" s="55"/>
      <c r="PNG1" s="628"/>
      <c r="PNH1" s="628"/>
      <c r="PNI1" s="628"/>
      <c r="PNJ1" s="628"/>
      <c r="PNK1" s="628"/>
      <c r="PNL1" s="52"/>
      <c r="PNM1" s="55"/>
      <c r="PNN1" s="628"/>
      <c r="PNO1" s="628"/>
      <c r="PNP1" s="628"/>
      <c r="PNQ1" s="628"/>
      <c r="PNR1" s="628"/>
      <c r="PNS1" s="52"/>
      <c r="PNT1" s="55"/>
      <c r="PNU1" s="628"/>
      <c r="PNV1" s="628"/>
      <c r="PNW1" s="628"/>
      <c r="PNX1" s="628"/>
      <c r="PNY1" s="628"/>
      <c r="PNZ1" s="52"/>
      <c r="POA1" s="55"/>
      <c r="POB1" s="628"/>
      <c r="POC1" s="628"/>
      <c r="POD1" s="628"/>
      <c r="POE1" s="628"/>
      <c r="POF1" s="628"/>
      <c r="POG1" s="52"/>
      <c r="POH1" s="55"/>
      <c r="POI1" s="628"/>
      <c r="POJ1" s="628"/>
      <c r="POK1" s="628"/>
      <c r="POL1" s="628"/>
      <c r="POM1" s="628"/>
      <c r="PON1" s="52"/>
      <c r="POO1" s="55"/>
      <c r="POP1" s="628"/>
      <c r="POQ1" s="628"/>
      <c r="POR1" s="628"/>
      <c r="POS1" s="628"/>
      <c r="POT1" s="628"/>
      <c r="POU1" s="52"/>
      <c r="POV1" s="55"/>
      <c r="POW1" s="628"/>
      <c r="POX1" s="628"/>
      <c r="POY1" s="628"/>
      <c r="POZ1" s="628"/>
      <c r="PPA1" s="628"/>
      <c r="PPB1" s="52"/>
      <c r="PPC1" s="55"/>
      <c r="PPD1" s="628"/>
      <c r="PPE1" s="628"/>
      <c r="PPF1" s="628"/>
      <c r="PPG1" s="628"/>
      <c r="PPH1" s="628"/>
      <c r="PPI1" s="52"/>
      <c r="PPJ1" s="55"/>
      <c r="PPK1" s="628"/>
      <c r="PPL1" s="628"/>
      <c r="PPM1" s="628"/>
      <c r="PPN1" s="628"/>
      <c r="PPO1" s="628"/>
      <c r="PPP1" s="52"/>
      <c r="PPQ1" s="55"/>
      <c r="PPR1" s="628"/>
      <c r="PPS1" s="628"/>
      <c r="PPT1" s="628"/>
      <c r="PPU1" s="628"/>
      <c r="PPV1" s="628"/>
      <c r="PPW1" s="52"/>
      <c r="PPX1" s="55"/>
      <c r="PPY1" s="628"/>
      <c r="PPZ1" s="628"/>
      <c r="PQA1" s="628"/>
      <c r="PQB1" s="628"/>
      <c r="PQC1" s="628"/>
      <c r="PQD1" s="52"/>
      <c r="PQE1" s="55"/>
      <c r="PQF1" s="628"/>
      <c r="PQG1" s="628"/>
      <c r="PQH1" s="628"/>
      <c r="PQI1" s="628"/>
      <c r="PQJ1" s="628"/>
      <c r="PQK1" s="52"/>
      <c r="PQL1" s="55"/>
      <c r="PQM1" s="628"/>
      <c r="PQN1" s="628"/>
      <c r="PQO1" s="628"/>
      <c r="PQP1" s="628"/>
      <c r="PQQ1" s="628"/>
      <c r="PQR1" s="52"/>
      <c r="PQS1" s="55"/>
      <c r="PQT1" s="628"/>
      <c r="PQU1" s="628"/>
      <c r="PQV1" s="628"/>
      <c r="PQW1" s="628"/>
      <c r="PQX1" s="628"/>
      <c r="PQY1" s="52"/>
      <c r="PQZ1" s="55"/>
      <c r="PRA1" s="628"/>
      <c r="PRB1" s="628"/>
      <c r="PRC1" s="628"/>
      <c r="PRD1" s="628"/>
      <c r="PRE1" s="628"/>
      <c r="PRF1" s="52"/>
      <c r="PRG1" s="55"/>
      <c r="PRH1" s="628"/>
      <c r="PRI1" s="628"/>
      <c r="PRJ1" s="628"/>
      <c r="PRK1" s="628"/>
      <c r="PRL1" s="628"/>
      <c r="PRM1" s="52"/>
      <c r="PRN1" s="55"/>
      <c r="PRO1" s="628"/>
      <c r="PRP1" s="628"/>
      <c r="PRQ1" s="628"/>
      <c r="PRR1" s="628"/>
      <c r="PRS1" s="628"/>
      <c r="PRT1" s="52"/>
      <c r="PRU1" s="55"/>
      <c r="PRV1" s="628"/>
      <c r="PRW1" s="628"/>
      <c r="PRX1" s="628"/>
      <c r="PRY1" s="628"/>
      <c r="PRZ1" s="628"/>
      <c r="PSA1" s="52"/>
      <c r="PSB1" s="55"/>
      <c r="PSC1" s="628"/>
      <c r="PSD1" s="628"/>
      <c r="PSE1" s="628"/>
      <c r="PSF1" s="628"/>
      <c r="PSG1" s="628"/>
      <c r="PSH1" s="52"/>
      <c r="PSI1" s="55"/>
      <c r="PSJ1" s="628"/>
      <c r="PSK1" s="628"/>
      <c r="PSL1" s="628"/>
      <c r="PSM1" s="628"/>
      <c r="PSN1" s="628"/>
      <c r="PSO1" s="52"/>
      <c r="PSP1" s="55"/>
      <c r="PSQ1" s="628"/>
      <c r="PSR1" s="628"/>
      <c r="PSS1" s="628"/>
      <c r="PST1" s="628"/>
      <c r="PSU1" s="628"/>
      <c r="PSV1" s="52"/>
      <c r="PSW1" s="55"/>
      <c r="PSX1" s="628"/>
      <c r="PSY1" s="628"/>
      <c r="PSZ1" s="628"/>
      <c r="PTA1" s="628"/>
      <c r="PTB1" s="628"/>
      <c r="PTC1" s="52"/>
      <c r="PTD1" s="55"/>
      <c r="PTE1" s="628"/>
      <c r="PTF1" s="628"/>
      <c r="PTG1" s="628"/>
      <c r="PTH1" s="628"/>
      <c r="PTI1" s="628"/>
      <c r="PTJ1" s="52"/>
      <c r="PTK1" s="55"/>
      <c r="PTL1" s="628"/>
      <c r="PTM1" s="628"/>
      <c r="PTN1" s="628"/>
      <c r="PTO1" s="628"/>
      <c r="PTP1" s="628"/>
      <c r="PTQ1" s="52"/>
      <c r="PTR1" s="55"/>
      <c r="PTS1" s="628"/>
      <c r="PTT1" s="628"/>
      <c r="PTU1" s="628"/>
      <c r="PTV1" s="628"/>
      <c r="PTW1" s="628"/>
      <c r="PTX1" s="52"/>
      <c r="PTY1" s="55"/>
      <c r="PTZ1" s="628"/>
      <c r="PUA1" s="628"/>
      <c r="PUB1" s="628"/>
      <c r="PUC1" s="628"/>
      <c r="PUD1" s="628"/>
      <c r="PUE1" s="52"/>
      <c r="PUF1" s="55"/>
      <c r="PUG1" s="628"/>
      <c r="PUH1" s="628"/>
      <c r="PUI1" s="628"/>
      <c r="PUJ1" s="628"/>
      <c r="PUK1" s="628"/>
      <c r="PUL1" s="52"/>
      <c r="PUM1" s="55"/>
      <c r="PUN1" s="628"/>
      <c r="PUO1" s="628"/>
      <c r="PUP1" s="628"/>
      <c r="PUQ1" s="628"/>
      <c r="PUR1" s="628"/>
      <c r="PUS1" s="52"/>
      <c r="PUT1" s="55"/>
      <c r="PUU1" s="628"/>
      <c r="PUV1" s="628"/>
      <c r="PUW1" s="628"/>
      <c r="PUX1" s="628"/>
      <c r="PUY1" s="628"/>
      <c r="PUZ1" s="52"/>
      <c r="PVA1" s="55"/>
      <c r="PVB1" s="628"/>
      <c r="PVC1" s="628"/>
      <c r="PVD1" s="628"/>
      <c r="PVE1" s="628"/>
      <c r="PVF1" s="628"/>
      <c r="PVG1" s="52"/>
      <c r="PVH1" s="55"/>
      <c r="PVI1" s="628"/>
      <c r="PVJ1" s="628"/>
      <c r="PVK1" s="628"/>
      <c r="PVL1" s="628"/>
      <c r="PVM1" s="628"/>
      <c r="PVN1" s="52"/>
      <c r="PVO1" s="55"/>
      <c r="PVP1" s="628"/>
      <c r="PVQ1" s="628"/>
      <c r="PVR1" s="628"/>
      <c r="PVS1" s="628"/>
      <c r="PVT1" s="628"/>
      <c r="PVU1" s="52"/>
      <c r="PVV1" s="55"/>
      <c r="PVW1" s="628"/>
      <c r="PVX1" s="628"/>
      <c r="PVY1" s="628"/>
      <c r="PVZ1" s="628"/>
      <c r="PWA1" s="628"/>
      <c r="PWB1" s="52"/>
      <c r="PWC1" s="55"/>
      <c r="PWD1" s="628"/>
      <c r="PWE1" s="628"/>
      <c r="PWF1" s="628"/>
      <c r="PWG1" s="628"/>
      <c r="PWH1" s="628"/>
      <c r="PWI1" s="52"/>
      <c r="PWJ1" s="55"/>
      <c r="PWK1" s="628"/>
      <c r="PWL1" s="628"/>
      <c r="PWM1" s="628"/>
      <c r="PWN1" s="628"/>
      <c r="PWO1" s="628"/>
      <c r="PWP1" s="52"/>
      <c r="PWQ1" s="55"/>
      <c r="PWR1" s="628"/>
      <c r="PWS1" s="628"/>
      <c r="PWT1" s="628"/>
      <c r="PWU1" s="628"/>
      <c r="PWV1" s="628"/>
      <c r="PWW1" s="52"/>
      <c r="PWX1" s="55"/>
      <c r="PWY1" s="628"/>
      <c r="PWZ1" s="628"/>
      <c r="PXA1" s="628"/>
      <c r="PXB1" s="628"/>
      <c r="PXC1" s="628"/>
      <c r="PXD1" s="52"/>
      <c r="PXE1" s="55"/>
      <c r="PXF1" s="628"/>
      <c r="PXG1" s="628"/>
      <c r="PXH1" s="628"/>
      <c r="PXI1" s="628"/>
      <c r="PXJ1" s="628"/>
      <c r="PXK1" s="52"/>
      <c r="PXL1" s="55"/>
      <c r="PXM1" s="628"/>
      <c r="PXN1" s="628"/>
      <c r="PXO1" s="628"/>
      <c r="PXP1" s="628"/>
      <c r="PXQ1" s="628"/>
      <c r="PXR1" s="52"/>
      <c r="PXS1" s="55"/>
      <c r="PXT1" s="628"/>
      <c r="PXU1" s="628"/>
      <c r="PXV1" s="628"/>
      <c r="PXW1" s="628"/>
      <c r="PXX1" s="628"/>
      <c r="PXY1" s="52"/>
      <c r="PXZ1" s="55"/>
      <c r="PYA1" s="628"/>
      <c r="PYB1" s="628"/>
      <c r="PYC1" s="628"/>
      <c r="PYD1" s="628"/>
      <c r="PYE1" s="628"/>
      <c r="PYF1" s="52"/>
      <c r="PYG1" s="55"/>
      <c r="PYH1" s="628"/>
      <c r="PYI1" s="628"/>
      <c r="PYJ1" s="628"/>
      <c r="PYK1" s="628"/>
      <c r="PYL1" s="628"/>
      <c r="PYM1" s="52"/>
      <c r="PYN1" s="55"/>
      <c r="PYO1" s="628"/>
      <c r="PYP1" s="628"/>
      <c r="PYQ1" s="628"/>
      <c r="PYR1" s="628"/>
      <c r="PYS1" s="628"/>
      <c r="PYT1" s="52"/>
      <c r="PYU1" s="55"/>
      <c r="PYV1" s="628"/>
      <c r="PYW1" s="628"/>
      <c r="PYX1" s="628"/>
      <c r="PYY1" s="628"/>
      <c r="PYZ1" s="628"/>
      <c r="PZA1" s="52"/>
      <c r="PZB1" s="55"/>
      <c r="PZC1" s="628"/>
      <c r="PZD1" s="628"/>
      <c r="PZE1" s="628"/>
      <c r="PZF1" s="628"/>
      <c r="PZG1" s="628"/>
      <c r="PZH1" s="52"/>
      <c r="PZI1" s="55"/>
      <c r="PZJ1" s="628"/>
      <c r="PZK1" s="628"/>
      <c r="PZL1" s="628"/>
      <c r="PZM1" s="628"/>
      <c r="PZN1" s="628"/>
      <c r="PZO1" s="52"/>
      <c r="PZP1" s="55"/>
      <c r="PZQ1" s="628"/>
      <c r="PZR1" s="628"/>
      <c r="PZS1" s="628"/>
      <c r="PZT1" s="628"/>
      <c r="PZU1" s="628"/>
      <c r="PZV1" s="52"/>
      <c r="PZW1" s="55"/>
      <c r="PZX1" s="628"/>
      <c r="PZY1" s="628"/>
      <c r="PZZ1" s="628"/>
      <c r="QAA1" s="628"/>
      <c r="QAB1" s="628"/>
      <c r="QAC1" s="52"/>
      <c r="QAD1" s="55"/>
      <c r="QAE1" s="628"/>
      <c r="QAF1" s="628"/>
      <c r="QAG1" s="628"/>
      <c r="QAH1" s="628"/>
      <c r="QAI1" s="628"/>
      <c r="QAJ1" s="52"/>
      <c r="QAK1" s="55"/>
      <c r="QAL1" s="628"/>
      <c r="QAM1" s="628"/>
      <c r="QAN1" s="628"/>
      <c r="QAO1" s="628"/>
      <c r="QAP1" s="628"/>
      <c r="QAQ1" s="52"/>
      <c r="QAR1" s="55"/>
      <c r="QAS1" s="628"/>
      <c r="QAT1" s="628"/>
      <c r="QAU1" s="628"/>
      <c r="QAV1" s="628"/>
      <c r="QAW1" s="628"/>
      <c r="QAX1" s="52"/>
      <c r="QAY1" s="55"/>
      <c r="QAZ1" s="628"/>
      <c r="QBA1" s="628"/>
      <c r="QBB1" s="628"/>
      <c r="QBC1" s="628"/>
      <c r="QBD1" s="628"/>
      <c r="QBE1" s="52"/>
      <c r="QBF1" s="55"/>
      <c r="QBG1" s="628"/>
      <c r="QBH1" s="628"/>
      <c r="QBI1" s="628"/>
      <c r="QBJ1" s="628"/>
      <c r="QBK1" s="628"/>
      <c r="QBL1" s="52"/>
      <c r="QBM1" s="55"/>
      <c r="QBN1" s="628"/>
      <c r="QBO1" s="628"/>
      <c r="QBP1" s="628"/>
      <c r="QBQ1" s="628"/>
      <c r="QBR1" s="628"/>
      <c r="QBS1" s="52"/>
      <c r="QBT1" s="55"/>
      <c r="QBU1" s="628"/>
      <c r="QBV1" s="628"/>
      <c r="QBW1" s="628"/>
      <c r="QBX1" s="628"/>
      <c r="QBY1" s="628"/>
      <c r="QBZ1" s="52"/>
      <c r="QCA1" s="55"/>
      <c r="QCB1" s="628"/>
      <c r="QCC1" s="628"/>
      <c r="QCD1" s="628"/>
      <c r="QCE1" s="628"/>
      <c r="QCF1" s="628"/>
      <c r="QCG1" s="52"/>
      <c r="QCH1" s="55"/>
      <c r="QCI1" s="628"/>
      <c r="QCJ1" s="628"/>
      <c r="QCK1" s="628"/>
      <c r="QCL1" s="628"/>
      <c r="QCM1" s="628"/>
      <c r="QCN1" s="52"/>
      <c r="QCO1" s="55"/>
      <c r="QCP1" s="628"/>
      <c r="QCQ1" s="628"/>
      <c r="QCR1" s="628"/>
      <c r="QCS1" s="628"/>
      <c r="QCT1" s="628"/>
      <c r="QCU1" s="52"/>
      <c r="QCV1" s="55"/>
      <c r="QCW1" s="628"/>
      <c r="QCX1" s="628"/>
      <c r="QCY1" s="628"/>
      <c r="QCZ1" s="628"/>
      <c r="QDA1" s="628"/>
      <c r="QDB1" s="52"/>
      <c r="QDC1" s="55"/>
      <c r="QDD1" s="628"/>
      <c r="QDE1" s="628"/>
      <c r="QDF1" s="628"/>
      <c r="QDG1" s="628"/>
      <c r="QDH1" s="628"/>
      <c r="QDI1" s="52"/>
      <c r="QDJ1" s="55"/>
      <c r="QDK1" s="628"/>
      <c r="QDL1" s="628"/>
      <c r="QDM1" s="628"/>
      <c r="QDN1" s="628"/>
      <c r="QDO1" s="628"/>
      <c r="QDP1" s="52"/>
      <c r="QDQ1" s="55"/>
      <c r="QDR1" s="628"/>
      <c r="QDS1" s="628"/>
      <c r="QDT1" s="628"/>
      <c r="QDU1" s="628"/>
      <c r="QDV1" s="628"/>
      <c r="QDW1" s="52"/>
      <c r="QDX1" s="55"/>
      <c r="QDY1" s="628"/>
      <c r="QDZ1" s="628"/>
      <c r="QEA1" s="628"/>
      <c r="QEB1" s="628"/>
      <c r="QEC1" s="628"/>
      <c r="QED1" s="52"/>
      <c r="QEE1" s="55"/>
      <c r="QEF1" s="628"/>
      <c r="QEG1" s="628"/>
      <c r="QEH1" s="628"/>
      <c r="QEI1" s="628"/>
      <c r="QEJ1" s="628"/>
      <c r="QEK1" s="52"/>
      <c r="QEL1" s="55"/>
      <c r="QEM1" s="628"/>
      <c r="QEN1" s="628"/>
      <c r="QEO1" s="628"/>
      <c r="QEP1" s="628"/>
      <c r="QEQ1" s="628"/>
      <c r="QER1" s="52"/>
      <c r="QES1" s="55"/>
      <c r="QET1" s="628"/>
      <c r="QEU1" s="628"/>
      <c r="QEV1" s="628"/>
      <c r="QEW1" s="628"/>
      <c r="QEX1" s="628"/>
      <c r="QEY1" s="52"/>
      <c r="QEZ1" s="55"/>
      <c r="QFA1" s="628"/>
      <c r="QFB1" s="628"/>
      <c r="QFC1" s="628"/>
      <c r="QFD1" s="628"/>
      <c r="QFE1" s="628"/>
      <c r="QFF1" s="52"/>
      <c r="QFG1" s="55"/>
      <c r="QFH1" s="628"/>
      <c r="QFI1" s="628"/>
      <c r="QFJ1" s="628"/>
      <c r="QFK1" s="628"/>
      <c r="QFL1" s="628"/>
      <c r="QFM1" s="52"/>
      <c r="QFN1" s="55"/>
      <c r="QFO1" s="628"/>
      <c r="QFP1" s="628"/>
      <c r="QFQ1" s="628"/>
      <c r="QFR1" s="628"/>
      <c r="QFS1" s="628"/>
      <c r="QFT1" s="52"/>
      <c r="QFU1" s="55"/>
      <c r="QFV1" s="628"/>
      <c r="QFW1" s="628"/>
      <c r="QFX1" s="628"/>
      <c r="QFY1" s="628"/>
      <c r="QFZ1" s="628"/>
      <c r="QGA1" s="52"/>
      <c r="QGB1" s="55"/>
      <c r="QGC1" s="628"/>
      <c r="QGD1" s="628"/>
      <c r="QGE1" s="628"/>
      <c r="QGF1" s="628"/>
      <c r="QGG1" s="628"/>
      <c r="QGH1" s="52"/>
      <c r="QGI1" s="55"/>
      <c r="QGJ1" s="628"/>
      <c r="QGK1" s="628"/>
      <c r="QGL1" s="628"/>
      <c r="QGM1" s="628"/>
      <c r="QGN1" s="628"/>
      <c r="QGO1" s="52"/>
      <c r="QGP1" s="55"/>
      <c r="QGQ1" s="628"/>
      <c r="QGR1" s="628"/>
      <c r="QGS1" s="628"/>
      <c r="QGT1" s="628"/>
      <c r="QGU1" s="628"/>
      <c r="QGV1" s="52"/>
      <c r="QGW1" s="55"/>
      <c r="QGX1" s="628"/>
      <c r="QGY1" s="628"/>
      <c r="QGZ1" s="628"/>
      <c r="QHA1" s="628"/>
      <c r="QHB1" s="628"/>
      <c r="QHC1" s="52"/>
      <c r="QHD1" s="55"/>
      <c r="QHE1" s="628"/>
      <c r="QHF1" s="628"/>
      <c r="QHG1" s="628"/>
      <c r="QHH1" s="628"/>
      <c r="QHI1" s="628"/>
      <c r="QHJ1" s="52"/>
      <c r="QHK1" s="55"/>
      <c r="QHL1" s="628"/>
      <c r="QHM1" s="628"/>
      <c r="QHN1" s="628"/>
      <c r="QHO1" s="628"/>
      <c r="QHP1" s="628"/>
      <c r="QHQ1" s="52"/>
      <c r="QHR1" s="55"/>
      <c r="QHS1" s="628"/>
      <c r="QHT1" s="628"/>
      <c r="QHU1" s="628"/>
      <c r="QHV1" s="628"/>
      <c r="QHW1" s="628"/>
      <c r="QHX1" s="52"/>
      <c r="QHY1" s="55"/>
      <c r="QHZ1" s="628"/>
      <c r="QIA1" s="628"/>
      <c r="QIB1" s="628"/>
      <c r="QIC1" s="628"/>
      <c r="QID1" s="628"/>
      <c r="QIE1" s="52"/>
      <c r="QIF1" s="55"/>
      <c r="QIG1" s="628"/>
      <c r="QIH1" s="628"/>
      <c r="QII1" s="628"/>
      <c r="QIJ1" s="628"/>
      <c r="QIK1" s="628"/>
      <c r="QIL1" s="52"/>
      <c r="QIM1" s="55"/>
      <c r="QIN1" s="628"/>
      <c r="QIO1" s="628"/>
      <c r="QIP1" s="628"/>
      <c r="QIQ1" s="628"/>
      <c r="QIR1" s="628"/>
      <c r="QIS1" s="52"/>
      <c r="QIT1" s="55"/>
      <c r="QIU1" s="628"/>
      <c r="QIV1" s="628"/>
      <c r="QIW1" s="628"/>
      <c r="QIX1" s="628"/>
      <c r="QIY1" s="628"/>
      <c r="QIZ1" s="52"/>
      <c r="QJA1" s="55"/>
      <c r="QJB1" s="628"/>
      <c r="QJC1" s="628"/>
      <c r="QJD1" s="628"/>
      <c r="QJE1" s="628"/>
      <c r="QJF1" s="628"/>
      <c r="QJG1" s="52"/>
      <c r="QJH1" s="55"/>
      <c r="QJI1" s="628"/>
      <c r="QJJ1" s="628"/>
      <c r="QJK1" s="628"/>
      <c r="QJL1" s="628"/>
      <c r="QJM1" s="628"/>
      <c r="QJN1" s="52"/>
      <c r="QJO1" s="55"/>
      <c r="QJP1" s="628"/>
      <c r="QJQ1" s="628"/>
      <c r="QJR1" s="628"/>
      <c r="QJS1" s="628"/>
      <c r="QJT1" s="628"/>
      <c r="QJU1" s="52"/>
      <c r="QJV1" s="55"/>
      <c r="QJW1" s="628"/>
      <c r="QJX1" s="628"/>
      <c r="QJY1" s="628"/>
      <c r="QJZ1" s="628"/>
      <c r="QKA1" s="628"/>
      <c r="QKB1" s="52"/>
      <c r="QKC1" s="55"/>
      <c r="QKD1" s="628"/>
      <c r="QKE1" s="628"/>
      <c r="QKF1" s="628"/>
      <c r="QKG1" s="628"/>
      <c r="QKH1" s="628"/>
      <c r="QKI1" s="52"/>
      <c r="QKJ1" s="55"/>
      <c r="QKK1" s="628"/>
      <c r="QKL1" s="628"/>
      <c r="QKM1" s="628"/>
      <c r="QKN1" s="628"/>
      <c r="QKO1" s="628"/>
      <c r="QKP1" s="52"/>
      <c r="QKQ1" s="55"/>
      <c r="QKR1" s="628"/>
      <c r="QKS1" s="628"/>
      <c r="QKT1" s="628"/>
      <c r="QKU1" s="628"/>
      <c r="QKV1" s="628"/>
      <c r="QKW1" s="52"/>
      <c r="QKX1" s="55"/>
      <c r="QKY1" s="628"/>
      <c r="QKZ1" s="628"/>
      <c r="QLA1" s="628"/>
      <c r="QLB1" s="628"/>
      <c r="QLC1" s="628"/>
      <c r="QLD1" s="52"/>
      <c r="QLE1" s="55"/>
      <c r="QLF1" s="628"/>
      <c r="QLG1" s="628"/>
      <c r="QLH1" s="628"/>
      <c r="QLI1" s="628"/>
      <c r="QLJ1" s="628"/>
      <c r="QLK1" s="52"/>
      <c r="QLL1" s="55"/>
      <c r="QLM1" s="628"/>
      <c r="QLN1" s="628"/>
      <c r="QLO1" s="628"/>
      <c r="QLP1" s="628"/>
      <c r="QLQ1" s="628"/>
      <c r="QLR1" s="52"/>
      <c r="QLS1" s="55"/>
      <c r="QLT1" s="628"/>
      <c r="QLU1" s="628"/>
      <c r="QLV1" s="628"/>
      <c r="QLW1" s="628"/>
      <c r="QLX1" s="628"/>
      <c r="QLY1" s="52"/>
      <c r="QLZ1" s="55"/>
      <c r="QMA1" s="628"/>
      <c r="QMB1" s="628"/>
      <c r="QMC1" s="628"/>
      <c r="QMD1" s="628"/>
      <c r="QME1" s="628"/>
      <c r="QMF1" s="52"/>
      <c r="QMG1" s="55"/>
      <c r="QMH1" s="628"/>
      <c r="QMI1" s="628"/>
      <c r="QMJ1" s="628"/>
      <c r="QMK1" s="628"/>
      <c r="QML1" s="628"/>
      <c r="QMM1" s="52"/>
      <c r="QMN1" s="55"/>
      <c r="QMO1" s="628"/>
      <c r="QMP1" s="628"/>
      <c r="QMQ1" s="628"/>
      <c r="QMR1" s="628"/>
      <c r="QMS1" s="628"/>
      <c r="QMT1" s="52"/>
      <c r="QMU1" s="55"/>
      <c r="QMV1" s="628"/>
      <c r="QMW1" s="628"/>
      <c r="QMX1" s="628"/>
      <c r="QMY1" s="628"/>
      <c r="QMZ1" s="628"/>
      <c r="QNA1" s="52"/>
      <c r="QNB1" s="55"/>
      <c r="QNC1" s="628"/>
      <c r="QND1" s="628"/>
      <c r="QNE1" s="628"/>
      <c r="QNF1" s="628"/>
      <c r="QNG1" s="628"/>
      <c r="QNH1" s="52"/>
      <c r="QNI1" s="55"/>
      <c r="QNJ1" s="628"/>
      <c r="QNK1" s="628"/>
      <c r="QNL1" s="628"/>
      <c r="QNM1" s="628"/>
      <c r="QNN1" s="628"/>
      <c r="QNO1" s="52"/>
      <c r="QNP1" s="55"/>
      <c r="QNQ1" s="628"/>
      <c r="QNR1" s="628"/>
      <c r="QNS1" s="628"/>
      <c r="QNT1" s="628"/>
      <c r="QNU1" s="628"/>
      <c r="QNV1" s="52"/>
      <c r="QNW1" s="55"/>
      <c r="QNX1" s="628"/>
      <c r="QNY1" s="628"/>
      <c r="QNZ1" s="628"/>
      <c r="QOA1" s="628"/>
      <c r="QOB1" s="628"/>
      <c r="QOC1" s="52"/>
      <c r="QOD1" s="55"/>
      <c r="QOE1" s="628"/>
      <c r="QOF1" s="628"/>
      <c r="QOG1" s="628"/>
      <c r="QOH1" s="628"/>
      <c r="QOI1" s="628"/>
      <c r="QOJ1" s="52"/>
      <c r="QOK1" s="55"/>
      <c r="QOL1" s="628"/>
      <c r="QOM1" s="628"/>
      <c r="QON1" s="628"/>
      <c r="QOO1" s="628"/>
      <c r="QOP1" s="628"/>
      <c r="QOQ1" s="52"/>
      <c r="QOR1" s="55"/>
      <c r="QOS1" s="628"/>
      <c r="QOT1" s="628"/>
      <c r="QOU1" s="628"/>
      <c r="QOV1" s="628"/>
      <c r="QOW1" s="628"/>
      <c r="QOX1" s="52"/>
      <c r="QOY1" s="55"/>
      <c r="QOZ1" s="628"/>
      <c r="QPA1" s="628"/>
      <c r="QPB1" s="628"/>
      <c r="QPC1" s="628"/>
      <c r="QPD1" s="628"/>
      <c r="QPE1" s="52"/>
      <c r="QPF1" s="55"/>
      <c r="QPG1" s="628"/>
      <c r="QPH1" s="628"/>
      <c r="QPI1" s="628"/>
      <c r="QPJ1" s="628"/>
      <c r="QPK1" s="628"/>
      <c r="QPL1" s="52"/>
      <c r="QPM1" s="55"/>
      <c r="QPN1" s="628"/>
      <c r="QPO1" s="628"/>
      <c r="QPP1" s="628"/>
      <c r="QPQ1" s="628"/>
      <c r="QPR1" s="628"/>
      <c r="QPS1" s="52"/>
      <c r="QPT1" s="55"/>
      <c r="QPU1" s="628"/>
      <c r="QPV1" s="628"/>
      <c r="QPW1" s="628"/>
      <c r="QPX1" s="628"/>
      <c r="QPY1" s="628"/>
      <c r="QPZ1" s="52"/>
      <c r="QQA1" s="55"/>
      <c r="QQB1" s="628"/>
      <c r="QQC1" s="628"/>
      <c r="QQD1" s="628"/>
      <c r="QQE1" s="628"/>
      <c r="QQF1" s="628"/>
      <c r="QQG1" s="52"/>
      <c r="QQH1" s="55"/>
      <c r="QQI1" s="628"/>
      <c r="QQJ1" s="628"/>
      <c r="QQK1" s="628"/>
      <c r="QQL1" s="628"/>
      <c r="QQM1" s="628"/>
      <c r="QQN1" s="52"/>
      <c r="QQO1" s="55"/>
      <c r="QQP1" s="628"/>
      <c r="QQQ1" s="628"/>
      <c r="QQR1" s="628"/>
      <c r="QQS1" s="628"/>
      <c r="QQT1" s="628"/>
      <c r="QQU1" s="52"/>
      <c r="QQV1" s="55"/>
      <c r="QQW1" s="628"/>
      <c r="QQX1" s="628"/>
      <c r="QQY1" s="628"/>
      <c r="QQZ1" s="628"/>
      <c r="QRA1" s="628"/>
      <c r="QRB1" s="52"/>
      <c r="QRC1" s="55"/>
      <c r="QRD1" s="628"/>
      <c r="QRE1" s="628"/>
      <c r="QRF1" s="628"/>
      <c r="QRG1" s="628"/>
      <c r="QRH1" s="628"/>
      <c r="QRI1" s="52"/>
      <c r="QRJ1" s="55"/>
      <c r="QRK1" s="628"/>
      <c r="QRL1" s="628"/>
      <c r="QRM1" s="628"/>
      <c r="QRN1" s="628"/>
      <c r="QRO1" s="628"/>
      <c r="QRP1" s="52"/>
      <c r="QRQ1" s="55"/>
      <c r="QRR1" s="628"/>
      <c r="QRS1" s="628"/>
      <c r="QRT1" s="628"/>
      <c r="QRU1" s="628"/>
      <c r="QRV1" s="628"/>
      <c r="QRW1" s="52"/>
      <c r="QRX1" s="55"/>
      <c r="QRY1" s="628"/>
      <c r="QRZ1" s="628"/>
      <c r="QSA1" s="628"/>
      <c r="QSB1" s="628"/>
      <c r="QSC1" s="628"/>
      <c r="QSD1" s="52"/>
      <c r="QSE1" s="55"/>
      <c r="QSF1" s="628"/>
      <c r="QSG1" s="628"/>
      <c r="QSH1" s="628"/>
      <c r="QSI1" s="628"/>
      <c r="QSJ1" s="628"/>
      <c r="QSK1" s="52"/>
      <c r="QSL1" s="55"/>
      <c r="QSM1" s="628"/>
      <c r="QSN1" s="628"/>
      <c r="QSO1" s="628"/>
      <c r="QSP1" s="628"/>
      <c r="QSQ1" s="628"/>
      <c r="QSR1" s="52"/>
      <c r="QSS1" s="55"/>
      <c r="QST1" s="628"/>
      <c r="QSU1" s="628"/>
      <c r="QSV1" s="628"/>
      <c r="QSW1" s="628"/>
      <c r="QSX1" s="628"/>
      <c r="QSY1" s="52"/>
      <c r="QSZ1" s="55"/>
      <c r="QTA1" s="628"/>
      <c r="QTB1" s="628"/>
      <c r="QTC1" s="628"/>
      <c r="QTD1" s="628"/>
      <c r="QTE1" s="628"/>
      <c r="QTF1" s="52"/>
      <c r="QTG1" s="55"/>
      <c r="QTH1" s="628"/>
      <c r="QTI1" s="628"/>
      <c r="QTJ1" s="628"/>
      <c r="QTK1" s="628"/>
      <c r="QTL1" s="628"/>
      <c r="QTM1" s="52"/>
      <c r="QTN1" s="55"/>
      <c r="QTO1" s="628"/>
      <c r="QTP1" s="628"/>
      <c r="QTQ1" s="628"/>
      <c r="QTR1" s="628"/>
      <c r="QTS1" s="628"/>
      <c r="QTT1" s="52"/>
      <c r="QTU1" s="55"/>
      <c r="QTV1" s="628"/>
      <c r="QTW1" s="628"/>
      <c r="QTX1" s="628"/>
      <c r="QTY1" s="628"/>
      <c r="QTZ1" s="628"/>
      <c r="QUA1" s="52"/>
      <c r="QUB1" s="55"/>
      <c r="QUC1" s="628"/>
      <c r="QUD1" s="628"/>
      <c r="QUE1" s="628"/>
      <c r="QUF1" s="628"/>
      <c r="QUG1" s="628"/>
      <c r="QUH1" s="52"/>
      <c r="QUI1" s="55"/>
      <c r="QUJ1" s="628"/>
      <c r="QUK1" s="628"/>
      <c r="QUL1" s="628"/>
      <c r="QUM1" s="628"/>
      <c r="QUN1" s="628"/>
      <c r="QUO1" s="52"/>
      <c r="QUP1" s="55"/>
      <c r="QUQ1" s="628"/>
      <c r="QUR1" s="628"/>
      <c r="QUS1" s="628"/>
      <c r="QUT1" s="628"/>
      <c r="QUU1" s="628"/>
      <c r="QUV1" s="52"/>
      <c r="QUW1" s="55"/>
      <c r="QUX1" s="628"/>
      <c r="QUY1" s="628"/>
      <c r="QUZ1" s="628"/>
      <c r="QVA1" s="628"/>
      <c r="QVB1" s="628"/>
      <c r="QVC1" s="52"/>
      <c r="QVD1" s="55"/>
      <c r="QVE1" s="628"/>
      <c r="QVF1" s="628"/>
      <c r="QVG1" s="628"/>
      <c r="QVH1" s="628"/>
      <c r="QVI1" s="628"/>
      <c r="QVJ1" s="52"/>
      <c r="QVK1" s="55"/>
      <c r="QVL1" s="628"/>
      <c r="QVM1" s="628"/>
      <c r="QVN1" s="628"/>
      <c r="QVO1" s="628"/>
      <c r="QVP1" s="628"/>
      <c r="QVQ1" s="52"/>
      <c r="QVR1" s="55"/>
      <c r="QVS1" s="628"/>
      <c r="QVT1" s="628"/>
      <c r="QVU1" s="628"/>
      <c r="QVV1" s="628"/>
      <c r="QVW1" s="628"/>
      <c r="QVX1" s="52"/>
      <c r="QVY1" s="55"/>
      <c r="QVZ1" s="628"/>
      <c r="QWA1" s="628"/>
      <c r="QWB1" s="628"/>
      <c r="QWC1" s="628"/>
      <c r="QWD1" s="628"/>
      <c r="QWE1" s="52"/>
      <c r="QWF1" s="55"/>
      <c r="QWG1" s="628"/>
      <c r="QWH1" s="628"/>
      <c r="QWI1" s="628"/>
      <c r="QWJ1" s="628"/>
      <c r="QWK1" s="628"/>
      <c r="QWL1" s="52"/>
      <c r="QWM1" s="55"/>
      <c r="QWN1" s="628"/>
      <c r="QWO1" s="628"/>
      <c r="QWP1" s="628"/>
      <c r="QWQ1" s="628"/>
      <c r="QWR1" s="628"/>
      <c r="QWS1" s="52"/>
      <c r="QWT1" s="55"/>
      <c r="QWU1" s="628"/>
      <c r="QWV1" s="628"/>
      <c r="QWW1" s="628"/>
      <c r="QWX1" s="628"/>
      <c r="QWY1" s="628"/>
      <c r="QWZ1" s="52"/>
      <c r="QXA1" s="55"/>
      <c r="QXB1" s="628"/>
      <c r="QXC1" s="628"/>
      <c r="QXD1" s="628"/>
      <c r="QXE1" s="628"/>
      <c r="QXF1" s="628"/>
      <c r="QXG1" s="52"/>
      <c r="QXH1" s="55"/>
      <c r="QXI1" s="628"/>
      <c r="QXJ1" s="628"/>
      <c r="QXK1" s="628"/>
      <c r="QXL1" s="628"/>
      <c r="QXM1" s="628"/>
      <c r="QXN1" s="52"/>
      <c r="QXO1" s="55"/>
      <c r="QXP1" s="628"/>
      <c r="QXQ1" s="628"/>
      <c r="QXR1" s="628"/>
      <c r="QXS1" s="628"/>
      <c r="QXT1" s="628"/>
      <c r="QXU1" s="52"/>
      <c r="QXV1" s="55"/>
      <c r="QXW1" s="628"/>
      <c r="QXX1" s="628"/>
      <c r="QXY1" s="628"/>
      <c r="QXZ1" s="628"/>
      <c r="QYA1" s="628"/>
      <c r="QYB1" s="52"/>
      <c r="QYC1" s="55"/>
      <c r="QYD1" s="628"/>
      <c r="QYE1" s="628"/>
      <c r="QYF1" s="628"/>
      <c r="QYG1" s="628"/>
      <c r="QYH1" s="628"/>
      <c r="QYI1" s="52"/>
      <c r="QYJ1" s="55"/>
      <c r="QYK1" s="628"/>
      <c r="QYL1" s="628"/>
      <c r="QYM1" s="628"/>
      <c r="QYN1" s="628"/>
      <c r="QYO1" s="628"/>
      <c r="QYP1" s="52"/>
      <c r="QYQ1" s="55"/>
      <c r="QYR1" s="628"/>
      <c r="QYS1" s="628"/>
      <c r="QYT1" s="628"/>
      <c r="QYU1" s="628"/>
      <c r="QYV1" s="628"/>
      <c r="QYW1" s="52"/>
      <c r="QYX1" s="55"/>
      <c r="QYY1" s="628"/>
      <c r="QYZ1" s="628"/>
      <c r="QZA1" s="628"/>
      <c r="QZB1" s="628"/>
      <c r="QZC1" s="628"/>
      <c r="QZD1" s="52"/>
      <c r="QZE1" s="55"/>
      <c r="QZF1" s="628"/>
      <c r="QZG1" s="628"/>
      <c r="QZH1" s="628"/>
      <c r="QZI1" s="628"/>
      <c r="QZJ1" s="628"/>
      <c r="QZK1" s="52"/>
      <c r="QZL1" s="55"/>
      <c r="QZM1" s="628"/>
      <c r="QZN1" s="628"/>
      <c r="QZO1" s="628"/>
      <c r="QZP1" s="628"/>
      <c r="QZQ1" s="628"/>
      <c r="QZR1" s="52"/>
      <c r="QZS1" s="55"/>
      <c r="QZT1" s="628"/>
      <c r="QZU1" s="628"/>
      <c r="QZV1" s="628"/>
      <c r="QZW1" s="628"/>
      <c r="QZX1" s="628"/>
      <c r="QZY1" s="52"/>
      <c r="QZZ1" s="55"/>
      <c r="RAA1" s="628"/>
      <c r="RAB1" s="628"/>
      <c r="RAC1" s="628"/>
      <c r="RAD1" s="628"/>
      <c r="RAE1" s="628"/>
      <c r="RAF1" s="52"/>
      <c r="RAG1" s="55"/>
      <c r="RAH1" s="628"/>
      <c r="RAI1" s="628"/>
      <c r="RAJ1" s="628"/>
      <c r="RAK1" s="628"/>
      <c r="RAL1" s="628"/>
      <c r="RAM1" s="52"/>
      <c r="RAN1" s="55"/>
      <c r="RAO1" s="628"/>
      <c r="RAP1" s="628"/>
      <c r="RAQ1" s="628"/>
      <c r="RAR1" s="628"/>
      <c r="RAS1" s="628"/>
      <c r="RAT1" s="52"/>
      <c r="RAU1" s="55"/>
      <c r="RAV1" s="628"/>
      <c r="RAW1" s="628"/>
      <c r="RAX1" s="628"/>
      <c r="RAY1" s="628"/>
      <c r="RAZ1" s="628"/>
      <c r="RBA1" s="52"/>
      <c r="RBB1" s="55"/>
      <c r="RBC1" s="628"/>
      <c r="RBD1" s="628"/>
      <c r="RBE1" s="628"/>
      <c r="RBF1" s="628"/>
      <c r="RBG1" s="628"/>
      <c r="RBH1" s="52"/>
      <c r="RBI1" s="55"/>
      <c r="RBJ1" s="628"/>
      <c r="RBK1" s="628"/>
      <c r="RBL1" s="628"/>
      <c r="RBM1" s="628"/>
      <c r="RBN1" s="628"/>
      <c r="RBO1" s="52"/>
      <c r="RBP1" s="55"/>
      <c r="RBQ1" s="628"/>
      <c r="RBR1" s="628"/>
      <c r="RBS1" s="628"/>
      <c r="RBT1" s="628"/>
      <c r="RBU1" s="628"/>
      <c r="RBV1" s="52"/>
      <c r="RBW1" s="55"/>
      <c r="RBX1" s="628"/>
      <c r="RBY1" s="628"/>
      <c r="RBZ1" s="628"/>
      <c r="RCA1" s="628"/>
      <c r="RCB1" s="628"/>
      <c r="RCC1" s="52"/>
      <c r="RCD1" s="55"/>
      <c r="RCE1" s="628"/>
      <c r="RCF1" s="628"/>
      <c r="RCG1" s="628"/>
      <c r="RCH1" s="628"/>
      <c r="RCI1" s="628"/>
      <c r="RCJ1" s="52"/>
      <c r="RCK1" s="55"/>
      <c r="RCL1" s="628"/>
      <c r="RCM1" s="628"/>
      <c r="RCN1" s="628"/>
      <c r="RCO1" s="628"/>
      <c r="RCP1" s="628"/>
      <c r="RCQ1" s="52"/>
      <c r="RCR1" s="55"/>
      <c r="RCS1" s="628"/>
      <c r="RCT1" s="628"/>
      <c r="RCU1" s="628"/>
      <c r="RCV1" s="628"/>
      <c r="RCW1" s="628"/>
      <c r="RCX1" s="52"/>
      <c r="RCY1" s="55"/>
      <c r="RCZ1" s="628"/>
      <c r="RDA1" s="628"/>
      <c r="RDB1" s="628"/>
      <c r="RDC1" s="628"/>
      <c r="RDD1" s="628"/>
      <c r="RDE1" s="52"/>
      <c r="RDF1" s="55"/>
      <c r="RDG1" s="628"/>
      <c r="RDH1" s="628"/>
      <c r="RDI1" s="628"/>
      <c r="RDJ1" s="628"/>
      <c r="RDK1" s="628"/>
      <c r="RDL1" s="52"/>
      <c r="RDM1" s="55"/>
      <c r="RDN1" s="628"/>
      <c r="RDO1" s="628"/>
      <c r="RDP1" s="628"/>
      <c r="RDQ1" s="628"/>
      <c r="RDR1" s="628"/>
      <c r="RDS1" s="52"/>
      <c r="RDT1" s="55"/>
      <c r="RDU1" s="628"/>
      <c r="RDV1" s="628"/>
      <c r="RDW1" s="628"/>
      <c r="RDX1" s="628"/>
      <c r="RDY1" s="628"/>
      <c r="RDZ1" s="52"/>
      <c r="REA1" s="55"/>
      <c r="REB1" s="628"/>
      <c r="REC1" s="628"/>
      <c r="RED1" s="628"/>
      <c r="REE1" s="628"/>
      <c r="REF1" s="628"/>
      <c r="REG1" s="52"/>
      <c r="REH1" s="55"/>
      <c r="REI1" s="628"/>
      <c r="REJ1" s="628"/>
      <c r="REK1" s="628"/>
      <c r="REL1" s="628"/>
      <c r="REM1" s="628"/>
      <c r="REN1" s="52"/>
      <c r="REO1" s="55"/>
      <c r="REP1" s="628"/>
      <c r="REQ1" s="628"/>
      <c r="RER1" s="628"/>
      <c r="RES1" s="628"/>
      <c r="RET1" s="628"/>
      <c r="REU1" s="52"/>
      <c r="REV1" s="55"/>
      <c r="REW1" s="628"/>
      <c r="REX1" s="628"/>
      <c r="REY1" s="628"/>
      <c r="REZ1" s="628"/>
      <c r="RFA1" s="628"/>
      <c r="RFB1" s="52"/>
      <c r="RFC1" s="55"/>
      <c r="RFD1" s="628"/>
      <c r="RFE1" s="628"/>
      <c r="RFF1" s="628"/>
      <c r="RFG1" s="628"/>
      <c r="RFH1" s="628"/>
      <c r="RFI1" s="52"/>
      <c r="RFJ1" s="55"/>
      <c r="RFK1" s="628"/>
      <c r="RFL1" s="628"/>
      <c r="RFM1" s="628"/>
      <c r="RFN1" s="628"/>
      <c r="RFO1" s="628"/>
      <c r="RFP1" s="52"/>
      <c r="RFQ1" s="55"/>
      <c r="RFR1" s="628"/>
      <c r="RFS1" s="628"/>
      <c r="RFT1" s="628"/>
      <c r="RFU1" s="628"/>
      <c r="RFV1" s="628"/>
      <c r="RFW1" s="52"/>
      <c r="RFX1" s="55"/>
      <c r="RFY1" s="628"/>
      <c r="RFZ1" s="628"/>
      <c r="RGA1" s="628"/>
      <c r="RGB1" s="628"/>
      <c r="RGC1" s="628"/>
      <c r="RGD1" s="52"/>
      <c r="RGE1" s="55"/>
      <c r="RGF1" s="628"/>
      <c r="RGG1" s="628"/>
      <c r="RGH1" s="628"/>
      <c r="RGI1" s="628"/>
      <c r="RGJ1" s="628"/>
      <c r="RGK1" s="52"/>
      <c r="RGL1" s="55"/>
      <c r="RGM1" s="628"/>
      <c r="RGN1" s="628"/>
      <c r="RGO1" s="628"/>
      <c r="RGP1" s="628"/>
      <c r="RGQ1" s="628"/>
      <c r="RGR1" s="52"/>
      <c r="RGS1" s="55"/>
      <c r="RGT1" s="628"/>
      <c r="RGU1" s="628"/>
      <c r="RGV1" s="628"/>
      <c r="RGW1" s="628"/>
      <c r="RGX1" s="628"/>
      <c r="RGY1" s="52"/>
      <c r="RGZ1" s="55"/>
      <c r="RHA1" s="628"/>
      <c r="RHB1" s="628"/>
      <c r="RHC1" s="628"/>
      <c r="RHD1" s="628"/>
      <c r="RHE1" s="628"/>
      <c r="RHF1" s="52"/>
      <c r="RHG1" s="55"/>
      <c r="RHH1" s="628"/>
      <c r="RHI1" s="628"/>
      <c r="RHJ1" s="628"/>
      <c r="RHK1" s="628"/>
      <c r="RHL1" s="628"/>
      <c r="RHM1" s="52"/>
      <c r="RHN1" s="55"/>
      <c r="RHO1" s="628"/>
      <c r="RHP1" s="628"/>
      <c r="RHQ1" s="628"/>
      <c r="RHR1" s="628"/>
      <c r="RHS1" s="628"/>
      <c r="RHT1" s="52"/>
      <c r="RHU1" s="55"/>
      <c r="RHV1" s="628"/>
      <c r="RHW1" s="628"/>
      <c r="RHX1" s="628"/>
      <c r="RHY1" s="628"/>
      <c r="RHZ1" s="628"/>
      <c r="RIA1" s="52"/>
      <c r="RIB1" s="55"/>
      <c r="RIC1" s="628"/>
      <c r="RID1" s="628"/>
      <c r="RIE1" s="628"/>
      <c r="RIF1" s="628"/>
      <c r="RIG1" s="628"/>
      <c r="RIH1" s="52"/>
      <c r="RII1" s="55"/>
      <c r="RIJ1" s="628"/>
      <c r="RIK1" s="628"/>
      <c r="RIL1" s="628"/>
      <c r="RIM1" s="628"/>
      <c r="RIN1" s="628"/>
      <c r="RIO1" s="52"/>
      <c r="RIP1" s="55"/>
      <c r="RIQ1" s="628"/>
      <c r="RIR1" s="628"/>
      <c r="RIS1" s="628"/>
      <c r="RIT1" s="628"/>
      <c r="RIU1" s="628"/>
      <c r="RIV1" s="52"/>
      <c r="RIW1" s="55"/>
      <c r="RIX1" s="628"/>
      <c r="RIY1" s="628"/>
      <c r="RIZ1" s="628"/>
      <c r="RJA1" s="628"/>
      <c r="RJB1" s="628"/>
      <c r="RJC1" s="52"/>
      <c r="RJD1" s="55"/>
      <c r="RJE1" s="628"/>
      <c r="RJF1" s="628"/>
      <c r="RJG1" s="628"/>
      <c r="RJH1" s="628"/>
      <c r="RJI1" s="628"/>
      <c r="RJJ1" s="52"/>
      <c r="RJK1" s="55"/>
      <c r="RJL1" s="628"/>
      <c r="RJM1" s="628"/>
      <c r="RJN1" s="628"/>
      <c r="RJO1" s="628"/>
      <c r="RJP1" s="628"/>
      <c r="RJQ1" s="52"/>
      <c r="RJR1" s="55"/>
      <c r="RJS1" s="628"/>
      <c r="RJT1" s="628"/>
      <c r="RJU1" s="628"/>
      <c r="RJV1" s="628"/>
      <c r="RJW1" s="628"/>
      <c r="RJX1" s="52"/>
      <c r="RJY1" s="55"/>
      <c r="RJZ1" s="628"/>
      <c r="RKA1" s="628"/>
      <c r="RKB1" s="628"/>
      <c r="RKC1" s="628"/>
      <c r="RKD1" s="628"/>
      <c r="RKE1" s="52"/>
      <c r="RKF1" s="55"/>
      <c r="RKG1" s="628"/>
      <c r="RKH1" s="628"/>
      <c r="RKI1" s="628"/>
      <c r="RKJ1" s="628"/>
      <c r="RKK1" s="628"/>
      <c r="RKL1" s="52"/>
      <c r="RKM1" s="55"/>
      <c r="RKN1" s="628"/>
      <c r="RKO1" s="628"/>
      <c r="RKP1" s="628"/>
      <c r="RKQ1" s="628"/>
      <c r="RKR1" s="628"/>
      <c r="RKS1" s="52"/>
      <c r="RKT1" s="55"/>
      <c r="RKU1" s="628"/>
      <c r="RKV1" s="628"/>
      <c r="RKW1" s="628"/>
      <c r="RKX1" s="628"/>
      <c r="RKY1" s="628"/>
      <c r="RKZ1" s="52"/>
      <c r="RLA1" s="55"/>
      <c r="RLB1" s="628"/>
      <c r="RLC1" s="628"/>
      <c r="RLD1" s="628"/>
      <c r="RLE1" s="628"/>
      <c r="RLF1" s="628"/>
      <c r="RLG1" s="52"/>
      <c r="RLH1" s="55"/>
      <c r="RLI1" s="628"/>
      <c r="RLJ1" s="628"/>
      <c r="RLK1" s="628"/>
      <c r="RLL1" s="628"/>
      <c r="RLM1" s="628"/>
      <c r="RLN1" s="52"/>
      <c r="RLO1" s="55"/>
      <c r="RLP1" s="628"/>
      <c r="RLQ1" s="628"/>
      <c r="RLR1" s="628"/>
      <c r="RLS1" s="628"/>
      <c r="RLT1" s="628"/>
      <c r="RLU1" s="52"/>
      <c r="RLV1" s="55"/>
      <c r="RLW1" s="628"/>
      <c r="RLX1" s="628"/>
      <c r="RLY1" s="628"/>
      <c r="RLZ1" s="628"/>
      <c r="RMA1" s="628"/>
      <c r="RMB1" s="52"/>
      <c r="RMC1" s="55"/>
      <c r="RMD1" s="628"/>
      <c r="RME1" s="628"/>
      <c r="RMF1" s="628"/>
      <c r="RMG1" s="628"/>
      <c r="RMH1" s="628"/>
      <c r="RMI1" s="52"/>
      <c r="RMJ1" s="55"/>
      <c r="RMK1" s="628"/>
      <c r="RML1" s="628"/>
      <c r="RMM1" s="628"/>
      <c r="RMN1" s="628"/>
      <c r="RMO1" s="628"/>
      <c r="RMP1" s="52"/>
      <c r="RMQ1" s="55"/>
      <c r="RMR1" s="628"/>
      <c r="RMS1" s="628"/>
      <c r="RMT1" s="628"/>
      <c r="RMU1" s="628"/>
      <c r="RMV1" s="628"/>
      <c r="RMW1" s="52"/>
      <c r="RMX1" s="55"/>
      <c r="RMY1" s="628"/>
      <c r="RMZ1" s="628"/>
      <c r="RNA1" s="628"/>
      <c r="RNB1" s="628"/>
      <c r="RNC1" s="628"/>
      <c r="RND1" s="52"/>
      <c r="RNE1" s="55"/>
      <c r="RNF1" s="628"/>
      <c r="RNG1" s="628"/>
      <c r="RNH1" s="628"/>
      <c r="RNI1" s="628"/>
      <c r="RNJ1" s="628"/>
      <c r="RNK1" s="52"/>
      <c r="RNL1" s="55"/>
      <c r="RNM1" s="628"/>
      <c r="RNN1" s="628"/>
      <c r="RNO1" s="628"/>
      <c r="RNP1" s="628"/>
      <c r="RNQ1" s="628"/>
      <c r="RNR1" s="52"/>
      <c r="RNS1" s="55"/>
      <c r="RNT1" s="628"/>
      <c r="RNU1" s="628"/>
      <c r="RNV1" s="628"/>
      <c r="RNW1" s="628"/>
      <c r="RNX1" s="628"/>
      <c r="RNY1" s="52"/>
      <c r="RNZ1" s="55"/>
      <c r="ROA1" s="628"/>
      <c r="ROB1" s="628"/>
      <c r="ROC1" s="628"/>
      <c r="ROD1" s="628"/>
      <c r="ROE1" s="628"/>
      <c r="ROF1" s="52"/>
      <c r="ROG1" s="55"/>
      <c r="ROH1" s="628"/>
      <c r="ROI1" s="628"/>
      <c r="ROJ1" s="628"/>
      <c r="ROK1" s="628"/>
      <c r="ROL1" s="628"/>
      <c r="ROM1" s="52"/>
      <c r="RON1" s="55"/>
      <c r="ROO1" s="628"/>
      <c r="ROP1" s="628"/>
      <c r="ROQ1" s="628"/>
      <c r="ROR1" s="628"/>
      <c r="ROS1" s="628"/>
      <c r="ROT1" s="52"/>
      <c r="ROU1" s="55"/>
      <c r="ROV1" s="628"/>
      <c r="ROW1" s="628"/>
      <c r="ROX1" s="628"/>
      <c r="ROY1" s="628"/>
      <c r="ROZ1" s="628"/>
      <c r="RPA1" s="52"/>
      <c r="RPB1" s="55"/>
      <c r="RPC1" s="628"/>
      <c r="RPD1" s="628"/>
      <c r="RPE1" s="628"/>
      <c r="RPF1" s="628"/>
      <c r="RPG1" s="628"/>
      <c r="RPH1" s="52"/>
      <c r="RPI1" s="55"/>
      <c r="RPJ1" s="628"/>
      <c r="RPK1" s="628"/>
      <c r="RPL1" s="628"/>
      <c r="RPM1" s="628"/>
      <c r="RPN1" s="628"/>
      <c r="RPO1" s="52"/>
      <c r="RPP1" s="55"/>
      <c r="RPQ1" s="628"/>
      <c r="RPR1" s="628"/>
      <c r="RPS1" s="628"/>
      <c r="RPT1" s="628"/>
      <c r="RPU1" s="628"/>
      <c r="RPV1" s="52"/>
      <c r="RPW1" s="55"/>
      <c r="RPX1" s="628"/>
      <c r="RPY1" s="628"/>
      <c r="RPZ1" s="628"/>
      <c r="RQA1" s="628"/>
      <c r="RQB1" s="628"/>
      <c r="RQC1" s="52"/>
      <c r="RQD1" s="55"/>
      <c r="RQE1" s="628"/>
      <c r="RQF1" s="628"/>
      <c r="RQG1" s="628"/>
      <c r="RQH1" s="628"/>
      <c r="RQI1" s="628"/>
      <c r="RQJ1" s="52"/>
      <c r="RQK1" s="55"/>
      <c r="RQL1" s="628"/>
      <c r="RQM1" s="628"/>
      <c r="RQN1" s="628"/>
      <c r="RQO1" s="628"/>
      <c r="RQP1" s="628"/>
      <c r="RQQ1" s="52"/>
      <c r="RQR1" s="55"/>
      <c r="RQS1" s="628"/>
      <c r="RQT1" s="628"/>
      <c r="RQU1" s="628"/>
      <c r="RQV1" s="628"/>
      <c r="RQW1" s="628"/>
      <c r="RQX1" s="52"/>
      <c r="RQY1" s="55"/>
      <c r="RQZ1" s="628"/>
      <c r="RRA1" s="628"/>
      <c r="RRB1" s="628"/>
      <c r="RRC1" s="628"/>
      <c r="RRD1" s="628"/>
      <c r="RRE1" s="52"/>
      <c r="RRF1" s="55"/>
      <c r="RRG1" s="628"/>
      <c r="RRH1" s="628"/>
      <c r="RRI1" s="628"/>
      <c r="RRJ1" s="628"/>
      <c r="RRK1" s="628"/>
      <c r="RRL1" s="52"/>
      <c r="RRM1" s="55"/>
      <c r="RRN1" s="628"/>
      <c r="RRO1" s="628"/>
      <c r="RRP1" s="628"/>
      <c r="RRQ1" s="628"/>
      <c r="RRR1" s="628"/>
      <c r="RRS1" s="52"/>
      <c r="RRT1" s="55"/>
      <c r="RRU1" s="628"/>
      <c r="RRV1" s="628"/>
      <c r="RRW1" s="628"/>
      <c r="RRX1" s="628"/>
      <c r="RRY1" s="628"/>
      <c r="RRZ1" s="52"/>
      <c r="RSA1" s="55"/>
      <c r="RSB1" s="628"/>
      <c r="RSC1" s="628"/>
      <c r="RSD1" s="628"/>
      <c r="RSE1" s="628"/>
      <c r="RSF1" s="628"/>
      <c r="RSG1" s="52"/>
      <c r="RSH1" s="55"/>
      <c r="RSI1" s="628"/>
      <c r="RSJ1" s="628"/>
      <c r="RSK1" s="628"/>
      <c r="RSL1" s="628"/>
      <c r="RSM1" s="628"/>
      <c r="RSN1" s="52"/>
      <c r="RSO1" s="55"/>
      <c r="RSP1" s="628"/>
      <c r="RSQ1" s="628"/>
      <c r="RSR1" s="628"/>
      <c r="RSS1" s="628"/>
      <c r="RST1" s="628"/>
      <c r="RSU1" s="52"/>
      <c r="RSV1" s="55"/>
      <c r="RSW1" s="628"/>
      <c r="RSX1" s="628"/>
      <c r="RSY1" s="628"/>
      <c r="RSZ1" s="628"/>
      <c r="RTA1" s="628"/>
      <c r="RTB1" s="52"/>
      <c r="RTC1" s="55"/>
      <c r="RTD1" s="628"/>
      <c r="RTE1" s="628"/>
      <c r="RTF1" s="628"/>
      <c r="RTG1" s="628"/>
      <c r="RTH1" s="628"/>
      <c r="RTI1" s="52"/>
      <c r="RTJ1" s="55"/>
      <c r="RTK1" s="628"/>
      <c r="RTL1" s="628"/>
      <c r="RTM1" s="628"/>
      <c r="RTN1" s="628"/>
      <c r="RTO1" s="628"/>
      <c r="RTP1" s="52"/>
      <c r="RTQ1" s="55"/>
      <c r="RTR1" s="628"/>
      <c r="RTS1" s="628"/>
      <c r="RTT1" s="628"/>
      <c r="RTU1" s="628"/>
      <c r="RTV1" s="628"/>
      <c r="RTW1" s="52"/>
      <c r="RTX1" s="55"/>
      <c r="RTY1" s="628"/>
      <c r="RTZ1" s="628"/>
      <c r="RUA1" s="628"/>
      <c r="RUB1" s="628"/>
      <c r="RUC1" s="628"/>
      <c r="RUD1" s="52"/>
      <c r="RUE1" s="55"/>
      <c r="RUF1" s="628"/>
      <c r="RUG1" s="628"/>
      <c r="RUH1" s="628"/>
      <c r="RUI1" s="628"/>
      <c r="RUJ1" s="628"/>
      <c r="RUK1" s="52"/>
      <c r="RUL1" s="55"/>
      <c r="RUM1" s="628"/>
      <c r="RUN1" s="628"/>
      <c r="RUO1" s="628"/>
      <c r="RUP1" s="628"/>
      <c r="RUQ1" s="628"/>
      <c r="RUR1" s="52"/>
      <c r="RUS1" s="55"/>
      <c r="RUT1" s="628"/>
      <c r="RUU1" s="628"/>
      <c r="RUV1" s="628"/>
      <c r="RUW1" s="628"/>
      <c r="RUX1" s="628"/>
      <c r="RUY1" s="52"/>
      <c r="RUZ1" s="55"/>
      <c r="RVA1" s="628"/>
      <c r="RVB1" s="628"/>
      <c r="RVC1" s="628"/>
      <c r="RVD1" s="628"/>
      <c r="RVE1" s="628"/>
      <c r="RVF1" s="52"/>
      <c r="RVG1" s="55"/>
      <c r="RVH1" s="628"/>
      <c r="RVI1" s="628"/>
      <c r="RVJ1" s="628"/>
      <c r="RVK1" s="628"/>
      <c r="RVL1" s="628"/>
      <c r="RVM1" s="52"/>
      <c r="RVN1" s="55"/>
      <c r="RVO1" s="628"/>
      <c r="RVP1" s="628"/>
      <c r="RVQ1" s="628"/>
      <c r="RVR1" s="628"/>
      <c r="RVS1" s="628"/>
      <c r="RVT1" s="52"/>
      <c r="RVU1" s="55"/>
      <c r="RVV1" s="628"/>
      <c r="RVW1" s="628"/>
      <c r="RVX1" s="628"/>
      <c r="RVY1" s="628"/>
      <c r="RVZ1" s="628"/>
      <c r="RWA1" s="52"/>
      <c r="RWB1" s="55"/>
      <c r="RWC1" s="628"/>
      <c r="RWD1" s="628"/>
      <c r="RWE1" s="628"/>
      <c r="RWF1" s="628"/>
      <c r="RWG1" s="628"/>
      <c r="RWH1" s="52"/>
      <c r="RWI1" s="55"/>
      <c r="RWJ1" s="628"/>
      <c r="RWK1" s="628"/>
      <c r="RWL1" s="628"/>
      <c r="RWM1" s="628"/>
      <c r="RWN1" s="628"/>
      <c r="RWO1" s="52"/>
      <c r="RWP1" s="55"/>
      <c r="RWQ1" s="628"/>
      <c r="RWR1" s="628"/>
      <c r="RWS1" s="628"/>
      <c r="RWT1" s="628"/>
      <c r="RWU1" s="628"/>
      <c r="RWV1" s="52"/>
      <c r="RWW1" s="55"/>
      <c r="RWX1" s="628"/>
      <c r="RWY1" s="628"/>
      <c r="RWZ1" s="628"/>
      <c r="RXA1" s="628"/>
      <c r="RXB1" s="628"/>
      <c r="RXC1" s="52"/>
      <c r="RXD1" s="55"/>
      <c r="RXE1" s="628"/>
      <c r="RXF1" s="628"/>
      <c r="RXG1" s="628"/>
      <c r="RXH1" s="628"/>
      <c r="RXI1" s="628"/>
      <c r="RXJ1" s="52"/>
      <c r="RXK1" s="55"/>
      <c r="RXL1" s="628"/>
      <c r="RXM1" s="628"/>
      <c r="RXN1" s="628"/>
      <c r="RXO1" s="628"/>
      <c r="RXP1" s="628"/>
      <c r="RXQ1" s="52"/>
      <c r="RXR1" s="55"/>
      <c r="RXS1" s="628"/>
      <c r="RXT1" s="628"/>
      <c r="RXU1" s="628"/>
      <c r="RXV1" s="628"/>
      <c r="RXW1" s="628"/>
      <c r="RXX1" s="52"/>
      <c r="RXY1" s="55"/>
      <c r="RXZ1" s="628"/>
      <c r="RYA1" s="628"/>
      <c r="RYB1" s="628"/>
      <c r="RYC1" s="628"/>
      <c r="RYD1" s="628"/>
      <c r="RYE1" s="52"/>
      <c r="RYF1" s="55"/>
      <c r="RYG1" s="628"/>
      <c r="RYH1" s="628"/>
      <c r="RYI1" s="628"/>
      <c r="RYJ1" s="628"/>
      <c r="RYK1" s="628"/>
      <c r="RYL1" s="52"/>
      <c r="RYM1" s="55"/>
      <c r="RYN1" s="628"/>
      <c r="RYO1" s="628"/>
      <c r="RYP1" s="628"/>
      <c r="RYQ1" s="628"/>
      <c r="RYR1" s="628"/>
      <c r="RYS1" s="52"/>
      <c r="RYT1" s="55"/>
      <c r="RYU1" s="628"/>
      <c r="RYV1" s="628"/>
      <c r="RYW1" s="628"/>
      <c r="RYX1" s="628"/>
      <c r="RYY1" s="628"/>
      <c r="RYZ1" s="52"/>
      <c r="RZA1" s="55"/>
      <c r="RZB1" s="628"/>
      <c r="RZC1" s="628"/>
      <c r="RZD1" s="628"/>
      <c r="RZE1" s="628"/>
      <c r="RZF1" s="628"/>
      <c r="RZG1" s="52"/>
      <c r="RZH1" s="55"/>
      <c r="RZI1" s="628"/>
      <c r="RZJ1" s="628"/>
      <c r="RZK1" s="628"/>
      <c r="RZL1" s="628"/>
      <c r="RZM1" s="628"/>
      <c r="RZN1" s="52"/>
      <c r="RZO1" s="55"/>
      <c r="RZP1" s="628"/>
      <c r="RZQ1" s="628"/>
      <c r="RZR1" s="628"/>
      <c r="RZS1" s="628"/>
      <c r="RZT1" s="628"/>
      <c r="RZU1" s="52"/>
      <c r="RZV1" s="55"/>
      <c r="RZW1" s="628"/>
      <c r="RZX1" s="628"/>
      <c r="RZY1" s="628"/>
      <c r="RZZ1" s="628"/>
      <c r="SAA1" s="628"/>
      <c r="SAB1" s="52"/>
      <c r="SAC1" s="55"/>
      <c r="SAD1" s="628"/>
      <c r="SAE1" s="628"/>
      <c r="SAF1" s="628"/>
      <c r="SAG1" s="628"/>
      <c r="SAH1" s="628"/>
      <c r="SAI1" s="52"/>
      <c r="SAJ1" s="55"/>
      <c r="SAK1" s="628"/>
      <c r="SAL1" s="628"/>
      <c r="SAM1" s="628"/>
      <c r="SAN1" s="628"/>
      <c r="SAO1" s="628"/>
      <c r="SAP1" s="52"/>
      <c r="SAQ1" s="55"/>
      <c r="SAR1" s="628"/>
      <c r="SAS1" s="628"/>
      <c r="SAT1" s="628"/>
      <c r="SAU1" s="628"/>
      <c r="SAV1" s="628"/>
      <c r="SAW1" s="52"/>
      <c r="SAX1" s="55"/>
      <c r="SAY1" s="628"/>
      <c r="SAZ1" s="628"/>
      <c r="SBA1" s="628"/>
      <c r="SBB1" s="628"/>
      <c r="SBC1" s="628"/>
      <c r="SBD1" s="52"/>
      <c r="SBE1" s="55"/>
      <c r="SBF1" s="628"/>
      <c r="SBG1" s="628"/>
      <c r="SBH1" s="628"/>
      <c r="SBI1" s="628"/>
      <c r="SBJ1" s="628"/>
      <c r="SBK1" s="52"/>
      <c r="SBL1" s="55"/>
      <c r="SBM1" s="628"/>
      <c r="SBN1" s="628"/>
      <c r="SBO1" s="628"/>
      <c r="SBP1" s="628"/>
      <c r="SBQ1" s="628"/>
      <c r="SBR1" s="52"/>
      <c r="SBS1" s="55"/>
      <c r="SBT1" s="628"/>
      <c r="SBU1" s="628"/>
      <c r="SBV1" s="628"/>
      <c r="SBW1" s="628"/>
      <c r="SBX1" s="628"/>
      <c r="SBY1" s="52"/>
      <c r="SBZ1" s="55"/>
      <c r="SCA1" s="628"/>
      <c r="SCB1" s="628"/>
      <c r="SCC1" s="628"/>
      <c r="SCD1" s="628"/>
      <c r="SCE1" s="628"/>
      <c r="SCF1" s="52"/>
      <c r="SCG1" s="55"/>
      <c r="SCH1" s="628"/>
      <c r="SCI1" s="628"/>
      <c r="SCJ1" s="628"/>
      <c r="SCK1" s="628"/>
      <c r="SCL1" s="628"/>
      <c r="SCM1" s="52"/>
      <c r="SCN1" s="55"/>
      <c r="SCO1" s="628"/>
      <c r="SCP1" s="628"/>
      <c r="SCQ1" s="628"/>
      <c r="SCR1" s="628"/>
      <c r="SCS1" s="628"/>
      <c r="SCT1" s="52"/>
      <c r="SCU1" s="55"/>
      <c r="SCV1" s="628"/>
      <c r="SCW1" s="628"/>
      <c r="SCX1" s="628"/>
      <c r="SCY1" s="628"/>
      <c r="SCZ1" s="628"/>
      <c r="SDA1" s="52"/>
      <c r="SDB1" s="55"/>
      <c r="SDC1" s="628"/>
      <c r="SDD1" s="628"/>
      <c r="SDE1" s="628"/>
      <c r="SDF1" s="628"/>
      <c r="SDG1" s="628"/>
      <c r="SDH1" s="52"/>
      <c r="SDI1" s="55"/>
      <c r="SDJ1" s="628"/>
      <c r="SDK1" s="628"/>
      <c r="SDL1" s="628"/>
      <c r="SDM1" s="628"/>
      <c r="SDN1" s="628"/>
      <c r="SDO1" s="52"/>
      <c r="SDP1" s="55"/>
      <c r="SDQ1" s="628"/>
      <c r="SDR1" s="628"/>
      <c r="SDS1" s="628"/>
      <c r="SDT1" s="628"/>
      <c r="SDU1" s="628"/>
      <c r="SDV1" s="52"/>
      <c r="SDW1" s="55"/>
      <c r="SDX1" s="628"/>
      <c r="SDY1" s="628"/>
      <c r="SDZ1" s="628"/>
      <c r="SEA1" s="628"/>
      <c r="SEB1" s="628"/>
      <c r="SEC1" s="52"/>
      <c r="SED1" s="55"/>
      <c r="SEE1" s="628"/>
      <c r="SEF1" s="628"/>
      <c r="SEG1" s="628"/>
      <c r="SEH1" s="628"/>
      <c r="SEI1" s="628"/>
      <c r="SEJ1" s="52"/>
      <c r="SEK1" s="55"/>
      <c r="SEL1" s="628"/>
      <c r="SEM1" s="628"/>
      <c r="SEN1" s="628"/>
      <c r="SEO1" s="628"/>
      <c r="SEP1" s="628"/>
      <c r="SEQ1" s="52"/>
      <c r="SER1" s="55"/>
      <c r="SES1" s="628"/>
      <c r="SET1" s="628"/>
      <c r="SEU1" s="628"/>
      <c r="SEV1" s="628"/>
      <c r="SEW1" s="628"/>
      <c r="SEX1" s="52"/>
      <c r="SEY1" s="55"/>
      <c r="SEZ1" s="628"/>
      <c r="SFA1" s="628"/>
      <c r="SFB1" s="628"/>
      <c r="SFC1" s="628"/>
      <c r="SFD1" s="628"/>
      <c r="SFE1" s="52"/>
      <c r="SFF1" s="55"/>
      <c r="SFG1" s="628"/>
      <c r="SFH1" s="628"/>
      <c r="SFI1" s="628"/>
      <c r="SFJ1" s="628"/>
      <c r="SFK1" s="628"/>
      <c r="SFL1" s="52"/>
      <c r="SFM1" s="55"/>
      <c r="SFN1" s="628"/>
      <c r="SFO1" s="628"/>
      <c r="SFP1" s="628"/>
      <c r="SFQ1" s="628"/>
      <c r="SFR1" s="628"/>
      <c r="SFS1" s="52"/>
      <c r="SFT1" s="55"/>
      <c r="SFU1" s="628"/>
      <c r="SFV1" s="628"/>
      <c r="SFW1" s="628"/>
      <c r="SFX1" s="628"/>
      <c r="SFY1" s="628"/>
      <c r="SFZ1" s="52"/>
      <c r="SGA1" s="55"/>
      <c r="SGB1" s="628"/>
      <c r="SGC1" s="628"/>
      <c r="SGD1" s="628"/>
      <c r="SGE1" s="628"/>
      <c r="SGF1" s="628"/>
      <c r="SGG1" s="52"/>
      <c r="SGH1" s="55"/>
      <c r="SGI1" s="628"/>
      <c r="SGJ1" s="628"/>
      <c r="SGK1" s="628"/>
      <c r="SGL1" s="628"/>
      <c r="SGM1" s="628"/>
      <c r="SGN1" s="52"/>
      <c r="SGO1" s="55"/>
      <c r="SGP1" s="628"/>
      <c r="SGQ1" s="628"/>
      <c r="SGR1" s="628"/>
      <c r="SGS1" s="628"/>
      <c r="SGT1" s="628"/>
      <c r="SGU1" s="52"/>
      <c r="SGV1" s="55"/>
      <c r="SGW1" s="628"/>
      <c r="SGX1" s="628"/>
      <c r="SGY1" s="628"/>
      <c r="SGZ1" s="628"/>
      <c r="SHA1" s="628"/>
      <c r="SHB1" s="52"/>
      <c r="SHC1" s="55"/>
      <c r="SHD1" s="628"/>
      <c r="SHE1" s="628"/>
      <c r="SHF1" s="628"/>
      <c r="SHG1" s="628"/>
      <c r="SHH1" s="628"/>
      <c r="SHI1" s="52"/>
      <c r="SHJ1" s="55"/>
      <c r="SHK1" s="628"/>
      <c r="SHL1" s="628"/>
      <c r="SHM1" s="628"/>
      <c r="SHN1" s="628"/>
      <c r="SHO1" s="628"/>
      <c r="SHP1" s="52"/>
      <c r="SHQ1" s="55"/>
      <c r="SHR1" s="628"/>
      <c r="SHS1" s="628"/>
      <c r="SHT1" s="628"/>
      <c r="SHU1" s="628"/>
      <c r="SHV1" s="628"/>
      <c r="SHW1" s="52"/>
      <c r="SHX1" s="55"/>
      <c r="SHY1" s="628"/>
      <c r="SHZ1" s="628"/>
      <c r="SIA1" s="628"/>
      <c r="SIB1" s="628"/>
      <c r="SIC1" s="628"/>
      <c r="SID1" s="52"/>
      <c r="SIE1" s="55"/>
      <c r="SIF1" s="628"/>
      <c r="SIG1" s="628"/>
      <c r="SIH1" s="628"/>
      <c r="SII1" s="628"/>
      <c r="SIJ1" s="628"/>
      <c r="SIK1" s="52"/>
      <c r="SIL1" s="55"/>
      <c r="SIM1" s="628"/>
      <c r="SIN1" s="628"/>
      <c r="SIO1" s="628"/>
      <c r="SIP1" s="628"/>
      <c r="SIQ1" s="628"/>
      <c r="SIR1" s="52"/>
      <c r="SIS1" s="55"/>
      <c r="SIT1" s="628"/>
      <c r="SIU1" s="628"/>
      <c r="SIV1" s="628"/>
      <c r="SIW1" s="628"/>
      <c r="SIX1" s="628"/>
      <c r="SIY1" s="52"/>
      <c r="SIZ1" s="55"/>
      <c r="SJA1" s="628"/>
      <c r="SJB1" s="628"/>
      <c r="SJC1" s="628"/>
      <c r="SJD1" s="628"/>
      <c r="SJE1" s="628"/>
      <c r="SJF1" s="52"/>
      <c r="SJG1" s="55"/>
      <c r="SJH1" s="628"/>
      <c r="SJI1" s="628"/>
      <c r="SJJ1" s="628"/>
      <c r="SJK1" s="628"/>
      <c r="SJL1" s="628"/>
      <c r="SJM1" s="52"/>
      <c r="SJN1" s="55"/>
      <c r="SJO1" s="628"/>
      <c r="SJP1" s="628"/>
      <c r="SJQ1" s="628"/>
      <c r="SJR1" s="628"/>
      <c r="SJS1" s="628"/>
      <c r="SJT1" s="52"/>
      <c r="SJU1" s="55"/>
      <c r="SJV1" s="628"/>
      <c r="SJW1" s="628"/>
      <c r="SJX1" s="628"/>
      <c r="SJY1" s="628"/>
      <c r="SJZ1" s="628"/>
      <c r="SKA1" s="52"/>
      <c r="SKB1" s="55"/>
      <c r="SKC1" s="628"/>
      <c r="SKD1" s="628"/>
      <c r="SKE1" s="628"/>
      <c r="SKF1" s="628"/>
      <c r="SKG1" s="628"/>
      <c r="SKH1" s="52"/>
      <c r="SKI1" s="55"/>
      <c r="SKJ1" s="628"/>
      <c r="SKK1" s="628"/>
      <c r="SKL1" s="628"/>
      <c r="SKM1" s="628"/>
      <c r="SKN1" s="628"/>
      <c r="SKO1" s="52"/>
      <c r="SKP1" s="55"/>
      <c r="SKQ1" s="628"/>
      <c r="SKR1" s="628"/>
      <c r="SKS1" s="628"/>
      <c r="SKT1" s="628"/>
      <c r="SKU1" s="628"/>
      <c r="SKV1" s="52"/>
      <c r="SKW1" s="55"/>
      <c r="SKX1" s="628"/>
      <c r="SKY1" s="628"/>
      <c r="SKZ1" s="628"/>
      <c r="SLA1" s="628"/>
      <c r="SLB1" s="628"/>
      <c r="SLC1" s="52"/>
      <c r="SLD1" s="55"/>
      <c r="SLE1" s="628"/>
      <c r="SLF1" s="628"/>
      <c r="SLG1" s="628"/>
      <c r="SLH1" s="628"/>
      <c r="SLI1" s="628"/>
      <c r="SLJ1" s="52"/>
      <c r="SLK1" s="55"/>
      <c r="SLL1" s="628"/>
      <c r="SLM1" s="628"/>
      <c r="SLN1" s="628"/>
      <c r="SLO1" s="628"/>
      <c r="SLP1" s="628"/>
      <c r="SLQ1" s="52"/>
      <c r="SLR1" s="55"/>
      <c r="SLS1" s="628"/>
      <c r="SLT1" s="628"/>
      <c r="SLU1" s="628"/>
      <c r="SLV1" s="628"/>
      <c r="SLW1" s="628"/>
      <c r="SLX1" s="52"/>
      <c r="SLY1" s="55"/>
      <c r="SLZ1" s="628"/>
      <c r="SMA1" s="628"/>
      <c r="SMB1" s="628"/>
      <c r="SMC1" s="628"/>
      <c r="SMD1" s="628"/>
      <c r="SME1" s="52"/>
      <c r="SMF1" s="55"/>
      <c r="SMG1" s="628"/>
      <c r="SMH1" s="628"/>
      <c r="SMI1" s="628"/>
      <c r="SMJ1" s="628"/>
      <c r="SMK1" s="628"/>
      <c r="SML1" s="52"/>
      <c r="SMM1" s="55"/>
      <c r="SMN1" s="628"/>
      <c r="SMO1" s="628"/>
      <c r="SMP1" s="628"/>
      <c r="SMQ1" s="628"/>
      <c r="SMR1" s="628"/>
      <c r="SMS1" s="52"/>
      <c r="SMT1" s="55"/>
      <c r="SMU1" s="628"/>
      <c r="SMV1" s="628"/>
      <c r="SMW1" s="628"/>
      <c r="SMX1" s="628"/>
      <c r="SMY1" s="628"/>
      <c r="SMZ1" s="52"/>
      <c r="SNA1" s="55"/>
      <c r="SNB1" s="628"/>
      <c r="SNC1" s="628"/>
      <c r="SND1" s="628"/>
      <c r="SNE1" s="628"/>
      <c r="SNF1" s="628"/>
      <c r="SNG1" s="52"/>
      <c r="SNH1" s="55"/>
      <c r="SNI1" s="628"/>
      <c r="SNJ1" s="628"/>
      <c r="SNK1" s="628"/>
      <c r="SNL1" s="628"/>
      <c r="SNM1" s="628"/>
      <c r="SNN1" s="52"/>
      <c r="SNO1" s="55"/>
      <c r="SNP1" s="628"/>
      <c r="SNQ1" s="628"/>
      <c r="SNR1" s="628"/>
      <c r="SNS1" s="628"/>
      <c r="SNT1" s="628"/>
      <c r="SNU1" s="52"/>
      <c r="SNV1" s="55"/>
      <c r="SNW1" s="628"/>
      <c r="SNX1" s="628"/>
      <c r="SNY1" s="628"/>
      <c r="SNZ1" s="628"/>
      <c r="SOA1" s="628"/>
      <c r="SOB1" s="52"/>
      <c r="SOC1" s="55"/>
      <c r="SOD1" s="628"/>
      <c r="SOE1" s="628"/>
      <c r="SOF1" s="628"/>
      <c r="SOG1" s="628"/>
      <c r="SOH1" s="628"/>
      <c r="SOI1" s="52"/>
      <c r="SOJ1" s="55"/>
      <c r="SOK1" s="628"/>
      <c r="SOL1" s="628"/>
      <c r="SOM1" s="628"/>
      <c r="SON1" s="628"/>
      <c r="SOO1" s="628"/>
      <c r="SOP1" s="52"/>
      <c r="SOQ1" s="55"/>
      <c r="SOR1" s="628"/>
      <c r="SOS1" s="628"/>
      <c r="SOT1" s="628"/>
      <c r="SOU1" s="628"/>
      <c r="SOV1" s="628"/>
      <c r="SOW1" s="52"/>
      <c r="SOX1" s="55"/>
      <c r="SOY1" s="628"/>
      <c r="SOZ1" s="628"/>
      <c r="SPA1" s="628"/>
      <c r="SPB1" s="628"/>
      <c r="SPC1" s="628"/>
      <c r="SPD1" s="52"/>
      <c r="SPE1" s="55"/>
      <c r="SPF1" s="628"/>
      <c r="SPG1" s="628"/>
      <c r="SPH1" s="628"/>
      <c r="SPI1" s="628"/>
      <c r="SPJ1" s="628"/>
      <c r="SPK1" s="52"/>
      <c r="SPL1" s="55"/>
      <c r="SPM1" s="628"/>
      <c r="SPN1" s="628"/>
      <c r="SPO1" s="628"/>
      <c r="SPP1" s="628"/>
      <c r="SPQ1" s="628"/>
      <c r="SPR1" s="52"/>
      <c r="SPS1" s="55"/>
      <c r="SPT1" s="628"/>
      <c r="SPU1" s="628"/>
      <c r="SPV1" s="628"/>
      <c r="SPW1" s="628"/>
      <c r="SPX1" s="628"/>
      <c r="SPY1" s="52"/>
      <c r="SPZ1" s="55"/>
      <c r="SQA1" s="628"/>
      <c r="SQB1" s="628"/>
      <c r="SQC1" s="628"/>
      <c r="SQD1" s="628"/>
      <c r="SQE1" s="628"/>
      <c r="SQF1" s="52"/>
      <c r="SQG1" s="55"/>
      <c r="SQH1" s="628"/>
      <c r="SQI1" s="628"/>
      <c r="SQJ1" s="628"/>
      <c r="SQK1" s="628"/>
      <c r="SQL1" s="628"/>
      <c r="SQM1" s="52"/>
      <c r="SQN1" s="55"/>
      <c r="SQO1" s="628"/>
      <c r="SQP1" s="628"/>
      <c r="SQQ1" s="628"/>
      <c r="SQR1" s="628"/>
      <c r="SQS1" s="628"/>
      <c r="SQT1" s="52"/>
      <c r="SQU1" s="55"/>
      <c r="SQV1" s="628"/>
      <c r="SQW1" s="628"/>
      <c r="SQX1" s="628"/>
      <c r="SQY1" s="628"/>
      <c r="SQZ1" s="628"/>
      <c r="SRA1" s="52"/>
      <c r="SRB1" s="55"/>
      <c r="SRC1" s="628"/>
      <c r="SRD1" s="628"/>
      <c r="SRE1" s="628"/>
      <c r="SRF1" s="628"/>
      <c r="SRG1" s="628"/>
      <c r="SRH1" s="52"/>
      <c r="SRI1" s="55"/>
      <c r="SRJ1" s="628"/>
      <c r="SRK1" s="628"/>
      <c r="SRL1" s="628"/>
      <c r="SRM1" s="628"/>
      <c r="SRN1" s="628"/>
      <c r="SRO1" s="52"/>
      <c r="SRP1" s="55"/>
      <c r="SRQ1" s="628"/>
      <c r="SRR1" s="628"/>
      <c r="SRS1" s="628"/>
      <c r="SRT1" s="628"/>
      <c r="SRU1" s="628"/>
      <c r="SRV1" s="52"/>
      <c r="SRW1" s="55"/>
      <c r="SRX1" s="628"/>
      <c r="SRY1" s="628"/>
      <c r="SRZ1" s="628"/>
      <c r="SSA1" s="628"/>
      <c r="SSB1" s="628"/>
      <c r="SSC1" s="52"/>
      <c r="SSD1" s="55"/>
      <c r="SSE1" s="628"/>
      <c r="SSF1" s="628"/>
      <c r="SSG1" s="628"/>
      <c r="SSH1" s="628"/>
      <c r="SSI1" s="628"/>
      <c r="SSJ1" s="52"/>
      <c r="SSK1" s="55"/>
      <c r="SSL1" s="628"/>
      <c r="SSM1" s="628"/>
      <c r="SSN1" s="628"/>
      <c r="SSO1" s="628"/>
      <c r="SSP1" s="628"/>
      <c r="SSQ1" s="52"/>
      <c r="SSR1" s="55"/>
      <c r="SSS1" s="628"/>
      <c r="SST1" s="628"/>
      <c r="SSU1" s="628"/>
      <c r="SSV1" s="628"/>
      <c r="SSW1" s="628"/>
      <c r="SSX1" s="52"/>
      <c r="SSY1" s="55"/>
      <c r="SSZ1" s="628"/>
      <c r="STA1" s="628"/>
      <c r="STB1" s="628"/>
      <c r="STC1" s="628"/>
      <c r="STD1" s="628"/>
      <c r="STE1" s="52"/>
      <c r="STF1" s="55"/>
      <c r="STG1" s="628"/>
      <c r="STH1" s="628"/>
      <c r="STI1" s="628"/>
      <c r="STJ1" s="628"/>
      <c r="STK1" s="628"/>
      <c r="STL1" s="52"/>
      <c r="STM1" s="55"/>
      <c r="STN1" s="628"/>
      <c r="STO1" s="628"/>
      <c r="STP1" s="628"/>
      <c r="STQ1" s="628"/>
      <c r="STR1" s="628"/>
      <c r="STS1" s="52"/>
      <c r="STT1" s="55"/>
      <c r="STU1" s="628"/>
      <c r="STV1" s="628"/>
      <c r="STW1" s="628"/>
      <c r="STX1" s="628"/>
      <c r="STY1" s="628"/>
      <c r="STZ1" s="52"/>
      <c r="SUA1" s="55"/>
      <c r="SUB1" s="628"/>
      <c r="SUC1" s="628"/>
      <c r="SUD1" s="628"/>
      <c r="SUE1" s="628"/>
      <c r="SUF1" s="628"/>
      <c r="SUG1" s="52"/>
      <c r="SUH1" s="55"/>
      <c r="SUI1" s="628"/>
      <c r="SUJ1" s="628"/>
      <c r="SUK1" s="628"/>
      <c r="SUL1" s="628"/>
      <c r="SUM1" s="628"/>
      <c r="SUN1" s="52"/>
      <c r="SUO1" s="55"/>
      <c r="SUP1" s="628"/>
      <c r="SUQ1" s="628"/>
      <c r="SUR1" s="628"/>
      <c r="SUS1" s="628"/>
      <c r="SUT1" s="628"/>
      <c r="SUU1" s="52"/>
      <c r="SUV1" s="55"/>
      <c r="SUW1" s="628"/>
      <c r="SUX1" s="628"/>
      <c r="SUY1" s="628"/>
      <c r="SUZ1" s="628"/>
      <c r="SVA1" s="628"/>
      <c r="SVB1" s="52"/>
      <c r="SVC1" s="55"/>
      <c r="SVD1" s="628"/>
      <c r="SVE1" s="628"/>
      <c r="SVF1" s="628"/>
      <c r="SVG1" s="628"/>
      <c r="SVH1" s="628"/>
      <c r="SVI1" s="52"/>
      <c r="SVJ1" s="55"/>
      <c r="SVK1" s="628"/>
      <c r="SVL1" s="628"/>
      <c r="SVM1" s="628"/>
      <c r="SVN1" s="628"/>
      <c r="SVO1" s="628"/>
      <c r="SVP1" s="52"/>
      <c r="SVQ1" s="55"/>
      <c r="SVR1" s="628"/>
      <c r="SVS1" s="628"/>
      <c r="SVT1" s="628"/>
      <c r="SVU1" s="628"/>
      <c r="SVV1" s="628"/>
      <c r="SVW1" s="52"/>
      <c r="SVX1" s="55"/>
      <c r="SVY1" s="628"/>
      <c r="SVZ1" s="628"/>
      <c r="SWA1" s="628"/>
      <c r="SWB1" s="628"/>
      <c r="SWC1" s="628"/>
      <c r="SWD1" s="52"/>
      <c r="SWE1" s="55"/>
      <c r="SWF1" s="628"/>
      <c r="SWG1" s="628"/>
      <c r="SWH1" s="628"/>
      <c r="SWI1" s="628"/>
      <c r="SWJ1" s="628"/>
      <c r="SWK1" s="52"/>
      <c r="SWL1" s="55"/>
      <c r="SWM1" s="628"/>
      <c r="SWN1" s="628"/>
      <c r="SWO1" s="628"/>
      <c r="SWP1" s="628"/>
      <c r="SWQ1" s="628"/>
      <c r="SWR1" s="52"/>
      <c r="SWS1" s="55"/>
      <c r="SWT1" s="628"/>
      <c r="SWU1" s="628"/>
      <c r="SWV1" s="628"/>
      <c r="SWW1" s="628"/>
      <c r="SWX1" s="628"/>
      <c r="SWY1" s="52"/>
      <c r="SWZ1" s="55"/>
      <c r="SXA1" s="628"/>
      <c r="SXB1" s="628"/>
      <c r="SXC1" s="628"/>
      <c r="SXD1" s="628"/>
      <c r="SXE1" s="628"/>
      <c r="SXF1" s="52"/>
      <c r="SXG1" s="55"/>
      <c r="SXH1" s="628"/>
      <c r="SXI1" s="628"/>
      <c r="SXJ1" s="628"/>
      <c r="SXK1" s="628"/>
      <c r="SXL1" s="628"/>
      <c r="SXM1" s="52"/>
      <c r="SXN1" s="55"/>
      <c r="SXO1" s="628"/>
      <c r="SXP1" s="628"/>
      <c r="SXQ1" s="628"/>
      <c r="SXR1" s="628"/>
      <c r="SXS1" s="628"/>
      <c r="SXT1" s="52"/>
      <c r="SXU1" s="55"/>
      <c r="SXV1" s="628"/>
      <c r="SXW1" s="628"/>
      <c r="SXX1" s="628"/>
      <c r="SXY1" s="628"/>
      <c r="SXZ1" s="628"/>
      <c r="SYA1" s="52"/>
      <c r="SYB1" s="55"/>
      <c r="SYC1" s="628"/>
      <c r="SYD1" s="628"/>
      <c r="SYE1" s="628"/>
      <c r="SYF1" s="628"/>
      <c r="SYG1" s="628"/>
      <c r="SYH1" s="52"/>
      <c r="SYI1" s="55"/>
      <c r="SYJ1" s="628"/>
      <c r="SYK1" s="628"/>
      <c r="SYL1" s="628"/>
      <c r="SYM1" s="628"/>
      <c r="SYN1" s="628"/>
      <c r="SYO1" s="52"/>
      <c r="SYP1" s="55"/>
      <c r="SYQ1" s="628"/>
      <c r="SYR1" s="628"/>
      <c r="SYS1" s="628"/>
      <c r="SYT1" s="628"/>
      <c r="SYU1" s="628"/>
      <c r="SYV1" s="52"/>
      <c r="SYW1" s="55"/>
      <c r="SYX1" s="628"/>
      <c r="SYY1" s="628"/>
      <c r="SYZ1" s="628"/>
      <c r="SZA1" s="628"/>
      <c r="SZB1" s="628"/>
      <c r="SZC1" s="52"/>
      <c r="SZD1" s="55"/>
      <c r="SZE1" s="628"/>
      <c r="SZF1" s="628"/>
      <c r="SZG1" s="628"/>
      <c r="SZH1" s="628"/>
      <c r="SZI1" s="628"/>
      <c r="SZJ1" s="52"/>
      <c r="SZK1" s="55"/>
      <c r="SZL1" s="628"/>
      <c r="SZM1" s="628"/>
      <c r="SZN1" s="628"/>
      <c r="SZO1" s="628"/>
      <c r="SZP1" s="628"/>
      <c r="SZQ1" s="52"/>
      <c r="SZR1" s="55"/>
      <c r="SZS1" s="628"/>
      <c r="SZT1" s="628"/>
      <c r="SZU1" s="628"/>
      <c r="SZV1" s="628"/>
      <c r="SZW1" s="628"/>
      <c r="SZX1" s="52"/>
      <c r="SZY1" s="55"/>
      <c r="SZZ1" s="628"/>
      <c r="TAA1" s="628"/>
      <c r="TAB1" s="628"/>
      <c r="TAC1" s="628"/>
      <c r="TAD1" s="628"/>
      <c r="TAE1" s="52"/>
      <c r="TAF1" s="55"/>
      <c r="TAG1" s="628"/>
      <c r="TAH1" s="628"/>
      <c r="TAI1" s="628"/>
      <c r="TAJ1" s="628"/>
      <c r="TAK1" s="628"/>
      <c r="TAL1" s="52"/>
      <c r="TAM1" s="55"/>
      <c r="TAN1" s="628"/>
      <c r="TAO1" s="628"/>
      <c r="TAP1" s="628"/>
      <c r="TAQ1" s="628"/>
      <c r="TAR1" s="628"/>
      <c r="TAS1" s="52"/>
      <c r="TAT1" s="55"/>
      <c r="TAU1" s="628"/>
      <c r="TAV1" s="628"/>
      <c r="TAW1" s="628"/>
      <c r="TAX1" s="628"/>
      <c r="TAY1" s="628"/>
      <c r="TAZ1" s="52"/>
      <c r="TBA1" s="55"/>
      <c r="TBB1" s="628"/>
      <c r="TBC1" s="628"/>
      <c r="TBD1" s="628"/>
      <c r="TBE1" s="628"/>
      <c r="TBF1" s="628"/>
      <c r="TBG1" s="52"/>
      <c r="TBH1" s="55"/>
      <c r="TBI1" s="628"/>
      <c r="TBJ1" s="628"/>
      <c r="TBK1" s="628"/>
      <c r="TBL1" s="628"/>
      <c r="TBM1" s="628"/>
      <c r="TBN1" s="52"/>
      <c r="TBO1" s="55"/>
      <c r="TBP1" s="628"/>
      <c r="TBQ1" s="628"/>
      <c r="TBR1" s="628"/>
      <c r="TBS1" s="628"/>
      <c r="TBT1" s="628"/>
      <c r="TBU1" s="52"/>
      <c r="TBV1" s="55"/>
      <c r="TBW1" s="628"/>
      <c r="TBX1" s="628"/>
      <c r="TBY1" s="628"/>
      <c r="TBZ1" s="628"/>
      <c r="TCA1" s="628"/>
      <c r="TCB1" s="52"/>
      <c r="TCC1" s="55"/>
      <c r="TCD1" s="628"/>
      <c r="TCE1" s="628"/>
      <c r="TCF1" s="628"/>
      <c r="TCG1" s="628"/>
      <c r="TCH1" s="628"/>
      <c r="TCI1" s="52"/>
      <c r="TCJ1" s="55"/>
      <c r="TCK1" s="628"/>
      <c r="TCL1" s="628"/>
      <c r="TCM1" s="628"/>
      <c r="TCN1" s="628"/>
      <c r="TCO1" s="628"/>
      <c r="TCP1" s="52"/>
      <c r="TCQ1" s="55"/>
      <c r="TCR1" s="628"/>
      <c r="TCS1" s="628"/>
      <c r="TCT1" s="628"/>
      <c r="TCU1" s="628"/>
      <c r="TCV1" s="628"/>
      <c r="TCW1" s="52"/>
      <c r="TCX1" s="55"/>
      <c r="TCY1" s="628"/>
      <c r="TCZ1" s="628"/>
      <c r="TDA1" s="628"/>
      <c r="TDB1" s="628"/>
      <c r="TDC1" s="628"/>
      <c r="TDD1" s="52"/>
      <c r="TDE1" s="55"/>
      <c r="TDF1" s="628"/>
      <c r="TDG1" s="628"/>
      <c r="TDH1" s="628"/>
      <c r="TDI1" s="628"/>
      <c r="TDJ1" s="628"/>
      <c r="TDK1" s="52"/>
      <c r="TDL1" s="55"/>
      <c r="TDM1" s="628"/>
      <c r="TDN1" s="628"/>
      <c r="TDO1" s="628"/>
      <c r="TDP1" s="628"/>
      <c r="TDQ1" s="628"/>
      <c r="TDR1" s="52"/>
      <c r="TDS1" s="55"/>
      <c r="TDT1" s="628"/>
      <c r="TDU1" s="628"/>
      <c r="TDV1" s="628"/>
      <c r="TDW1" s="628"/>
      <c r="TDX1" s="628"/>
      <c r="TDY1" s="52"/>
      <c r="TDZ1" s="55"/>
      <c r="TEA1" s="628"/>
      <c r="TEB1" s="628"/>
      <c r="TEC1" s="628"/>
      <c r="TED1" s="628"/>
      <c r="TEE1" s="628"/>
      <c r="TEF1" s="52"/>
      <c r="TEG1" s="55"/>
      <c r="TEH1" s="628"/>
      <c r="TEI1" s="628"/>
      <c r="TEJ1" s="628"/>
      <c r="TEK1" s="628"/>
      <c r="TEL1" s="628"/>
      <c r="TEM1" s="52"/>
      <c r="TEN1" s="55"/>
      <c r="TEO1" s="628"/>
      <c r="TEP1" s="628"/>
      <c r="TEQ1" s="628"/>
      <c r="TER1" s="628"/>
      <c r="TES1" s="628"/>
      <c r="TET1" s="52"/>
      <c r="TEU1" s="55"/>
      <c r="TEV1" s="628"/>
      <c r="TEW1" s="628"/>
      <c r="TEX1" s="628"/>
      <c r="TEY1" s="628"/>
      <c r="TEZ1" s="628"/>
      <c r="TFA1" s="52"/>
      <c r="TFB1" s="55"/>
      <c r="TFC1" s="628"/>
      <c r="TFD1" s="628"/>
      <c r="TFE1" s="628"/>
      <c r="TFF1" s="628"/>
      <c r="TFG1" s="628"/>
      <c r="TFH1" s="52"/>
      <c r="TFI1" s="55"/>
      <c r="TFJ1" s="628"/>
      <c r="TFK1" s="628"/>
      <c r="TFL1" s="628"/>
      <c r="TFM1" s="628"/>
      <c r="TFN1" s="628"/>
      <c r="TFO1" s="52"/>
      <c r="TFP1" s="55"/>
      <c r="TFQ1" s="628"/>
      <c r="TFR1" s="628"/>
      <c r="TFS1" s="628"/>
      <c r="TFT1" s="628"/>
      <c r="TFU1" s="628"/>
      <c r="TFV1" s="52"/>
      <c r="TFW1" s="55"/>
      <c r="TFX1" s="628"/>
      <c r="TFY1" s="628"/>
      <c r="TFZ1" s="628"/>
      <c r="TGA1" s="628"/>
      <c r="TGB1" s="628"/>
      <c r="TGC1" s="52"/>
      <c r="TGD1" s="55"/>
      <c r="TGE1" s="628"/>
      <c r="TGF1" s="628"/>
      <c r="TGG1" s="628"/>
      <c r="TGH1" s="628"/>
      <c r="TGI1" s="628"/>
      <c r="TGJ1" s="52"/>
      <c r="TGK1" s="55"/>
      <c r="TGL1" s="628"/>
      <c r="TGM1" s="628"/>
      <c r="TGN1" s="628"/>
      <c r="TGO1" s="628"/>
      <c r="TGP1" s="628"/>
      <c r="TGQ1" s="52"/>
      <c r="TGR1" s="55"/>
      <c r="TGS1" s="628"/>
      <c r="TGT1" s="628"/>
      <c r="TGU1" s="628"/>
      <c r="TGV1" s="628"/>
      <c r="TGW1" s="628"/>
      <c r="TGX1" s="52"/>
      <c r="TGY1" s="55"/>
      <c r="TGZ1" s="628"/>
      <c r="THA1" s="628"/>
      <c r="THB1" s="628"/>
      <c r="THC1" s="628"/>
      <c r="THD1" s="628"/>
      <c r="THE1" s="52"/>
      <c r="THF1" s="55"/>
      <c r="THG1" s="628"/>
      <c r="THH1" s="628"/>
      <c r="THI1" s="628"/>
      <c r="THJ1" s="628"/>
      <c r="THK1" s="628"/>
      <c r="THL1" s="52"/>
      <c r="THM1" s="55"/>
      <c r="THN1" s="628"/>
      <c r="THO1" s="628"/>
      <c r="THP1" s="628"/>
      <c r="THQ1" s="628"/>
      <c r="THR1" s="628"/>
      <c r="THS1" s="52"/>
      <c r="THT1" s="55"/>
      <c r="THU1" s="628"/>
      <c r="THV1" s="628"/>
      <c r="THW1" s="628"/>
      <c r="THX1" s="628"/>
      <c r="THY1" s="628"/>
      <c r="THZ1" s="52"/>
      <c r="TIA1" s="55"/>
      <c r="TIB1" s="628"/>
      <c r="TIC1" s="628"/>
      <c r="TID1" s="628"/>
      <c r="TIE1" s="628"/>
      <c r="TIF1" s="628"/>
      <c r="TIG1" s="52"/>
      <c r="TIH1" s="55"/>
      <c r="TII1" s="628"/>
      <c r="TIJ1" s="628"/>
      <c r="TIK1" s="628"/>
      <c r="TIL1" s="628"/>
      <c r="TIM1" s="628"/>
      <c r="TIN1" s="52"/>
      <c r="TIO1" s="55"/>
      <c r="TIP1" s="628"/>
      <c r="TIQ1" s="628"/>
      <c r="TIR1" s="628"/>
      <c r="TIS1" s="628"/>
      <c r="TIT1" s="628"/>
      <c r="TIU1" s="52"/>
      <c r="TIV1" s="55"/>
      <c r="TIW1" s="628"/>
      <c r="TIX1" s="628"/>
      <c r="TIY1" s="628"/>
      <c r="TIZ1" s="628"/>
      <c r="TJA1" s="628"/>
      <c r="TJB1" s="52"/>
      <c r="TJC1" s="55"/>
      <c r="TJD1" s="628"/>
      <c r="TJE1" s="628"/>
      <c r="TJF1" s="628"/>
      <c r="TJG1" s="628"/>
      <c r="TJH1" s="628"/>
      <c r="TJI1" s="52"/>
      <c r="TJJ1" s="55"/>
      <c r="TJK1" s="628"/>
      <c r="TJL1" s="628"/>
      <c r="TJM1" s="628"/>
      <c r="TJN1" s="628"/>
      <c r="TJO1" s="628"/>
      <c r="TJP1" s="52"/>
      <c r="TJQ1" s="55"/>
      <c r="TJR1" s="628"/>
      <c r="TJS1" s="628"/>
      <c r="TJT1" s="628"/>
      <c r="TJU1" s="628"/>
      <c r="TJV1" s="628"/>
      <c r="TJW1" s="52"/>
      <c r="TJX1" s="55"/>
      <c r="TJY1" s="628"/>
      <c r="TJZ1" s="628"/>
      <c r="TKA1" s="628"/>
      <c r="TKB1" s="628"/>
      <c r="TKC1" s="628"/>
      <c r="TKD1" s="52"/>
      <c r="TKE1" s="55"/>
      <c r="TKF1" s="628"/>
      <c r="TKG1" s="628"/>
      <c r="TKH1" s="628"/>
      <c r="TKI1" s="628"/>
      <c r="TKJ1" s="628"/>
      <c r="TKK1" s="52"/>
      <c r="TKL1" s="55"/>
      <c r="TKM1" s="628"/>
      <c r="TKN1" s="628"/>
      <c r="TKO1" s="628"/>
      <c r="TKP1" s="628"/>
      <c r="TKQ1" s="628"/>
      <c r="TKR1" s="52"/>
      <c r="TKS1" s="55"/>
      <c r="TKT1" s="628"/>
      <c r="TKU1" s="628"/>
      <c r="TKV1" s="628"/>
      <c r="TKW1" s="628"/>
      <c r="TKX1" s="628"/>
      <c r="TKY1" s="52"/>
      <c r="TKZ1" s="55"/>
      <c r="TLA1" s="628"/>
      <c r="TLB1" s="628"/>
      <c r="TLC1" s="628"/>
      <c r="TLD1" s="628"/>
      <c r="TLE1" s="628"/>
      <c r="TLF1" s="52"/>
      <c r="TLG1" s="55"/>
      <c r="TLH1" s="628"/>
      <c r="TLI1" s="628"/>
      <c r="TLJ1" s="628"/>
      <c r="TLK1" s="628"/>
      <c r="TLL1" s="628"/>
      <c r="TLM1" s="52"/>
      <c r="TLN1" s="55"/>
      <c r="TLO1" s="628"/>
      <c r="TLP1" s="628"/>
      <c r="TLQ1" s="628"/>
      <c r="TLR1" s="628"/>
      <c r="TLS1" s="628"/>
      <c r="TLT1" s="52"/>
      <c r="TLU1" s="55"/>
      <c r="TLV1" s="628"/>
      <c r="TLW1" s="628"/>
      <c r="TLX1" s="628"/>
      <c r="TLY1" s="628"/>
      <c r="TLZ1" s="628"/>
      <c r="TMA1" s="52"/>
      <c r="TMB1" s="55"/>
      <c r="TMC1" s="628"/>
      <c r="TMD1" s="628"/>
      <c r="TME1" s="628"/>
      <c r="TMF1" s="628"/>
      <c r="TMG1" s="628"/>
      <c r="TMH1" s="52"/>
      <c r="TMI1" s="55"/>
      <c r="TMJ1" s="628"/>
      <c r="TMK1" s="628"/>
      <c r="TML1" s="628"/>
      <c r="TMM1" s="628"/>
      <c r="TMN1" s="628"/>
      <c r="TMO1" s="52"/>
      <c r="TMP1" s="55"/>
      <c r="TMQ1" s="628"/>
      <c r="TMR1" s="628"/>
      <c r="TMS1" s="628"/>
      <c r="TMT1" s="628"/>
      <c r="TMU1" s="628"/>
      <c r="TMV1" s="52"/>
      <c r="TMW1" s="55"/>
      <c r="TMX1" s="628"/>
      <c r="TMY1" s="628"/>
      <c r="TMZ1" s="628"/>
      <c r="TNA1" s="628"/>
      <c r="TNB1" s="628"/>
      <c r="TNC1" s="52"/>
      <c r="TND1" s="55"/>
      <c r="TNE1" s="628"/>
      <c r="TNF1" s="628"/>
      <c r="TNG1" s="628"/>
      <c r="TNH1" s="628"/>
      <c r="TNI1" s="628"/>
      <c r="TNJ1" s="52"/>
      <c r="TNK1" s="55"/>
      <c r="TNL1" s="628"/>
      <c r="TNM1" s="628"/>
      <c r="TNN1" s="628"/>
      <c r="TNO1" s="628"/>
      <c r="TNP1" s="628"/>
      <c r="TNQ1" s="52"/>
      <c r="TNR1" s="55"/>
      <c r="TNS1" s="628"/>
      <c r="TNT1" s="628"/>
      <c r="TNU1" s="628"/>
      <c r="TNV1" s="628"/>
      <c r="TNW1" s="628"/>
      <c r="TNX1" s="52"/>
      <c r="TNY1" s="55"/>
      <c r="TNZ1" s="628"/>
      <c r="TOA1" s="628"/>
      <c r="TOB1" s="628"/>
      <c r="TOC1" s="628"/>
      <c r="TOD1" s="628"/>
      <c r="TOE1" s="52"/>
      <c r="TOF1" s="55"/>
      <c r="TOG1" s="628"/>
      <c r="TOH1" s="628"/>
      <c r="TOI1" s="628"/>
      <c r="TOJ1" s="628"/>
      <c r="TOK1" s="628"/>
      <c r="TOL1" s="52"/>
      <c r="TOM1" s="55"/>
      <c r="TON1" s="628"/>
      <c r="TOO1" s="628"/>
      <c r="TOP1" s="628"/>
      <c r="TOQ1" s="628"/>
      <c r="TOR1" s="628"/>
      <c r="TOS1" s="52"/>
      <c r="TOT1" s="55"/>
      <c r="TOU1" s="628"/>
      <c r="TOV1" s="628"/>
      <c r="TOW1" s="628"/>
      <c r="TOX1" s="628"/>
      <c r="TOY1" s="628"/>
      <c r="TOZ1" s="52"/>
      <c r="TPA1" s="55"/>
      <c r="TPB1" s="628"/>
      <c r="TPC1" s="628"/>
      <c r="TPD1" s="628"/>
      <c r="TPE1" s="628"/>
      <c r="TPF1" s="628"/>
      <c r="TPG1" s="52"/>
      <c r="TPH1" s="55"/>
      <c r="TPI1" s="628"/>
      <c r="TPJ1" s="628"/>
      <c r="TPK1" s="628"/>
      <c r="TPL1" s="628"/>
      <c r="TPM1" s="628"/>
      <c r="TPN1" s="52"/>
      <c r="TPO1" s="55"/>
      <c r="TPP1" s="628"/>
      <c r="TPQ1" s="628"/>
      <c r="TPR1" s="628"/>
      <c r="TPS1" s="628"/>
      <c r="TPT1" s="628"/>
      <c r="TPU1" s="52"/>
      <c r="TPV1" s="55"/>
      <c r="TPW1" s="628"/>
      <c r="TPX1" s="628"/>
      <c r="TPY1" s="628"/>
      <c r="TPZ1" s="628"/>
      <c r="TQA1" s="628"/>
      <c r="TQB1" s="52"/>
      <c r="TQC1" s="55"/>
      <c r="TQD1" s="628"/>
      <c r="TQE1" s="628"/>
      <c r="TQF1" s="628"/>
      <c r="TQG1" s="628"/>
      <c r="TQH1" s="628"/>
      <c r="TQI1" s="52"/>
      <c r="TQJ1" s="55"/>
      <c r="TQK1" s="628"/>
      <c r="TQL1" s="628"/>
      <c r="TQM1" s="628"/>
      <c r="TQN1" s="628"/>
      <c r="TQO1" s="628"/>
      <c r="TQP1" s="52"/>
      <c r="TQQ1" s="55"/>
      <c r="TQR1" s="628"/>
      <c r="TQS1" s="628"/>
      <c r="TQT1" s="628"/>
      <c r="TQU1" s="628"/>
      <c r="TQV1" s="628"/>
      <c r="TQW1" s="52"/>
      <c r="TQX1" s="55"/>
      <c r="TQY1" s="628"/>
      <c r="TQZ1" s="628"/>
      <c r="TRA1" s="628"/>
      <c r="TRB1" s="628"/>
      <c r="TRC1" s="628"/>
      <c r="TRD1" s="52"/>
      <c r="TRE1" s="55"/>
      <c r="TRF1" s="628"/>
      <c r="TRG1" s="628"/>
      <c r="TRH1" s="628"/>
      <c r="TRI1" s="628"/>
      <c r="TRJ1" s="628"/>
      <c r="TRK1" s="52"/>
      <c r="TRL1" s="55"/>
      <c r="TRM1" s="628"/>
      <c r="TRN1" s="628"/>
      <c r="TRO1" s="628"/>
      <c r="TRP1" s="628"/>
      <c r="TRQ1" s="628"/>
      <c r="TRR1" s="52"/>
      <c r="TRS1" s="55"/>
      <c r="TRT1" s="628"/>
      <c r="TRU1" s="628"/>
      <c r="TRV1" s="628"/>
      <c r="TRW1" s="628"/>
      <c r="TRX1" s="628"/>
      <c r="TRY1" s="52"/>
      <c r="TRZ1" s="55"/>
      <c r="TSA1" s="628"/>
      <c r="TSB1" s="628"/>
      <c r="TSC1" s="628"/>
      <c r="TSD1" s="628"/>
      <c r="TSE1" s="628"/>
      <c r="TSF1" s="52"/>
      <c r="TSG1" s="55"/>
      <c r="TSH1" s="628"/>
      <c r="TSI1" s="628"/>
      <c r="TSJ1" s="628"/>
      <c r="TSK1" s="628"/>
      <c r="TSL1" s="628"/>
      <c r="TSM1" s="52"/>
      <c r="TSN1" s="55"/>
      <c r="TSO1" s="628"/>
      <c r="TSP1" s="628"/>
      <c r="TSQ1" s="628"/>
      <c r="TSR1" s="628"/>
      <c r="TSS1" s="628"/>
      <c r="TST1" s="52"/>
      <c r="TSU1" s="55"/>
      <c r="TSV1" s="628"/>
      <c r="TSW1" s="628"/>
      <c r="TSX1" s="628"/>
      <c r="TSY1" s="628"/>
      <c r="TSZ1" s="628"/>
      <c r="TTA1" s="52"/>
      <c r="TTB1" s="55"/>
      <c r="TTC1" s="628"/>
      <c r="TTD1" s="628"/>
      <c r="TTE1" s="628"/>
      <c r="TTF1" s="628"/>
      <c r="TTG1" s="628"/>
      <c r="TTH1" s="52"/>
      <c r="TTI1" s="55"/>
      <c r="TTJ1" s="628"/>
      <c r="TTK1" s="628"/>
      <c r="TTL1" s="628"/>
      <c r="TTM1" s="628"/>
      <c r="TTN1" s="628"/>
      <c r="TTO1" s="52"/>
      <c r="TTP1" s="55"/>
      <c r="TTQ1" s="628"/>
      <c r="TTR1" s="628"/>
      <c r="TTS1" s="628"/>
      <c r="TTT1" s="628"/>
      <c r="TTU1" s="628"/>
      <c r="TTV1" s="52"/>
      <c r="TTW1" s="55"/>
      <c r="TTX1" s="628"/>
      <c r="TTY1" s="628"/>
      <c r="TTZ1" s="628"/>
      <c r="TUA1" s="628"/>
      <c r="TUB1" s="628"/>
      <c r="TUC1" s="52"/>
      <c r="TUD1" s="55"/>
      <c r="TUE1" s="628"/>
      <c r="TUF1" s="628"/>
      <c r="TUG1" s="628"/>
      <c r="TUH1" s="628"/>
      <c r="TUI1" s="628"/>
      <c r="TUJ1" s="52"/>
      <c r="TUK1" s="55"/>
      <c r="TUL1" s="628"/>
      <c r="TUM1" s="628"/>
      <c r="TUN1" s="628"/>
      <c r="TUO1" s="628"/>
      <c r="TUP1" s="628"/>
      <c r="TUQ1" s="52"/>
      <c r="TUR1" s="55"/>
      <c r="TUS1" s="628"/>
      <c r="TUT1" s="628"/>
      <c r="TUU1" s="628"/>
      <c r="TUV1" s="628"/>
      <c r="TUW1" s="628"/>
      <c r="TUX1" s="52"/>
      <c r="TUY1" s="55"/>
      <c r="TUZ1" s="628"/>
      <c r="TVA1" s="628"/>
      <c r="TVB1" s="628"/>
      <c r="TVC1" s="628"/>
      <c r="TVD1" s="628"/>
      <c r="TVE1" s="52"/>
      <c r="TVF1" s="55"/>
      <c r="TVG1" s="628"/>
      <c r="TVH1" s="628"/>
      <c r="TVI1" s="628"/>
      <c r="TVJ1" s="628"/>
      <c r="TVK1" s="628"/>
      <c r="TVL1" s="52"/>
      <c r="TVM1" s="55"/>
      <c r="TVN1" s="628"/>
      <c r="TVO1" s="628"/>
      <c r="TVP1" s="628"/>
      <c r="TVQ1" s="628"/>
      <c r="TVR1" s="628"/>
      <c r="TVS1" s="52"/>
      <c r="TVT1" s="55"/>
      <c r="TVU1" s="628"/>
      <c r="TVV1" s="628"/>
      <c r="TVW1" s="628"/>
      <c r="TVX1" s="628"/>
      <c r="TVY1" s="628"/>
      <c r="TVZ1" s="52"/>
      <c r="TWA1" s="55"/>
      <c r="TWB1" s="628"/>
      <c r="TWC1" s="628"/>
      <c r="TWD1" s="628"/>
      <c r="TWE1" s="628"/>
      <c r="TWF1" s="628"/>
      <c r="TWG1" s="52"/>
      <c r="TWH1" s="55"/>
      <c r="TWI1" s="628"/>
      <c r="TWJ1" s="628"/>
      <c r="TWK1" s="628"/>
      <c r="TWL1" s="628"/>
      <c r="TWM1" s="628"/>
      <c r="TWN1" s="52"/>
      <c r="TWO1" s="55"/>
      <c r="TWP1" s="628"/>
      <c r="TWQ1" s="628"/>
      <c r="TWR1" s="628"/>
      <c r="TWS1" s="628"/>
      <c r="TWT1" s="628"/>
      <c r="TWU1" s="52"/>
      <c r="TWV1" s="55"/>
      <c r="TWW1" s="628"/>
      <c r="TWX1" s="628"/>
      <c r="TWY1" s="628"/>
      <c r="TWZ1" s="628"/>
      <c r="TXA1" s="628"/>
      <c r="TXB1" s="52"/>
      <c r="TXC1" s="55"/>
      <c r="TXD1" s="628"/>
      <c r="TXE1" s="628"/>
      <c r="TXF1" s="628"/>
      <c r="TXG1" s="628"/>
      <c r="TXH1" s="628"/>
      <c r="TXI1" s="52"/>
      <c r="TXJ1" s="55"/>
      <c r="TXK1" s="628"/>
      <c r="TXL1" s="628"/>
      <c r="TXM1" s="628"/>
      <c r="TXN1" s="628"/>
      <c r="TXO1" s="628"/>
      <c r="TXP1" s="52"/>
      <c r="TXQ1" s="55"/>
      <c r="TXR1" s="628"/>
      <c r="TXS1" s="628"/>
      <c r="TXT1" s="628"/>
      <c r="TXU1" s="628"/>
      <c r="TXV1" s="628"/>
      <c r="TXW1" s="52"/>
      <c r="TXX1" s="55"/>
      <c r="TXY1" s="628"/>
      <c r="TXZ1" s="628"/>
      <c r="TYA1" s="628"/>
      <c r="TYB1" s="628"/>
      <c r="TYC1" s="628"/>
      <c r="TYD1" s="52"/>
      <c r="TYE1" s="55"/>
      <c r="TYF1" s="628"/>
      <c r="TYG1" s="628"/>
      <c r="TYH1" s="628"/>
      <c r="TYI1" s="628"/>
      <c r="TYJ1" s="628"/>
      <c r="TYK1" s="52"/>
      <c r="TYL1" s="55"/>
      <c r="TYM1" s="628"/>
      <c r="TYN1" s="628"/>
      <c r="TYO1" s="628"/>
      <c r="TYP1" s="628"/>
      <c r="TYQ1" s="628"/>
      <c r="TYR1" s="52"/>
      <c r="TYS1" s="55"/>
      <c r="TYT1" s="628"/>
      <c r="TYU1" s="628"/>
      <c r="TYV1" s="628"/>
      <c r="TYW1" s="628"/>
      <c r="TYX1" s="628"/>
      <c r="TYY1" s="52"/>
      <c r="TYZ1" s="55"/>
      <c r="TZA1" s="628"/>
      <c r="TZB1" s="628"/>
      <c r="TZC1" s="628"/>
      <c r="TZD1" s="628"/>
      <c r="TZE1" s="628"/>
      <c r="TZF1" s="52"/>
      <c r="TZG1" s="55"/>
      <c r="TZH1" s="628"/>
      <c r="TZI1" s="628"/>
      <c r="TZJ1" s="628"/>
      <c r="TZK1" s="628"/>
      <c r="TZL1" s="628"/>
      <c r="TZM1" s="52"/>
      <c r="TZN1" s="55"/>
      <c r="TZO1" s="628"/>
      <c r="TZP1" s="628"/>
      <c r="TZQ1" s="628"/>
      <c r="TZR1" s="628"/>
      <c r="TZS1" s="628"/>
      <c r="TZT1" s="52"/>
      <c r="TZU1" s="55"/>
      <c r="TZV1" s="628"/>
      <c r="TZW1" s="628"/>
      <c r="TZX1" s="628"/>
      <c r="TZY1" s="628"/>
      <c r="TZZ1" s="628"/>
      <c r="UAA1" s="52"/>
      <c r="UAB1" s="55"/>
      <c r="UAC1" s="628"/>
      <c r="UAD1" s="628"/>
      <c r="UAE1" s="628"/>
      <c r="UAF1" s="628"/>
      <c r="UAG1" s="628"/>
      <c r="UAH1" s="52"/>
      <c r="UAI1" s="55"/>
      <c r="UAJ1" s="628"/>
      <c r="UAK1" s="628"/>
      <c r="UAL1" s="628"/>
      <c r="UAM1" s="628"/>
      <c r="UAN1" s="628"/>
      <c r="UAO1" s="52"/>
      <c r="UAP1" s="55"/>
      <c r="UAQ1" s="628"/>
      <c r="UAR1" s="628"/>
      <c r="UAS1" s="628"/>
      <c r="UAT1" s="628"/>
      <c r="UAU1" s="628"/>
      <c r="UAV1" s="52"/>
      <c r="UAW1" s="55"/>
      <c r="UAX1" s="628"/>
      <c r="UAY1" s="628"/>
      <c r="UAZ1" s="628"/>
      <c r="UBA1" s="628"/>
      <c r="UBB1" s="628"/>
      <c r="UBC1" s="52"/>
      <c r="UBD1" s="55"/>
      <c r="UBE1" s="628"/>
      <c r="UBF1" s="628"/>
      <c r="UBG1" s="628"/>
      <c r="UBH1" s="628"/>
      <c r="UBI1" s="628"/>
      <c r="UBJ1" s="52"/>
      <c r="UBK1" s="55"/>
      <c r="UBL1" s="628"/>
      <c r="UBM1" s="628"/>
      <c r="UBN1" s="628"/>
      <c r="UBO1" s="628"/>
      <c r="UBP1" s="628"/>
      <c r="UBQ1" s="52"/>
      <c r="UBR1" s="55"/>
      <c r="UBS1" s="628"/>
      <c r="UBT1" s="628"/>
      <c r="UBU1" s="628"/>
      <c r="UBV1" s="628"/>
      <c r="UBW1" s="628"/>
      <c r="UBX1" s="52"/>
      <c r="UBY1" s="55"/>
      <c r="UBZ1" s="628"/>
      <c r="UCA1" s="628"/>
      <c r="UCB1" s="628"/>
      <c r="UCC1" s="628"/>
      <c r="UCD1" s="628"/>
      <c r="UCE1" s="52"/>
      <c r="UCF1" s="55"/>
      <c r="UCG1" s="628"/>
      <c r="UCH1" s="628"/>
      <c r="UCI1" s="628"/>
      <c r="UCJ1" s="628"/>
      <c r="UCK1" s="628"/>
      <c r="UCL1" s="52"/>
      <c r="UCM1" s="55"/>
      <c r="UCN1" s="628"/>
      <c r="UCO1" s="628"/>
      <c r="UCP1" s="628"/>
      <c r="UCQ1" s="628"/>
      <c r="UCR1" s="628"/>
      <c r="UCS1" s="52"/>
      <c r="UCT1" s="55"/>
      <c r="UCU1" s="628"/>
      <c r="UCV1" s="628"/>
      <c r="UCW1" s="628"/>
      <c r="UCX1" s="628"/>
      <c r="UCY1" s="628"/>
      <c r="UCZ1" s="52"/>
      <c r="UDA1" s="55"/>
      <c r="UDB1" s="628"/>
      <c r="UDC1" s="628"/>
      <c r="UDD1" s="628"/>
      <c r="UDE1" s="628"/>
      <c r="UDF1" s="628"/>
      <c r="UDG1" s="52"/>
      <c r="UDH1" s="55"/>
      <c r="UDI1" s="628"/>
      <c r="UDJ1" s="628"/>
      <c r="UDK1" s="628"/>
      <c r="UDL1" s="628"/>
      <c r="UDM1" s="628"/>
      <c r="UDN1" s="52"/>
      <c r="UDO1" s="55"/>
      <c r="UDP1" s="628"/>
      <c r="UDQ1" s="628"/>
      <c r="UDR1" s="628"/>
      <c r="UDS1" s="628"/>
      <c r="UDT1" s="628"/>
      <c r="UDU1" s="52"/>
      <c r="UDV1" s="55"/>
      <c r="UDW1" s="628"/>
      <c r="UDX1" s="628"/>
      <c r="UDY1" s="628"/>
      <c r="UDZ1" s="628"/>
      <c r="UEA1" s="628"/>
      <c r="UEB1" s="52"/>
      <c r="UEC1" s="55"/>
      <c r="UED1" s="628"/>
      <c r="UEE1" s="628"/>
      <c r="UEF1" s="628"/>
      <c r="UEG1" s="628"/>
      <c r="UEH1" s="628"/>
      <c r="UEI1" s="52"/>
      <c r="UEJ1" s="55"/>
      <c r="UEK1" s="628"/>
      <c r="UEL1" s="628"/>
      <c r="UEM1" s="628"/>
      <c r="UEN1" s="628"/>
      <c r="UEO1" s="628"/>
      <c r="UEP1" s="52"/>
      <c r="UEQ1" s="55"/>
      <c r="UER1" s="628"/>
      <c r="UES1" s="628"/>
      <c r="UET1" s="628"/>
      <c r="UEU1" s="628"/>
      <c r="UEV1" s="628"/>
      <c r="UEW1" s="52"/>
      <c r="UEX1" s="55"/>
      <c r="UEY1" s="628"/>
      <c r="UEZ1" s="628"/>
      <c r="UFA1" s="628"/>
      <c r="UFB1" s="628"/>
      <c r="UFC1" s="628"/>
      <c r="UFD1" s="52"/>
      <c r="UFE1" s="55"/>
      <c r="UFF1" s="628"/>
      <c r="UFG1" s="628"/>
      <c r="UFH1" s="628"/>
      <c r="UFI1" s="628"/>
      <c r="UFJ1" s="628"/>
      <c r="UFK1" s="52"/>
      <c r="UFL1" s="55"/>
      <c r="UFM1" s="628"/>
      <c r="UFN1" s="628"/>
      <c r="UFO1" s="628"/>
      <c r="UFP1" s="628"/>
      <c r="UFQ1" s="628"/>
      <c r="UFR1" s="52"/>
      <c r="UFS1" s="55"/>
      <c r="UFT1" s="628"/>
      <c r="UFU1" s="628"/>
      <c r="UFV1" s="628"/>
      <c r="UFW1" s="628"/>
      <c r="UFX1" s="628"/>
      <c r="UFY1" s="52"/>
      <c r="UFZ1" s="55"/>
      <c r="UGA1" s="628"/>
      <c r="UGB1" s="628"/>
      <c r="UGC1" s="628"/>
      <c r="UGD1" s="628"/>
      <c r="UGE1" s="628"/>
      <c r="UGF1" s="52"/>
      <c r="UGG1" s="55"/>
      <c r="UGH1" s="628"/>
      <c r="UGI1" s="628"/>
      <c r="UGJ1" s="628"/>
      <c r="UGK1" s="628"/>
      <c r="UGL1" s="628"/>
      <c r="UGM1" s="52"/>
      <c r="UGN1" s="55"/>
      <c r="UGO1" s="628"/>
      <c r="UGP1" s="628"/>
      <c r="UGQ1" s="628"/>
      <c r="UGR1" s="628"/>
      <c r="UGS1" s="628"/>
      <c r="UGT1" s="52"/>
      <c r="UGU1" s="55"/>
      <c r="UGV1" s="628"/>
      <c r="UGW1" s="628"/>
      <c r="UGX1" s="628"/>
      <c r="UGY1" s="628"/>
      <c r="UGZ1" s="628"/>
      <c r="UHA1" s="52"/>
      <c r="UHB1" s="55"/>
      <c r="UHC1" s="628"/>
      <c r="UHD1" s="628"/>
      <c r="UHE1" s="628"/>
      <c r="UHF1" s="628"/>
      <c r="UHG1" s="628"/>
      <c r="UHH1" s="52"/>
      <c r="UHI1" s="55"/>
      <c r="UHJ1" s="628"/>
      <c r="UHK1" s="628"/>
      <c r="UHL1" s="628"/>
      <c r="UHM1" s="628"/>
      <c r="UHN1" s="628"/>
      <c r="UHO1" s="52"/>
      <c r="UHP1" s="55"/>
      <c r="UHQ1" s="628"/>
      <c r="UHR1" s="628"/>
      <c r="UHS1" s="628"/>
      <c r="UHT1" s="628"/>
      <c r="UHU1" s="628"/>
      <c r="UHV1" s="52"/>
      <c r="UHW1" s="55"/>
      <c r="UHX1" s="628"/>
      <c r="UHY1" s="628"/>
      <c r="UHZ1" s="628"/>
      <c r="UIA1" s="628"/>
      <c r="UIB1" s="628"/>
      <c r="UIC1" s="52"/>
      <c r="UID1" s="55"/>
      <c r="UIE1" s="628"/>
      <c r="UIF1" s="628"/>
      <c r="UIG1" s="628"/>
      <c r="UIH1" s="628"/>
      <c r="UII1" s="628"/>
      <c r="UIJ1" s="52"/>
      <c r="UIK1" s="55"/>
      <c r="UIL1" s="628"/>
      <c r="UIM1" s="628"/>
      <c r="UIN1" s="628"/>
      <c r="UIO1" s="628"/>
      <c r="UIP1" s="628"/>
      <c r="UIQ1" s="52"/>
      <c r="UIR1" s="55"/>
      <c r="UIS1" s="628"/>
      <c r="UIT1" s="628"/>
      <c r="UIU1" s="628"/>
      <c r="UIV1" s="628"/>
      <c r="UIW1" s="628"/>
      <c r="UIX1" s="52"/>
      <c r="UIY1" s="55"/>
      <c r="UIZ1" s="628"/>
      <c r="UJA1" s="628"/>
      <c r="UJB1" s="628"/>
      <c r="UJC1" s="628"/>
      <c r="UJD1" s="628"/>
      <c r="UJE1" s="52"/>
      <c r="UJF1" s="55"/>
      <c r="UJG1" s="628"/>
      <c r="UJH1" s="628"/>
      <c r="UJI1" s="628"/>
      <c r="UJJ1" s="628"/>
      <c r="UJK1" s="628"/>
      <c r="UJL1" s="52"/>
      <c r="UJM1" s="55"/>
      <c r="UJN1" s="628"/>
      <c r="UJO1" s="628"/>
      <c r="UJP1" s="628"/>
      <c r="UJQ1" s="628"/>
      <c r="UJR1" s="628"/>
      <c r="UJS1" s="52"/>
      <c r="UJT1" s="55"/>
      <c r="UJU1" s="628"/>
      <c r="UJV1" s="628"/>
      <c r="UJW1" s="628"/>
      <c r="UJX1" s="628"/>
      <c r="UJY1" s="628"/>
      <c r="UJZ1" s="52"/>
      <c r="UKA1" s="55"/>
      <c r="UKB1" s="628"/>
      <c r="UKC1" s="628"/>
      <c r="UKD1" s="628"/>
      <c r="UKE1" s="628"/>
      <c r="UKF1" s="628"/>
      <c r="UKG1" s="52"/>
      <c r="UKH1" s="55"/>
      <c r="UKI1" s="628"/>
      <c r="UKJ1" s="628"/>
      <c r="UKK1" s="628"/>
      <c r="UKL1" s="628"/>
      <c r="UKM1" s="628"/>
      <c r="UKN1" s="52"/>
      <c r="UKO1" s="55"/>
      <c r="UKP1" s="628"/>
      <c r="UKQ1" s="628"/>
      <c r="UKR1" s="628"/>
      <c r="UKS1" s="628"/>
      <c r="UKT1" s="628"/>
      <c r="UKU1" s="52"/>
      <c r="UKV1" s="55"/>
      <c r="UKW1" s="628"/>
      <c r="UKX1" s="628"/>
      <c r="UKY1" s="628"/>
      <c r="UKZ1" s="628"/>
      <c r="ULA1" s="628"/>
      <c r="ULB1" s="52"/>
      <c r="ULC1" s="55"/>
      <c r="ULD1" s="628"/>
      <c r="ULE1" s="628"/>
      <c r="ULF1" s="628"/>
      <c r="ULG1" s="628"/>
      <c r="ULH1" s="628"/>
      <c r="ULI1" s="52"/>
      <c r="ULJ1" s="55"/>
      <c r="ULK1" s="628"/>
      <c r="ULL1" s="628"/>
      <c r="ULM1" s="628"/>
      <c r="ULN1" s="628"/>
      <c r="ULO1" s="628"/>
      <c r="ULP1" s="52"/>
      <c r="ULQ1" s="55"/>
      <c r="ULR1" s="628"/>
      <c r="ULS1" s="628"/>
      <c r="ULT1" s="628"/>
      <c r="ULU1" s="628"/>
      <c r="ULV1" s="628"/>
      <c r="ULW1" s="52"/>
      <c r="ULX1" s="55"/>
      <c r="ULY1" s="628"/>
      <c r="ULZ1" s="628"/>
      <c r="UMA1" s="628"/>
      <c r="UMB1" s="628"/>
      <c r="UMC1" s="628"/>
      <c r="UMD1" s="52"/>
      <c r="UME1" s="55"/>
      <c r="UMF1" s="628"/>
      <c r="UMG1" s="628"/>
      <c r="UMH1" s="628"/>
      <c r="UMI1" s="628"/>
      <c r="UMJ1" s="628"/>
      <c r="UMK1" s="52"/>
      <c r="UML1" s="55"/>
      <c r="UMM1" s="628"/>
      <c r="UMN1" s="628"/>
      <c r="UMO1" s="628"/>
      <c r="UMP1" s="628"/>
      <c r="UMQ1" s="628"/>
      <c r="UMR1" s="52"/>
      <c r="UMS1" s="55"/>
      <c r="UMT1" s="628"/>
      <c r="UMU1" s="628"/>
      <c r="UMV1" s="628"/>
      <c r="UMW1" s="628"/>
      <c r="UMX1" s="628"/>
      <c r="UMY1" s="52"/>
      <c r="UMZ1" s="55"/>
      <c r="UNA1" s="628"/>
      <c r="UNB1" s="628"/>
      <c r="UNC1" s="628"/>
      <c r="UND1" s="628"/>
      <c r="UNE1" s="628"/>
      <c r="UNF1" s="52"/>
      <c r="UNG1" s="55"/>
      <c r="UNH1" s="628"/>
      <c r="UNI1" s="628"/>
      <c r="UNJ1" s="628"/>
      <c r="UNK1" s="628"/>
      <c r="UNL1" s="628"/>
      <c r="UNM1" s="52"/>
      <c r="UNN1" s="55"/>
      <c r="UNO1" s="628"/>
      <c r="UNP1" s="628"/>
      <c r="UNQ1" s="628"/>
      <c r="UNR1" s="628"/>
      <c r="UNS1" s="628"/>
      <c r="UNT1" s="52"/>
      <c r="UNU1" s="55"/>
      <c r="UNV1" s="628"/>
      <c r="UNW1" s="628"/>
      <c r="UNX1" s="628"/>
      <c r="UNY1" s="628"/>
      <c r="UNZ1" s="628"/>
      <c r="UOA1" s="52"/>
      <c r="UOB1" s="55"/>
      <c r="UOC1" s="628"/>
      <c r="UOD1" s="628"/>
      <c r="UOE1" s="628"/>
      <c r="UOF1" s="628"/>
      <c r="UOG1" s="628"/>
      <c r="UOH1" s="52"/>
      <c r="UOI1" s="55"/>
      <c r="UOJ1" s="628"/>
      <c r="UOK1" s="628"/>
      <c r="UOL1" s="628"/>
      <c r="UOM1" s="628"/>
      <c r="UON1" s="628"/>
      <c r="UOO1" s="52"/>
      <c r="UOP1" s="55"/>
      <c r="UOQ1" s="628"/>
      <c r="UOR1" s="628"/>
      <c r="UOS1" s="628"/>
      <c r="UOT1" s="628"/>
      <c r="UOU1" s="628"/>
      <c r="UOV1" s="52"/>
      <c r="UOW1" s="55"/>
      <c r="UOX1" s="628"/>
      <c r="UOY1" s="628"/>
      <c r="UOZ1" s="628"/>
      <c r="UPA1" s="628"/>
      <c r="UPB1" s="628"/>
      <c r="UPC1" s="52"/>
      <c r="UPD1" s="55"/>
      <c r="UPE1" s="628"/>
      <c r="UPF1" s="628"/>
      <c r="UPG1" s="628"/>
      <c r="UPH1" s="628"/>
      <c r="UPI1" s="628"/>
      <c r="UPJ1" s="52"/>
      <c r="UPK1" s="55"/>
      <c r="UPL1" s="628"/>
      <c r="UPM1" s="628"/>
      <c r="UPN1" s="628"/>
      <c r="UPO1" s="628"/>
      <c r="UPP1" s="628"/>
      <c r="UPQ1" s="52"/>
      <c r="UPR1" s="55"/>
      <c r="UPS1" s="628"/>
      <c r="UPT1" s="628"/>
      <c r="UPU1" s="628"/>
      <c r="UPV1" s="628"/>
      <c r="UPW1" s="628"/>
      <c r="UPX1" s="52"/>
      <c r="UPY1" s="55"/>
      <c r="UPZ1" s="628"/>
      <c r="UQA1" s="628"/>
      <c r="UQB1" s="628"/>
      <c r="UQC1" s="628"/>
      <c r="UQD1" s="628"/>
      <c r="UQE1" s="52"/>
      <c r="UQF1" s="55"/>
      <c r="UQG1" s="628"/>
      <c r="UQH1" s="628"/>
      <c r="UQI1" s="628"/>
      <c r="UQJ1" s="628"/>
      <c r="UQK1" s="628"/>
      <c r="UQL1" s="52"/>
      <c r="UQM1" s="55"/>
      <c r="UQN1" s="628"/>
      <c r="UQO1" s="628"/>
      <c r="UQP1" s="628"/>
      <c r="UQQ1" s="628"/>
      <c r="UQR1" s="628"/>
      <c r="UQS1" s="52"/>
      <c r="UQT1" s="55"/>
      <c r="UQU1" s="628"/>
      <c r="UQV1" s="628"/>
      <c r="UQW1" s="628"/>
      <c r="UQX1" s="628"/>
      <c r="UQY1" s="628"/>
      <c r="UQZ1" s="52"/>
      <c r="URA1" s="55"/>
      <c r="URB1" s="628"/>
      <c r="URC1" s="628"/>
      <c r="URD1" s="628"/>
      <c r="URE1" s="628"/>
      <c r="URF1" s="628"/>
      <c r="URG1" s="52"/>
      <c r="URH1" s="55"/>
      <c r="URI1" s="628"/>
      <c r="URJ1" s="628"/>
      <c r="URK1" s="628"/>
      <c r="URL1" s="628"/>
      <c r="URM1" s="628"/>
      <c r="URN1" s="52"/>
      <c r="URO1" s="55"/>
      <c r="URP1" s="628"/>
      <c r="URQ1" s="628"/>
      <c r="URR1" s="628"/>
      <c r="URS1" s="628"/>
      <c r="URT1" s="628"/>
      <c r="URU1" s="52"/>
      <c r="URV1" s="55"/>
      <c r="URW1" s="628"/>
      <c r="URX1" s="628"/>
      <c r="URY1" s="628"/>
      <c r="URZ1" s="628"/>
      <c r="USA1" s="628"/>
      <c r="USB1" s="52"/>
      <c r="USC1" s="55"/>
      <c r="USD1" s="628"/>
      <c r="USE1" s="628"/>
      <c r="USF1" s="628"/>
      <c r="USG1" s="628"/>
      <c r="USH1" s="628"/>
      <c r="USI1" s="52"/>
      <c r="USJ1" s="55"/>
      <c r="USK1" s="628"/>
      <c r="USL1" s="628"/>
      <c r="USM1" s="628"/>
      <c r="USN1" s="628"/>
      <c r="USO1" s="628"/>
      <c r="USP1" s="52"/>
      <c r="USQ1" s="55"/>
      <c r="USR1" s="628"/>
      <c r="USS1" s="628"/>
      <c r="UST1" s="628"/>
      <c r="USU1" s="628"/>
      <c r="USV1" s="628"/>
      <c r="USW1" s="52"/>
      <c r="USX1" s="55"/>
      <c r="USY1" s="628"/>
      <c r="USZ1" s="628"/>
      <c r="UTA1" s="628"/>
      <c r="UTB1" s="628"/>
      <c r="UTC1" s="628"/>
      <c r="UTD1" s="52"/>
      <c r="UTE1" s="55"/>
      <c r="UTF1" s="628"/>
      <c r="UTG1" s="628"/>
      <c r="UTH1" s="628"/>
      <c r="UTI1" s="628"/>
      <c r="UTJ1" s="628"/>
      <c r="UTK1" s="52"/>
      <c r="UTL1" s="55"/>
      <c r="UTM1" s="628"/>
      <c r="UTN1" s="628"/>
      <c r="UTO1" s="628"/>
      <c r="UTP1" s="628"/>
      <c r="UTQ1" s="628"/>
      <c r="UTR1" s="52"/>
      <c r="UTS1" s="55"/>
      <c r="UTT1" s="628"/>
      <c r="UTU1" s="628"/>
      <c r="UTV1" s="628"/>
      <c r="UTW1" s="628"/>
      <c r="UTX1" s="628"/>
      <c r="UTY1" s="52"/>
      <c r="UTZ1" s="55"/>
      <c r="UUA1" s="628"/>
      <c r="UUB1" s="628"/>
      <c r="UUC1" s="628"/>
      <c r="UUD1" s="628"/>
      <c r="UUE1" s="628"/>
      <c r="UUF1" s="52"/>
      <c r="UUG1" s="55"/>
      <c r="UUH1" s="628"/>
      <c r="UUI1" s="628"/>
      <c r="UUJ1" s="628"/>
      <c r="UUK1" s="628"/>
      <c r="UUL1" s="628"/>
      <c r="UUM1" s="52"/>
      <c r="UUN1" s="55"/>
      <c r="UUO1" s="628"/>
      <c r="UUP1" s="628"/>
      <c r="UUQ1" s="628"/>
      <c r="UUR1" s="628"/>
      <c r="UUS1" s="628"/>
      <c r="UUT1" s="52"/>
      <c r="UUU1" s="55"/>
      <c r="UUV1" s="628"/>
      <c r="UUW1" s="628"/>
      <c r="UUX1" s="628"/>
      <c r="UUY1" s="628"/>
      <c r="UUZ1" s="628"/>
      <c r="UVA1" s="52"/>
      <c r="UVB1" s="55"/>
      <c r="UVC1" s="628"/>
      <c r="UVD1" s="628"/>
      <c r="UVE1" s="628"/>
      <c r="UVF1" s="628"/>
      <c r="UVG1" s="628"/>
      <c r="UVH1" s="52"/>
      <c r="UVI1" s="55"/>
      <c r="UVJ1" s="628"/>
      <c r="UVK1" s="628"/>
      <c r="UVL1" s="628"/>
      <c r="UVM1" s="628"/>
      <c r="UVN1" s="628"/>
      <c r="UVO1" s="52"/>
      <c r="UVP1" s="55"/>
      <c r="UVQ1" s="628"/>
      <c r="UVR1" s="628"/>
      <c r="UVS1" s="628"/>
      <c r="UVT1" s="628"/>
      <c r="UVU1" s="628"/>
      <c r="UVV1" s="52"/>
      <c r="UVW1" s="55"/>
      <c r="UVX1" s="628"/>
      <c r="UVY1" s="628"/>
      <c r="UVZ1" s="628"/>
      <c r="UWA1" s="628"/>
      <c r="UWB1" s="628"/>
      <c r="UWC1" s="52"/>
      <c r="UWD1" s="55"/>
      <c r="UWE1" s="628"/>
      <c r="UWF1" s="628"/>
      <c r="UWG1" s="628"/>
      <c r="UWH1" s="628"/>
      <c r="UWI1" s="628"/>
      <c r="UWJ1" s="52"/>
      <c r="UWK1" s="55"/>
      <c r="UWL1" s="628"/>
      <c r="UWM1" s="628"/>
      <c r="UWN1" s="628"/>
      <c r="UWO1" s="628"/>
      <c r="UWP1" s="628"/>
      <c r="UWQ1" s="52"/>
      <c r="UWR1" s="55"/>
      <c r="UWS1" s="628"/>
      <c r="UWT1" s="628"/>
      <c r="UWU1" s="628"/>
      <c r="UWV1" s="628"/>
      <c r="UWW1" s="628"/>
      <c r="UWX1" s="52"/>
      <c r="UWY1" s="55"/>
      <c r="UWZ1" s="628"/>
      <c r="UXA1" s="628"/>
      <c r="UXB1" s="628"/>
      <c r="UXC1" s="628"/>
      <c r="UXD1" s="628"/>
      <c r="UXE1" s="52"/>
      <c r="UXF1" s="55"/>
      <c r="UXG1" s="628"/>
      <c r="UXH1" s="628"/>
      <c r="UXI1" s="628"/>
      <c r="UXJ1" s="628"/>
      <c r="UXK1" s="628"/>
      <c r="UXL1" s="52"/>
      <c r="UXM1" s="55"/>
      <c r="UXN1" s="628"/>
      <c r="UXO1" s="628"/>
      <c r="UXP1" s="628"/>
      <c r="UXQ1" s="628"/>
      <c r="UXR1" s="628"/>
      <c r="UXS1" s="52"/>
      <c r="UXT1" s="55"/>
      <c r="UXU1" s="628"/>
      <c r="UXV1" s="628"/>
      <c r="UXW1" s="628"/>
      <c r="UXX1" s="628"/>
      <c r="UXY1" s="628"/>
      <c r="UXZ1" s="52"/>
      <c r="UYA1" s="55"/>
      <c r="UYB1" s="628"/>
      <c r="UYC1" s="628"/>
      <c r="UYD1" s="628"/>
      <c r="UYE1" s="628"/>
      <c r="UYF1" s="628"/>
      <c r="UYG1" s="52"/>
      <c r="UYH1" s="55"/>
      <c r="UYI1" s="628"/>
      <c r="UYJ1" s="628"/>
      <c r="UYK1" s="628"/>
      <c r="UYL1" s="628"/>
      <c r="UYM1" s="628"/>
      <c r="UYN1" s="52"/>
      <c r="UYO1" s="55"/>
      <c r="UYP1" s="628"/>
      <c r="UYQ1" s="628"/>
      <c r="UYR1" s="628"/>
      <c r="UYS1" s="628"/>
      <c r="UYT1" s="628"/>
      <c r="UYU1" s="52"/>
      <c r="UYV1" s="55"/>
      <c r="UYW1" s="628"/>
      <c r="UYX1" s="628"/>
      <c r="UYY1" s="628"/>
      <c r="UYZ1" s="628"/>
      <c r="UZA1" s="628"/>
      <c r="UZB1" s="52"/>
      <c r="UZC1" s="55"/>
      <c r="UZD1" s="628"/>
      <c r="UZE1" s="628"/>
      <c r="UZF1" s="628"/>
      <c r="UZG1" s="628"/>
      <c r="UZH1" s="628"/>
      <c r="UZI1" s="52"/>
      <c r="UZJ1" s="55"/>
      <c r="UZK1" s="628"/>
      <c r="UZL1" s="628"/>
      <c r="UZM1" s="628"/>
      <c r="UZN1" s="628"/>
      <c r="UZO1" s="628"/>
      <c r="UZP1" s="52"/>
      <c r="UZQ1" s="55"/>
      <c r="UZR1" s="628"/>
      <c r="UZS1" s="628"/>
      <c r="UZT1" s="628"/>
      <c r="UZU1" s="628"/>
      <c r="UZV1" s="628"/>
      <c r="UZW1" s="52"/>
      <c r="UZX1" s="55"/>
      <c r="UZY1" s="628"/>
      <c r="UZZ1" s="628"/>
      <c r="VAA1" s="628"/>
      <c r="VAB1" s="628"/>
      <c r="VAC1" s="628"/>
      <c r="VAD1" s="52"/>
      <c r="VAE1" s="55"/>
      <c r="VAF1" s="628"/>
      <c r="VAG1" s="628"/>
      <c r="VAH1" s="628"/>
      <c r="VAI1" s="628"/>
      <c r="VAJ1" s="628"/>
      <c r="VAK1" s="52"/>
      <c r="VAL1" s="55"/>
      <c r="VAM1" s="628"/>
      <c r="VAN1" s="628"/>
      <c r="VAO1" s="628"/>
      <c r="VAP1" s="628"/>
      <c r="VAQ1" s="628"/>
      <c r="VAR1" s="52"/>
      <c r="VAS1" s="55"/>
      <c r="VAT1" s="628"/>
      <c r="VAU1" s="628"/>
      <c r="VAV1" s="628"/>
      <c r="VAW1" s="628"/>
      <c r="VAX1" s="628"/>
      <c r="VAY1" s="52"/>
      <c r="VAZ1" s="55"/>
      <c r="VBA1" s="628"/>
      <c r="VBB1" s="628"/>
      <c r="VBC1" s="628"/>
      <c r="VBD1" s="628"/>
      <c r="VBE1" s="628"/>
      <c r="VBF1" s="52"/>
      <c r="VBG1" s="55"/>
      <c r="VBH1" s="628"/>
      <c r="VBI1" s="628"/>
      <c r="VBJ1" s="628"/>
      <c r="VBK1" s="628"/>
      <c r="VBL1" s="628"/>
      <c r="VBM1" s="52"/>
      <c r="VBN1" s="55"/>
      <c r="VBO1" s="628"/>
      <c r="VBP1" s="628"/>
      <c r="VBQ1" s="628"/>
      <c r="VBR1" s="628"/>
      <c r="VBS1" s="628"/>
      <c r="VBT1" s="52"/>
      <c r="VBU1" s="55"/>
      <c r="VBV1" s="628"/>
      <c r="VBW1" s="628"/>
      <c r="VBX1" s="628"/>
      <c r="VBY1" s="628"/>
      <c r="VBZ1" s="628"/>
      <c r="VCA1" s="52"/>
      <c r="VCB1" s="55"/>
      <c r="VCC1" s="628"/>
      <c r="VCD1" s="628"/>
      <c r="VCE1" s="628"/>
      <c r="VCF1" s="628"/>
      <c r="VCG1" s="628"/>
      <c r="VCH1" s="52"/>
      <c r="VCI1" s="55"/>
      <c r="VCJ1" s="628"/>
      <c r="VCK1" s="628"/>
      <c r="VCL1" s="628"/>
      <c r="VCM1" s="628"/>
      <c r="VCN1" s="628"/>
      <c r="VCO1" s="52"/>
      <c r="VCP1" s="55"/>
      <c r="VCQ1" s="628"/>
      <c r="VCR1" s="628"/>
      <c r="VCS1" s="628"/>
      <c r="VCT1" s="628"/>
      <c r="VCU1" s="628"/>
      <c r="VCV1" s="52"/>
      <c r="VCW1" s="55"/>
      <c r="VCX1" s="628"/>
      <c r="VCY1" s="628"/>
      <c r="VCZ1" s="628"/>
      <c r="VDA1" s="628"/>
      <c r="VDB1" s="628"/>
      <c r="VDC1" s="52"/>
      <c r="VDD1" s="55"/>
      <c r="VDE1" s="628"/>
      <c r="VDF1" s="628"/>
      <c r="VDG1" s="628"/>
      <c r="VDH1" s="628"/>
      <c r="VDI1" s="628"/>
      <c r="VDJ1" s="52"/>
      <c r="VDK1" s="55"/>
      <c r="VDL1" s="628"/>
      <c r="VDM1" s="628"/>
      <c r="VDN1" s="628"/>
      <c r="VDO1" s="628"/>
      <c r="VDP1" s="628"/>
      <c r="VDQ1" s="52"/>
      <c r="VDR1" s="55"/>
      <c r="VDS1" s="628"/>
      <c r="VDT1" s="628"/>
      <c r="VDU1" s="628"/>
      <c r="VDV1" s="628"/>
      <c r="VDW1" s="628"/>
      <c r="VDX1" s="52"/>
      <c r="VDY1" s="55"/>
      <c r="VDZ1" s="628"/>
      <c r="VEA1" s="628"/>
      <c r="VEB1" s="628"/>
      <c r="VEC1" s="628"/>
      <c r="VED1" s="628"/>
      <c r="VEE1" s="52"/>
      <c r="VEF1" s="55"/>
      <c r="VEG1" s="628"/>
      <c r="VEH1" s="628"/>
      <c r="VEI1" s="628"/>
      <c r="VEJ1" s="628"/>
      <c r="VEK1" s="628"/>
      <c r="VEL1" s="52"/>
      <c r="VEM1" s="55"/>
      <c r="VEN1" s="628"/>
      <c r="VEO1" s="628"/>
      <c r="VEP1" s="628"/>
      <c r="VEQ1" s="628"/>
      <c r="VER1" s="628"/>
      <c r="VES1" s="52"/>
      <c r="VET1" s="55"/>
      <c r="VEU1" s="628"/>
      <c r="VEV1" s="628"/>
      <c r="VEW1" s="628"/>
      <c r="VEX1" s="628"/>
      <c r="VEY1" s="628"/>
      <c r="VEZ1" s="52"/>
      <c r="VFA1" s="55"/>
      <c r="VFB1" s="628"/>
      <c r="VFC1" s="628"/>
      <c r="VFD1" s="628"/>
      <c r="VFE1" s="628"/>
      <c r="VFF1" s="628"/>
      <c r="VFG1" s="52"/>
      <c r="VFH1" s="55"/>
      <c r="VFI1" s="628"/>
      <c r="VFJ1" s="628"/>
      <c r="VFK1" s="628"/>
      <c r="VFL1" s="628"/>
      <c r="VFM1" s="628"/>
      <c r="VFN1" s="52"/>
      <c r="VFO1" s="55"/>
      <c r="VFP1" s="628"/>
      <c r="VFQ1" s="628"/>
      <c r="VFR1" s="628"/>
      <c r="VFS1" s="628"/>
      <c r="VFT1" s="628"/>
      <c r="VFU1" s="52"/>
      <c r="VFV1" s="55"/>
      <c r="VFW1" s="628"/>
      <c r="VFX1" s="628"/>
      <c r="VFY1" s="628"/>
      <c r="VFZ1" s="628"/>
      <c r="VGA1" s="628"/>
      <c r="VGB1" s="52"/>
      <c r="VGC1" s="55"/>
      <c r="VGD1" s="628"/>
      <c r="VGE1" s="628"/>
      <c r="VGF1" s="628"/>
      <c r="VGG1" s="628"/>
      <c r="VGH1" s="628"/>
      <c r="VGI1" s="52"/>
      <c r="VGJ1" s="55"/>
      <c r="VGK1" s="628"/>
      <c r="VGL1" s="628"/>
      <c r="VGM1" s="628"/>
      <c r="VGN1" s="628"/>
      <c r="VGO1" s="628"/>
      <c r="VGP1" s="52"/>
      <c r="VGQ1" s="55"/>
      <c r="VGR1" s="628"/>
      <c r="VGS1" s="628"/>
      <c r="VGT1" s="628"/>
      <c r="VGU1" s="628"/>
      <c r="VGV1" s="628"/>
      <c r="VGW1" s="52"/>
      <c r="VGX1" s="55"/>
      <c r="VGY1" s="628"/>
      <c r="VGZ1" s="628"/>
      <c r="VHA1" s="628"/>
      <c r="VHB1" s="628"/>
      <c r="VHC1" s="628"/>
      <c r="VHD1" s="52"/>
      <c r="VHE1" s="55"/>
      <c r="VHF1" s="628"/>
      <c r="VHG1" s="628"/>
      <c r="VHH1" s="628"/>
      <c r="VHI1" s="628"/>
      <c r="VHJ1" s="628"/>
      <c r="VHK1" s="52"/>
      <c r="VHL1" s="55"/>
      <c r="VHM1" s="628"/>
      <c r="VHN1" s="628"/>
      <c r="VHO1" s="628"/>
      <c r="VHP1" s="628"/>
      <c r="VHQ1" s="628"/>
      <c r="VHR1" s="52"/>
      <c r="VHS1" s="55"/>
      <c r="VHT1" s="628"/>
      <c r="VHU1" s="628"/>
      <c r="VHV1" s="628"/>
      <c r="VHW1" s="628"/>
      <c r="VHX1" s="628"/>
      <c r="VHY1" s="52"/>
      <c r="VHZ1" s="55"/>
      <c r="VIA1" s="628"/>
      <c r="VIB1" s="628"/>
      <c r="VIC1" s="628"/>
      <c r="VID1" s="628"/>
      <c r="VIE1" s="628"/>
      <c r="VIF1" s="52"/>
      <c r="VIG1" s="55"/>
      <c r="VIH1" s="628"/>
      <c r="VII1" s="628"/>
      <c r="VIJ1" s="628"/>
      <c r="VIK1" s="628"/>
      <c r="VIL1" s="628"/>
      <c r="VIM1" s="52"/>
      <c r="VIN1" s="55"/>
      <c r="VIO1" s="628"/>
      <c r="VIP1" s="628"/>
      <c r="VIQ1" s="628"/>
      <c r="VIR1" s="628"/>
      <c r="VIS1" s="628"/>
      <c r="VIT1" s="52"/>
      <c r="VIU1" s="55"/>
      <c r="VIV1" s="628"/>
      <c r="VIW1" s="628"/>
      <c r="VIX1" s="628"/>
      <c r="VIY1" s="628"/>
      <c r="VIZ1" s="628"/>
      <c r="VJA1" s="52"/>
      <c r="VJB1" s="55"/>
      <c r="VJC1" s="628"/>
      <c r="VJD1" s="628"/>
      <c r="VJE1" s="628"/>
      <c r="VJF1" s="628"/>
      <c r="VJG1" s="628"/>
      <c r="VJH1" s="52"/>
      <c r="VJI1" s="55"/>
      <c r="VJJ1" s="628"/>
      <c r="VJK1" s="628"/>
      <c r="VJL1" s="628"/>
      <c r="VJM1" s="628"/>
      <c r="VJN1" s="628"/>
      <c r="VJO1" s="52"/>
      <c r="VJP1" s="55"/>
      <c r="VJQ1" s="628"/>
      <c r="VJR1" s="628"/>
      <c r="VJS1" s="628"/>
      <c r="VJT1" s="628"/>
      <c r="VJU1" s="628"/>
      <c r="VJV1" s="52"/>
      <c r="VJW1" s="55"/>
      <c r="VJX1" s="628"/>
      <c r="VJY1" s="628"/>
      <c r="VJZ1" s="628"/>
      <c r="VKA1" s="628"/>
      <c r="VKB1" s="628"/>
      <c r="VKC1" s="52"/>
      <c r="VKD1" s="55"/>
      <c r="VKE1" s="628"/>
      <c r="VKF1" s="628"/>
      <c r="VKG1" s="628"/>
      <c r="VKH1" s="628"/>
      <c r="VKI1" s="628"/>
      <c r="VKJ1" s="52"/>
      <c r="VKK1" s="55"/>
      <c r="VKL1" s="628"/>
      <c r="VKM1" s="628"/>
      <c r="VKN1" s="628"/>
      <c r="VKO1" s="628"/>
      <c r="VKP1" s="628"/>
      <c r="VKQ1" s="52"/>
      <c r="VKR1" s="55"/>
      <c r="VKS1" s="628"/>
      <c r="VKT1" s="628"/>
      <c r="VKU1" s="628"/>
      <c r="VKV1" s="628"/>
      <c r="VKW1" s="628"/>
      <c r="VKX1" s="52"/>
      <c r="VKY1" s="55"/>
      <c r="VKZ1" s="628"/>
      <c r="VLA1" s="628"/>
      <c r="VLB1" s="628"/>
      <c r="VLC1" s="628"/>
      <c r="VLD1" s="628"/>
      <c r="VLE1" s="52"/>
      <c r="VLF1" s="55"/>
      <c r="VLG1" s="628"/>
      <c r="VLH1" s="628"/>
      <c r="VLI1" s="628"/>
      <c r="VLJ1" s="628"/>
      <c r="VLK1" s="628"/>
      <c r="VLL1" s="52"/>
      <c r="VLM1" s="55"/>
      <c r="VLN1" s="628"/>
      <c r="VLO1" s="628"/>
      <c r="VLP1" s="628"/>
      <c r="VLQ1" s="628"/>
      <c r="VLR1" s="628"/>
      <c r="VLS1" s="52"/>
      <c r="VLT1" s="55"/>
      <c r="VLU1" s="628"/>
      <c r="VLV1" s="628"/>
      <c r="VLW1" s="628"/>
      <c r="VLX1" s="628"/>
      <c r="VLY1" s="628"/>
      <c r="VLZ1" s="52"/>
      <c r="VMA1" s="55"/>
      <c r="VMB1" s="628"/>
      <c r="VMC1" s="628"/>
      <c r="VMD1" s="628"/>
      <c r="VME1" s="628"/>
      <c r="VMF1" s="628"/>
      <c r="VMG1" s="52"/>
      <c r="VMH1" s="55"/>
      <c r="VMI1" s="628"/>
      <c r="VMJ1" s="628"/>
      <c r="VMK1" s="628"/>
      <c r="VML1" s="628"/>
      <c r="VMM1" s="628"/>
      <c r="VMN1" s="52"/>
      <c r="VMO1" s="55"/>
      <c r="VMP1" s="628"/>
      <c r="VMQ1" s="628"/>
      <c r="VMR1" s="628"/>
      <c r="VMS1" s="628"/>
      <c r="VMT1" s="628"/>
      <c r="VMU1" s="52"/>
      <c r="VMV1" s="55"/>
      <c r="VMW1" s="628"/>
      <c r="VMX1" s="628"/>
      <c r="VMY1" s="628"/>
      <c r="VMZ1" s="628"/>
      <c r="VNA1" s="628"/>
      <c r="VNB1" s="52"/>
      <c r="VNC1" s="55"/>
      <c r="VND1" s="628"/>
      <c r="VNE1" s="628"/>
      <c r="VNF1" s="628"/>
      <c r="VNG1" s="628"/>
      <c r="VNH1" s="628"/>
      <c r="VNI1" s="52"/>
      <c r="VNJ1" s="55"/>
      <c r="VNK1" s="628"/>
      <c r="VNL1" s="628"/>
      <c r="VNM1" s="628"/>
      <c r="VNN1" s="628"/>
      <c r="VNO1" s="628"/>
      <c r="VNP1" s="52"/>
      <c r="VNQ1" s="55"/>
      <c r="VNR1" s="628"/>
      <c r="VNS1" s="628"/>
      <c r="VNT1" s="628"/>
      <c r="VNU1" s="628"/>
      <c r="VNV1" s="628"/>
      <c r="VNW1" s="52"/>
      <c r="VNX1" s="55"/>
      <c r="VNY1" s="628"/>
      <c r="VNZ1" s="628"/>
      <c r="VOA1" s="628"/>
      <c r="VOB1" s="628"/>
      <c r="VOC1" s="628"/>
      <c r="VOD1" s="52"/>
      <c r="VOE1" s="55"/>
      <c r="VOF1" s="628"/>
      <c r="VOG1" s="628"/>
      <c r="VOH1" s="628"/>
      <c r="VOI1" s="628"/>
      <c r="VOJ1" s="628"/>
      <c r="VOK1" s="52"/>
      <c r="VOL1" s="55"/>
      <c r="VOM1" s="628"/>
      <c r="VON1" s="628"/>
      <c r="VOO1" s="628"/>
      <c r="VOP1" s="628"/>
      <c r="VOQ1" s="628"/>
      <c r="VOR1" s="52"/>
      <c r="VOS1" s="55"/>
      <c r="VOT1" s="628"/>
      <c r="VOU1" s="628"/>
      <c r="VOV1" s="628"/>
      <c r="VOW1" s="628"/>
      <c r="VOX1" s="628"/>
      <c r="VOY1" s="52"/>
      <c r="VOZ1" s="55"/>
      <c r="VPA1" s="628"/>
      <c r="VPB1" s="628"/>
      <c r="VPC1" s="628"/>
      <c r="VPD1" s="628"/>
      <c r="VPE1" s="628"/>
      <c r="VPF1" s="52"/>
      <c r="VPG1" s="55"/>
      <c r="VPH1" s="628"/>
      <c r="VPI1" s="628"/>
      <c r="VPJ1" s="628"/>
      <c r="VPK1" s="628"/>
      <c r="VPL1" s="628"/>
      <c r="VPM1" s="52"/>
      <c r="VPN1" s="55"/>
      <c r="VPO1" s="628"/>
      <c r="VPP1" s="628"/>
      <c r="VPQ1" s="628"/>
      <c r="VPR1" s="628"/>
      <c r="VPS1" s="628"/>
      <c r="VPT1" s="52"/>
      <c r="VPU1" s="55"/>
      <c r="VPV1" s="628"/>
      <c r="VPW1" s="628"/>
      <c r="VPX1" s="628"/>
      <c r="VPY1" s="628"/>
      <c r="VPZ1" s="628"/>
      <c r="VQA1" s="52"/>
      <c r="VQB1" s="55"/>
      <c r="VQC1" s="628"/>
      <c r="VQD1" s="628"/>
      <c r="VQE1" s="628"/>
      <c r="VQF1" s="628"/>
      <c r="VQG1" s="628"/>
      <c r="VQH1" s="52"/>
      <c r="VQI1" s="55"/>
      <c r="VQJ1" s="628"/>
      <c r="VQK1" s="628"/>
      <c r="VQL1" s="628"/>
      <c r="VQM1" s="628"/>
      <c r="VQN1" s="628"/>
      <c r="VQO1" s="52"/>
      <c r="VQP1" s="55"/>
      <c r="VQQ1" s="628"/>
      <c r="VQR1" s="628"/>
      <c r="VQS1" s="628"/>
      <c r="VQT1" s="628"/>
      <c r="VQU1" s="628"/>
      <c r="VQV1" s="52"/>
      <c r="VQW1" s="55"/>
      <c r="VQX1" s="628"/>
      <c r="VQY1" s="628"/>
      <c r="VQZ1" s="628"/>
      <c r="VRA1" s="628"/>
      <c r="VRB1" s="628"/>
      <c r="VRC1" s="52"/>
      <c r="VRD1" s="55"/>
      <c r="VRE1" s="628"/>
      <c r="VRF1" s="628"/>
      <c r="VRG1" s="628"/>
      <c r="VRH1" s="628"/>
      <c r="VRI1" s="628"/>
      <c r="VRJ1" s="52"/>
      <c r="VRK1" s="55"/>
      <c r="VRL1" s="628"/>
      <c r="VRM1" s="628"/>
      <c r="VRN1" s="628"/>
      <c r="VRO1" s="628"/>
    </row>
    <row r="2" spans="1:15355" ht="15" customHeight="1">
      <c r="A2" s="203"/>
      <c r="B2" s="195" t="s">
        <v>116</v>
      </c>
      <c r="D2" s="196" t="str">
        <f>'Submittal Checklist'!$C$2</f>
        <v xml:space="preserve">Green Building </v>
      </c>
      <c r="G2" s="55"/>
      <c r="H2" s="193" t="s">
        <v>5</v>
      </c>
      <c r="I2" s="630" t="str">
        <f>'Submittal Checklist'!G2</f>
        <v>XX/XX/XXXX</v>
      </c>
      <c r="J2" s="630"/>
    </row>
    <row r="3" spans="1:15355" ht="15" customHeight="1">
      <c r="A3" s="203"/>
      <c r="B3" s="59" t="s">
        <v>115</v>
      </c>
      <c r="D3" s="196" t="str">
        <f>'Submittal Checklist'!$C$3</f>
        <v>1100 4th st</v>
      </c>
      <c r="G3" s="55"/>
      <c r="H3" s="194" t="s">
        <v>114</v>
      </c>
      <c r="I3" s="631" t="str">
        <f>'Submittal Checklist'!G3</f>
        <v>B14XXXXXX</v>
      </c>
      <c r="J3" s="631"/>
    </row>
    <row r="4" spans="1:15355" ht="15" customHeight="1">
      <c r="B4" s="59"/>
      <c r="D4" s="60"/>
      <c r="G4" s="55"/>
      <c r="H4" s="1"/>
    </row>
    <row r="5" spans="1:15355" ht="17.25" customHeight="1" thickBot="1">
      <c r="A5" s="629" t="s">
        <v>139</v>
      </c>
      <c r="B5" s="629"/>
      <c r="C5" s="629"/>
      <c r="D5" s="629"/>
      <c r="E5" s="629"/>
      <c r="F5" s="83"/>
      <c r="G5" s="83"/>
      <c r="H5" s="123"/>
      <c r="I5" s="123"/>
      <c r="J5" s="123"/>
    </row>
    <row r="6" spans="1:15355" s="112" customFormat="1" ht="63.95" customHeight="1">
      <c r="A6" s="598" t="s">
        <v>166</v>
      </c>
      <c r="B6" s="598"/>
      <c r="C6" s="598"/>
      <c r="D6" s="598"/>
      <c r="E6" s="598"/>
      <c r="F6" s="598"/>
      <c r="G6" s="599"/>
      <c r="H6" s="217" t="s">
        <v>157</v>
      </c>
      <c r="I6" s="217" t="s">
        <v>168</v>
      </c>
      <c r="J6" s="133" t="s">
        <v>193</v>
      </c>
      <c r="K6" s="12"/>
    </row>
    <row r="7" spans="1:15355" ht="15" customHeight="1" thickBot="1">
      <c r="A7" s="620" t="s">
        <v>167</v>
      </c>
      <c r="B7" s="621"/>
      <c r="C7" s="621"/>
      <c r="D7" s="621"/>
      <c r="E7" s="621"/>
      <c r="F7" s="621"/>
      <c r="G7" s="622"/>
      <c r="H7" s="626" t="str">
        <f>IF(D8&gt;51, "Does Not Comply", "zEPI Complies")</f>
        <v>Does Not Comply</v>
      </c>
      <c r="I7" s="258"/>
      <c r="J7" s="258"/>
      <c r="K7" s="12"/>
    </row>
    <row r="8" spans="1:15355" s="53" customFormat="1" ht="27.75" customHeight="1" thickTop="1" thickBot="1">
      <c r="A8" s="266" t="s">
        <v>3</v>
      </c>
      <c r="B8" s="267" t="s">
        <v>169</v>
      </c>
      <c r="C8" s="268" t="s">
        <v>170</v>
      </c>
      <c r="D8" s="265">
        <f>IF(D10&gt;0, 57*(D9/D10), " ")</f>
        <v>55.86</v>
      </c>
      <c r="E8" s="623"/>
      <c r="F8" s="624"/>
      <c r="G8" s="625"/>
      <c r="H8" s="627"/>
      <c r="I8" s="468" t="s">
        <v>281</v>
      </c>
      <c r="J8" s="272" t="s">
        <v>173</v>
      </c>
      <c r="K8" s="191"/>
    </row>
    <row r="9" spans="1:15355" s="53" customFormat="1" ht="27.75" customHeight="1" thickTop="1">
      <c r="A9" s="266"/>
      <c r="B9" s="267" t="s">
        <v>171</v>
      </c>
      <c r="C9" s="269" t="s">
        <v>170</v>
      </c>
      <c r="D9" s="277">
        <v>49</v>
      </c>
      <c r="E9" s="616" t="str">
        <f>IF(D9&gt;0, " ", "&lt;-- enter value")</f>
        <v xml:space="preserve"> </v>
      </c>
      <c r="F9" s="617"/>
      <c r="G9" s="270" t="s">
        <v>181</v>
      </c>
      <c r="H9" s="260"/>
      <c r="I9" s="468" t="s">
        <v>281</v>
      </c>
      <c r="J9" s="271" t="s">
        <v>173</v>
      </c>
      <c r="K9" s="191"/>
    </row>
    <row r="10" spans="1:15355" s="53" customFormat="1" ht="27.75" customHeight="1">
      <c r="A10" s="302"/>
      <c r="B10" s="275" t="s">
        <v>172</v>
      </c>
      <c r="C10" s="276" t="s">
        <v>170</v>
      </c>
      <c r="D10" s="277">
        <v>50</v>
      </c>
      <c r="E10" s="618" t="str">
        <f>IF(D10&gt;0, " ", "&lt;-- enter value")</f>
        <v xml:space="preserve"> </v>
      </c>
      <c r="F10" s="619"/>
      <c r="G10" s="278" t="s">
        <v>181</v>
      </c>
      <c r="H10" s="259"/>
      <c r="I10" s="468" t="s">
        <v>281</v>
      </c>
      <c r="J10" s="272" t="s">
        <v>173</v>
      </c>
      <c r="K10" s="191"/>
    </row>
    <row r="11" spans="1:15355" ht="15.75" customHeight="1">
      <c r="A11" s="600" t="s">
        <v>19</v>
      </c>
      <c r="B11" s="601"/>
      <c r="C11" s="601"/>
      <c r="D11" s="601"/>
      <c r="E11" s="601"/>
      <c r="F11" s="601"/>
      <c r="G11" s="252"/>
      <c r="H11" s="261"/>
      <c r="I11" s="256"/>
      <c r="J11" s="254"/>
      <c r="K11" s="12"/>
    </row>
    <row r="12" spans="1:15355" ht="31.5" customHeight="1">
      <c r="A12" s="251" t="s">
        <v>3</v>
      </c>
      <c r="B12" s="593" t="s">
        <v>174</v>
      </c>
      <c r="C12" s="593"/>
      <c r="D12" s="593"/>
      <c r="E12" s="593"/>
      <c r="F12" s="593"/>
      <c r="G12" s="594"/>
      <c r="H12" s="262"/>
      <c r="I12" s="469" t="s">
        <v>281</v>
      </c>
      <c r="J12" s="470" t="s">
        <v>281</v>
      </c>
      <c r="K12" s="14"/>
    </row>
    <row r="13" spans="1:15355" ht="31.5" customHeight="1">
      <c r="A13" s="301"/>
      <c r="B13" s="606" t="s">
        <v>187</v>
      </c>
      <c r="C13" s="606"/>
      <c r="D13" s="606"/>
      <c r="E13" s="606"/>
      <c r="F13" s="606"/>
      <c r="G13" s="607"/>
      <c r="H13" s="273"/>
      <c r="I13" s="469" t="s">
        <v>281</v>
      </c>
      <c r="J13" s="470" t="s">
        <v>281</v>
      </c>
      <c r="K13" s="14"/>
    </row>
    <row r="14" spans="1:15355" ht="20.25" customHeight="1">
      <c r="A14" s="602" t="s">
        <v>8</v>
      </c>
      <c r="B14" s="603"/>
      <c r="C14" s="603"/>
      <c r="D14" s="603"/>
      <c r="E14" s="603"/>
      <c r="F14" s="603"/>
      <c r="G14" s="252"/>
      <c r="H14" s="263"/>
      <c r="I14" s="257"/>
      <c r="J14" s="255"/>
    </row>
    <row r="15" spans="1:15355" ht="43.5" customHeight="1">
      <c r="A15" s="253" t="s">
        <v>3</v>
      </c>
      <c r="B15" s="604" t="s">
        <v>175</v>
      </c>
      <c r="C15" s="604"/>
      <c r="D15" s="604"/>
      <c r="E15" s="604"/>
      <c r="F15" s="604"/>
      <c r="G15" s="605"/>
      <c r="H15" s="262"/>
      <c r="I15" s="469" t="s">
        <v>281</v>
      </c>
      <c r="J15" s="470" t="s">
        <v>281</v>
      </c>
    </row>
    <row r="16" spans="1:15355" s="112" customFormat="1" ht="43.5" customHeight="1">
      <c r="A16" s="253" t="s">
        <v>3</v>
      </c>
      <c r="B16" s="598" t="s">
        <v>176</v>
      </c>
      <c r="C16" s="598"/>
      <c r="D16" s="598"/>
      <c r="E16" s="598"/>
      <c r="F16" s="598"/>
      <c r="G16" s="599"/>
      <c r="H16" s="264"/>
      <c r="I16" s="469" t="s">
        <v>281</v>
      </c>
      <c r="J16" s="470" t="s">
        <v>281</v>
      </c>
    </row>
    <row r="17" spans="1:11" s="112" customFormat="1" ht="31.5" customHeight="1">
      <c r="A17" s="274"/>
      <c r="B17" s="608" t="s">
        <v>178</v>
      </c>
      <c r="C17" s="608"/>
      <c r="D17" s="608"/>
      <c r="E17" s="608"/>
      <c r="F17" s="608"/>
      <c r="G17" s="609"/>
      <c r="H17" s="314" t="str">
        <f>IF(H57&lt;0.5, "Does Not Comply", "Complies")</f>
        <v>Complies</v>
      </c>
      <c r="I17" s="469" t="s">
        <v>281</v>
      </c>
      <c r="J17" s="470" t="s">
        <v>281</v>
      </c>
    </row>
    <row r="18" spans="1:11" ht="19.5" customHeight="1">
      <c r="A18" s="600" t="s">
        <v>9</v>
      </c>
      <c r="B18" s="601"/>
      <c r="C18" s="601"/>
      <c r="D18" s="601"/>
      <c r="E18" s="601"/>
      <c r="F18" s="601"/>
      <c r="G18" s="610"/>
      <c r="H18" s="222"/>
      <c r="I18" s="222"/>
      <c r="J18" s="223"/>
    </row>
    <row r="19" spans="1:11" ht="17.25" customHeight="1">
      <c r="A19" s="251" t="s">
        <v>3</v>
      </c>
      <c r="B19" s="604" t="s">
        <v>279</v>
      </c>
      <c r="C19" s="604"/>
      <c r="D19" s="604"/>
      <c r="E19" s="604"/>
      <c r="F19" s="604"/>
      <c r="G19" s="605"/>
      <c r="H19" s="315" t="s">
        <v>179</v>
      </c>
      <c r="I19" s="471" t="s">
        <v>281</v>
      </c>
      <c r="J19" s="472" t="s">
        <v>281</v>
      </c>
    </row>
    <row r="20" spans="1:11" ht="12.95" customHeight="1">
      <c r="A20" s="109"/>
      <c r="B20" s="118"/>
      <c r="C20" s="118"/>
      <c r="D20" s="118"/>
      <c r="E20" s="118"/>
      <c r="F20" s="110"/>
      <c r="G20" s="110"/>
    </row>
    <row r="21" spans="1:11" ht="45.95" customHeight="1">
      <c r="A21" s="127"/>
      <c r="B21" s="119" t="s">
        <v>147</v>
      </c>
      <c r="C21" s="545" t="s">
        <v>180</v>
      </c>
      <c r="D21" s="545"/>
      <c r="E21" s="545"/>
      <c r="F21" s="545"/>
      <c r="G21" s="545"/>
      <c r="H21" s="545"/>
      <c r="I21" s="545"/>
      <c r="J21" s="545"/>
      <c r="K21" s="246"/>
    </row>
    <row r="22" spans="1:11" ht="13.5" customHeight="1">
      <c r="A22" s="29"/>
      <c r="B22" s="29"/>
      <c r="C22" s="29"/>
      <c r="D22" s="29"/>
      <c r="E22" s="15"/>
      <c r="F22" s="15"/>
      <c r="G22" s="15"/>
      <c r="H22" s="1"/>
    </row>
    <row r="23" spans="1:11" ht="17.25" customHeight="1">
      <c r="A23" s="459" t="s">
        <v>182</v>
      </c>
      <c r="B23" s="299"/>
      <c r="C23" s="299"/>
      <c r="D23" s="299"/>
      <c r="E23" s="299"/>
      <c r="F23" s="300"/>
      <c r="G23" s="300"/>
      <c r="H23" s="1"/>
      <c r="I23" s="1"/>
      <c r="J23" s="1"/>
    </row>
    <row r="24" spans="1:11" s="465" customFormat="1" ht="32.25" customHeight="1">
      <c r="A24" s="597" t="s">
        <v>177</v>
      </c>
      <c r="B24" s="597"/>
      <c r="C24" s="597"/>
      <c r="D24" s="597"/>
      <c r="E24" s="597"/>
      <c r="F24" s="597"/>
      <c r="G24" s="597"/>
      <c r="H24" s="597"/>
      <c r="I24" s="597"/>
      <c r="J24" s="597"/>
    </row>
    <row r="25" spans="1:11" s="86" customFormat="1" ht="29.1" customHeight="1">
      <c r="A25" s="613"/>
      <c r="B25" s="614"/>
      <c r="C25" s="615"/>
      <c r="D25" s="586"/>
      <c r="E25" s="587"/>
      <c r="F25" s="588"/>
      <c r="G25" s="584" t="s">
        <v>183</v>
      </c>
      <c r="H25" s="585"/>
      <c r="I25" s="584" t="s">
        <v>186</v>
      </c>
      <c r="J25" s="585"/>
    </row>
    <row r="26" spans="1:11" s="86" customFormat="1" ht="29.1" customHeight="1">
      <c r="A26" s="578" t="s">
        <v>11</v>
      </c>
      <c r="B26" s="579"/>
      <c r="C26" s="580"/>
      <c r="D26" s="578" t="s">
        <v>12</v>
      </c>
      <c r="E26" s="579"/>
      <c r="F26" s="580"/>
      <c r="G26" s="106" t="s">
        <v>184</v>
      </c>
      <c r="H26" s="280" t="s">
        <v>185</v>
      </c>
      <c r="I26" s="595" t="s">
        <v>15</v>
      </c>
      <c r="J26" s="596"/>
    </row>
    <row r="27" spans="1:11" s="286" customFormat="1" ht="15" customHeight="1">
      <c r="A27" s="552" t="s">
        <v>13</v>
      </c>
      <c r="B27" s="553"/>
      <c r="C27" s="554"/>
      <c r="D27" s="552" t="s">
        <v>14</v>
      </c>
      <c r="E27" s="553"/>
      <c r="F27" s="554"/>
      <c r="G27" s="284"/>
      <c r="H27" s="285">
        <v>6000</v>
      </c>
      <c r="I27" s="576"/>
      <c r="J27" s="577"/>
    </row>
    <row r="28" spans="1:11" s="286" customFormat="1" ht="15" customHeight="1">
      <c r="A28" s="549"/>
      <c r="B28" s="550"/>
      <c r="C28" s="551"/>
      <c r="D28" s="549"/>
      <c r="E28" s="550"/>
      <c r="F28" s="551"/>
      <c r="G28" s="287">
        <v>6100</v>
      </c>
      <c r="H28" s="288"/>
      <c r="I28" s="568"/>
      <c r="J28" s="569"/>
    </row>
    <row r="29" spans="1:11" s="286" customFormat="1" ht="15" customHeight="1">
      <c r="A29" s="558" t="s">
        <v>3</v>
      </c>
      <c r="B29" s="559"/>
      <c r="C29" s="560"/>
      <c r="D29" s="558"/>
      <c r="E29" s="559"/>
      <c r="F29" s="560"/>
      <c r="G29" s="289"/>
      <c r="H29" s="290"/>
      <c r="I29" s="570"/>
      <c r="J29" s="571"/>
    </row>
    <row r="30" spans="1:11" s="286" customFormat="1" ht="15" customHeight="1">
      <c r="A30" s="549"/>
      <c r="B30" s="550"/>
      <c r="C30" s="551"/>
      <c r="D30" s="549"/>
      <c r="E30" s="550"/>
      <c r="F30" s="551"/>
      <c r="G30" s="287"/>
      <c r="H30" s="288"/>
      <c r="I30" s="568"/>
      <c r="J30" s="569"/>
    </row>
    <row r="31" spans="1:11" s="286" customFormat="1" ht="15" customHeight="1">
      <c r="A31" s="561"/>
      <c r="B31" s="562"/>
      <c r="C31" s="563"/>
      <c r="D31" s="552"/>
      <c r="E31" s="553"/>
      <c r="F31" s="554"/>
      <c r="G31" s="291"/>
      <c r="H31" s="292"/>
      <c r="I31" s="572"/>
      <c r="J31" s="573"/>
    </row>
    <row r="32" spans="1:11" s="286" customFormat="1" ht="15" customHeight="1">
      <c r="A32" s="549"/>
      <c r="B32" s="550"/>
      <c r="C32" s="551"/>
      <c r="D32" s="549"/>
      <c r="E32" s="550"/>
      <c r="F32" s="551"/>
      <c r="G32" s="287"/>
      <c r="H32" s="288"/>
      <c r="I32" s="568"/>
      <c r="J32" s="569"/>
    </row>
    <row r="33" spans="1:10" s="286" customFormat="1" ht="15" customHeight="1">
      <c r="A33" s="581"/>
      <c r="B33" s="582"/>
      <c r="C33" s="583"/>
      <c r="D33" s="552"/>
      <c r="E33" s="553"/>
      <c r="F33" s="554"/>
      <c r="G33" s="289"/>
      <c r="H33" s="290"/>
      <c r="I33" s="570"/>
      <c r="J33" s="571"/>
    </row>
    <row r="34" spans="1:10" s="286" customFormat="1" ht="15" customHeight="1">
      <c r="A34" s="589" t="s">
        <v>3</v>
      </c>
      <c r="B34" s="590"/>
      <c r="C34" s="591"/>
      <c r="D34" s="549"/>
      <c r="E34" s="550"/>
      <c r="F34" s="551"/>
      <c r="G34" s="293"/>
      <c r="H34" s="294"/>
      <c r="I34" s="611"/>
      <c r="J34" s="612"/>
    </row>
    <row r="35" spans="1:10" s="286" customFormat="1" ht="15" customHeight="1">
      <c r="A35" s="552"/>
      <c r="B35" s="553"/>
      <c r="C35" s="554"/>
      <c r="D35" s="552"/>
      <c r="E35" s="553"/>
      <c r="F35" s="554"/>
      <c r="G35" s="284"/>
      <c r="H35" s="285"/>
      <c r="I35" s="576"/>
      <c r="J35" s="577"/>
    </row>
    <row r="36" spans="1:10" s="286" customFormat="1" ht="15" customHeight="1">
      <c r="A36" s="549"/>
      <c r="B36" s="550"/>
      <c r="C36" s="551"/>
      <c r="D36" s="549"/>
      <c r="E36" s="550"/>
      <c r="F36" s="551"/>
      <c r="G36" s="287"/>
      <c r="H36" s="288"/>
      <c r="I36" s="568"/>
      <c r="J36" s="569"/>
    </row>
    <row r="37" spans="1:10" s="286" customFormat="1" ht="15" customHeight="1">
      <c r="A37" s="558" t="s">
        <v>3</v>
      </c>
      <c r="B37" s="559"/>
      <c r="C37" s="560"/>
      <c r="D37" s="552"/>
      <c r="E37" s="553"/>
      <c r="F37" s="554"/>
      <c r="G37" s="289"/>
      <c r="H37" s="290"/>
      <c r="I37" s="570"/>
      <c r="J37" s="571"/>
    </row>
    <row r="38" spans="1:10" s="286" customFormat="1" ht="15" customHeight="1">
      <c r="A38" s="549"/>
      <c r="B38" s="550"/>
      <c r="C38" s="551"/>
      <c r="D38" s="549"/>
      <c r="E38" s="550"/>
      <c r="F38" s="551"/>
      <c r="G38" s="287"/>
      <c r="H38" s="288"/>
      <c r="I38" s="568"/>
      <c r="J38" s="569"/>
    </row>
    <row r="39" spans="1:10" s="286" customFormat="1" ht="15" customHeight="1">
      <c r="A39" s="561"/>
      <c r="B39" s="562"/>
      <c r="C39" s="563"/>
      <c r="D39" s="552"/>
      <c r="E39" s="553"/>
      <c r="F39" s="554"/>
      <c r="G39" s="291"/>
      <c r="H39" s="292"/>
      <c r="I39" s="572"/>
      <c r="J39" s="573"/>
    </row>
    <row r="40" spans="1:10" s="286" customFormat="1" ht="15" customHeight="1">
      <c r="A40" s="549"/>
      <c r="B40" s="550"/>
      <c r="C40" s="551"/>
      <c r="D40" s="549"/>
      <c r="E40" s="550"/>
      <c r="F40" s="551"/>
      <c r="G40" s="287"/>
      <c r="H40" s="288"/>
      <c r="I40" s="568"/>
      <c r="J40" s="569"/>
    </row>
    <row r="41" spans="1:10" s="286" customFormat="1" ht="15" customHeight="1">
      <c r="A41" s="558" t="s">
        <v>3</v>
      </c>
      <c r="B41" s="559"/>
      <c r="C41" s="560"/>
      <c r="D41" s="552"/>
      <c r="E41" s="553"/>
      <c r="F41" s="554"/>
      <c r="G41" s="289"/>
      <c r="H41" s="290"/>
      <c r="I41" s="570"/>
      <c r="J41" s="571"/>
    </row>
    <row r="42" spans="1:10" s="286" customFormat="1" ht="15" customHeight="1">
      <c r="A42" s="549"/>
      <c r="B42" s="550"/>
      <c r="C42" s="551"/>
      <c r="D42" s="549"/>
      <c r="E42" s="550"/>
      <c r="F42" s="551"/>
      <c r="G42" s="287"/>
      <c r="H42" s="288"/>
      <c r="I42" s="568"/>
      <c r="J42" s="569"/>
    </row>
    <row r="43" spans="1:10" s="286" customFormat="1" ht="15" customHeight="1">
      <c r="A43" s="561"/>
      <c r="B43" s="562"/>
      <c r="C43" s="563"/>
      <c r="D43" s="552"/>
      <c r="E43" s="553"/>
      <c r="F43" s="554"/>
      <c r="G43" s="291"/>
      <c r="H43" s="292"/>
      <c r="I43" s="572"/>
      <c r="J43" s="573"/>
    </row>
    <row r="44" spans="1:10" s="286" customFormat="1" ht="15" customHeight="1">
      <c r="A44" s="549"/>
      <c r="B44" s="550"/>
      <c r="C44" s="551"/>
      <c r="D44" s="549"/>
      <c r="E44" s="550"/>
      <c r="F44" s="551"/>
      <c r="G44" s="287"/>
      <c r="H44" s="288"/>
      <c r="I44" s="568"/>
      <c r="J44" s="569"/>
    </row>
    <row r="45" spans="1:10" s="286" customFormat="1" ht="15" customHeight="1">
      <c r="A45" s="558" t="s">
        <v>3</v>
      </c>
      <c r="B45" s="559"/>
      <c r="C45" s="560"/>
      <c r="D45" s="552"/>
      <c r="E45" s="553"/>
      <c r="F45" s="554"/>
      <c r="G45" s="289"/>
      <c r="H45" s="290"/>
      <c r="I45" s="570"/>
      <c r="J45" s="571"/>
    </row>
    <row r="46" spans="1:10" s="286" customFormat="1" ht="15" customHeight="1">
      <c r="A46" s="549"/>
      <c r="B46" s="550"/>
      <c r="C46" s="551"/>
      <c r="D46" s="549"/>
      <c r="E46" s="550"/>
      <c r="F46" s="551"/>
      <c r="G46" s="287"/>
      <c r="H46" s="288"/>
      <c r="I46" s="568"/>
      <c r="J46" s="569"/>
    </row>
    <row r="47" spans="1:10" s="286" customFormat="1" ht="15" customHeight="1">
      <c r="A47" s="561"/>
      <c r="B47" s="562"/>
      <c r="C47" s="563"/>
      <c r="D47" s="552"/>
      <c r="E47" s="553"/>
      <c r="F47" s="554"/>
      <c r="G47" s="291"/>
      <c r="H47" s="292"/>
      <c r="I47" s="572"/>
      <c r="J47" s="573"/>
    </row>
    <row r="48" spans="1:10" s="286" customFormat="1" ht="15" customHeight="1">
      <c r="A48" s="549"/>
      <c r="B48" s="550"/>
      <c r="C48" s="551"/>
      <c r="D48" s="549"/>
      <c r="E48" s="550"/>
      <c r="F48" s="551"/>
      <c r="G48" s="287"/>
      <c r="H48" s="288"/>
      <c r="I48" s="568"/>
      <c r="J48" s="569"/>
    </row>
    <row r="49" spans="1:11" s="152" customFormat="1" ht="15" customHeight="1">
      <c r="A49" s="558" t="s">
        <v>3</v>
      </c>
      <c r="B49" s="559"/>
      <c r="C49" s="560"/>
      <c r="D49" s="552"/>
      <c r="E49" s="553"/>
      <c r="F49" s="554"/>
      <c r="G49" s="289"/>
      <c r="H49" s="290"/>
      <c r="I49" s="570"/>
      <c r="J49" s="571"/>
    </row>
    <row r="50" spans="1:11" s="295" customFormat="1" ht="15" customHeight="1">
      <c r="A50" s="549"/>
      <c r="B50" s="550"/>
      <c r="C50" s="551"/>
      <c r="D50" s="549"/>
      <c r="E50" s="550"/>
      <c r="F50" s="551"/>
      <c r="G50" s="287"/>
      <c r="H50" s="288"/>
      <c r="I50" s="568"/>
      <c r="J50" s="569"/>
      <c r="K50" s="153"/>
    </row>
    <row r="51" spans="1:11" s="295" customFormat="1" ht="15" customHeight="1">
      <c r="A51" s="561"/>
      <c r="B51" s="562"/>
      <c r="C51" s="563"/>
      <c r="D51" s="552"/>
      <c r="E51" s="553"/>
      <c r="F51" s="554"/>
      <c r="G51" s="291"/>
      <c r="H51" s="292"/>
      <c r="I51" s="572"/>
      <c r="J51" s="573"/>
    </row>
    <row r="52" spans="1:11" s="295" customFormat="1" ht="15" customHeight="1">
      <c r="A52" s="555"/>
      <c r="B52" s="556"/>
      <c r="C52" s="557"/>
      <c r="D52" s="555"/>
      <c r="E52" s="556"/>
      <c r="F52" s="557"/>
      <c r="G52" s="296"/>
      <c r="H52" s="296"/>
      <c r="I52" s="574"/>
      <c r="J52" s="575"/>
    </row>
    <row r="53" spans="1:11" s="112" customFormat="1" ht="13.5" customHeight="1">
      <c r="A53" s="68"/>
      <c r="B53" s="68"/>
      <c r="C53" s="68"/>
      <c r="D53" s="68"/>
      <c r="E53" s="65"/>
      <c r="F53" s="65"/>
      <c r="G53" s="66"/>
      <c r="H53" s="283"/>
      <c r="I53" s="13"/>
      <c r="J53" s="281"/>
    </row>
    <row r="54" spans="1:11" s="112" customFormat="1" ht="18" customHeight="1">
      <c r="A54" s="68"/>
      <c r="B54" s="566" t="s">
        <v>129</v>
      </c>
      <c r="C54" s="566"/>
      <c r="D54" s="566"/>
      <c r="E54" s="566"/>
      <c r="F54" s="566"/>
      <c r="G54" s="567"/>
      <c r="H54" s="297">
        <f>SUM(G27:G52)</f>
        <v>6100</v>
      </c>
      <c r="I54" s="13"/>
      <c r="J54" s="13"/>
    </row>
    <row r="55" spans="1:11" s="13" customFormat="1" ht="18" customHeight="1">
      <c r="A55" s="68"/>
      <c r="B55" s="566" t="s">
        <v>128</v>
      </c>
      <c r="C55" s="566"/>
      <c r="D55" s="566"/>
      <c r="E55" s="566"/>
      <c r="F55" s="566"/>
      <c r="G55" s="567"/>
      <c r="H55" s="297">
        <f>SUM(H27:H52)</f>
        <v>6000</v>
      </c>
    </row>
    <row r="56" spans="1:11" s="13" customFormat="1" ht="18" customHeight="1" thickBot="1">
      <c r="A56" s="68"/>
      <c r="B56" s="34"/>
      <c r="C56" s="34"/>
      <c r="D56" s="34"/>
      <c r="E56" s="47"/>
      <c r="F56" s="47"/>
      <c r="G56" s="39"/>
      <c r="H56" s="282"/>
    </row>
    <row r="57" spans="1:11" s="13" customFormat="1" ht="18" customHeight="1" thickTop="1" thickBot="1">
      <c r="A57" s="68"/>
      <c r="B57" s="565" t="s">
        <v>16</v>
      </c>
      <c r="C57" s="565"/>
      <c r="D57" s="565"/>
      <c r="E57" s="565"/>
      <c r="F57" s="565"/>
      <c r="G57" s="565"/>
      <c r="H57" s="298">
        <f>H54/(H54+H55)</f>
        <v>0.50413223140495866</v>
      </c>
    </row>
    <row r="58" spans="1:11" s="13" customFormat="1" ht="18" customHeight="1" thickTop="1">
      <c r="A58" s="68"/>
      <c r="B58" s="68"/>
      <c r="C58" s="564"/>
      <c r="D58" s="564"/>
      <c r="E58" s="564"/>
      <c r="F58" s="564"/>
      <c r="G58" s="66"/>
    </row>
    <row r="59" spans="1:11" s="13" customFormat="1" ht="18" customHeight="1">
      <c r="A59" s="547"/>
      <c r="B59" s="547"/>
      <c r="C59" s="45"/>
      <c r="D59" s="42"/>
      <c r="E59" s="12"/>
      <c r="F59" s="12"/>
      <c r="G59" s="12"/>
      <c r="H59" s="43"/>
      <c r="I59" s="7"/>
    </row>
    <row r="60" spans="1:11" s="13" customFormat="1" ht="18" customHeight="1">
      <c r="A60" s="548"/>
      <c r="B60" s="548"/>
      <c r="C60" s="548"/>
      <c r="D60" s="548"/>
      <c r="E60" s="548"/>
      <c r="F60" s="548"/>
      <c r="G60" s="548"/>
      <c r="H60" s="592"/>
      <c r="I60" s="592"/>
    </row>
  </sheetData>
  <sheetProtection password="D232" sheet="1" objects="1" scenarios="1"/>
  <protectedRanges>
    <protectedRange sqref="D9:D10" name="Range1"/>
    <protectedRange sqref="H9:H16" name="Range2"/>
    <protectedRange sqref="A27:J52" name="Range3"/>
  </protectedRanges>
  <mergeCells count="2304">
    <mergeCell ref="VQJ1:VQN1"/>
    <mergeCell ref="VQQ1:VQU1"/>
    <mergeCell ref="VQX1:VRB1"/>
    <mergeCell ref="VRE1:VRI1"/>
    <mergeCell ref="VRL1:VRO1"/>
    <mergeCell ref="A5:E5"/>
    <mergeCell ref="I2:J2"/>
    <mergeCell ref="I3:J3"/>
    <mergeCell ref="VNY1:VOC1"/>
    <mergeCell ref="VOF1:VOJ1"/>
    <mergeCell ref="VOM1:VOQ1"/>
    <mergeCell ref="VOT1:VOX1"/>
    <mergeCell ref="VPA1:VPE1"/>
    <mergeCell ref="VPH1:VPL1"/>
    <mergeCell ref="VPO1:VPS1"/>
    <mergeCell ref="VPV1:VPZ1"/>
    <mergeCell ref="VQC1:VQG1"/>
    <mergeCell ref="VLN1:VLR1"/>
    <mergeCell ref="VLU1:VLY1"/>
    <mergeCell ref="VMB1:VMF1"/>
    <mergeCell ref="VMI1:VMM1"/>
    <mergeCell ref="VMP1:VMT1"/>
    <mergeCell ref="VMW1:VNA1"/>
    <mergeCell ref="VND1:VNH1"/>
    <mergeCell ref="VNK1:VNO1"/>
    <mergeCell ref="VNR1:VNV1"/>
    <mergeCell ref="VJC1:VJG1"/>
    <mergeCell ref="VJJ1:VJN1"/>
    <mergeCell ref="VJQ1:VJU1"/>
    <mergeCell ref="VJX1:VKB1"/>
    <mergeCell ref="VKE1:VKI1"/>
    <mergeCell ref="VKL1:VKP1"/>
    <mergeCell ref="VKS1:VKW1"/>
    <mergeCell ref="VKZ1:VLD1"/>
    <mergeCell ref="VLG1:VLK1"/>
    <mergeCell ref="VGR1:VGV1"/>
    <mergeCell ref="VGY1:VHC1"/>
    <mergeCell ref="VHF1:VHJ1"/>
    <mergeCell ref="VHM1:VHQ1"/>
    <mergeCell ref="VHT1:VHX1"/>
    <mergeCell ref="VIA1:VIE1"/>
    <mergeCell ref="VIH1:VIL1"/>
    <mergeCell ref="VIO1:VIS1"/>
    <mergeCell ref="VIV1:VIZ1"/>
    <mergeCell ref="VEG1:VEK1"/>
    <mergeCell ref="VEN1:VER1"/>
    <mergeCell ref="VEU1:VEY1"/>
    <mergeCell ref="VFB1:VFF1"/>
    <mergeCell ref="VFI1:VFM1"/>
    <mergeCell ref="VFP1:VFT1"/>
    <mergeCell ref="VFW1:VGA1"/>
    <mergeCell ref="VGD1:VGH1"/>
    <mergeCell ref="VGK1:VGO1"/>
    <mergeCell ref="VBV1:VBZ1"/>
    <mergeCell ref="VCC1:VCG1"/>
    <mergeCell ref="VCJ1:VCN1"/>
    <mergeCell ref="VCQ1:VCU1"/>
    <mergeCell ref="VCX1:VDB1"/>
    <mergeCell ref="VDE1:VDI1"/>
    <mergeCell ref="VDL1:VDP1"/>
    <mergeCell ref="VDS1:VDW1"/>
    <mergeCell ref="VDZ1:VED1"/>
    <mergeCell ref="UZK1:UZO1"/>
    <mergeCell ref="UZR1:UZV1"/>
    <mergeCell ref="UZY1:VAC1"/>
    <mergeCell ref="VAF1:VAJ1"/>
    <mergeCell ref="VAM1:VAQ1"/>
    <mergeCell ref="VAT1:VAX1"/>
    <mergeCell ref="VBA1:VBE1"/>
    <mergeCell ref="VBH1:VBL1"/>
    <mergeCell ref="VBO1:VBS1"/>
    <mergeCell ref="UWZ1:UXD1"/>
    <mergeCell ref="UXG1:UXK1"/>
    <mergeCell ref="UXN1:UXR1"/>
    <mergeCell ref="UXU1:UXY1"/>
    <mergeCell ref="UYB1:UYF1"/>
    <mergeCell ref="UYI1:UYM1"/>
    <mergeCell ref="UYP1:UYT1"/>
    <mergeCell ref="UYW1:UZA1"/>
    <mergeCell ref="UZD1:UZH1"/>
    <mergeCell ref="UUO1:UUS1"/>
    <mergeCell ref="UUV1:UUZ1"/>
    <mergeCell ref="UVC1:UVG1"/>
    <mergeCell ref="UVJ1:UVN1"/>
    <mergeCell ref="UVQ1:UVU1"/>
    <mergeCell ref="UVX1:UWB1"/>
    <mergeCell ref="UWE1:UWI1"/>
    <mergeCell ref="UWL1:UWP1"/>
    <mergeCell ref="UWS1:UWW1"/>
    <mergeCell ref="USD1:USH1"/>
    <mergeCell ref="USK1:USO1"/>
    <mergeCell ref="USR1:USV1"/>
    <mergeCell ref="USY1:UTC1"/>
    <mergeCell ref="UTF1:UTJ1"/>
    <mergeCell ref="UTM1:UTQ1"/>
    <mergeCell ref="UTT1:UTX1"/>
    <mergeCell ref="UUA1:UUE1"/>
    <mergeCell ref="UUH1:UUL1"/>
    <mergeCell ref="UPS1:UPW1"/>
    <mergeCell ref="UPZ1:UQD1"/>
    <mergeCell ref="UQG1:UQK1"/>
    <mergeCell ref="UQN1:UQR1"/>
    <mergeCell ref="UQU1:UQY1"/>
    <mergeCell ref="URB1:URF1"/>
    <mergeCell ref="URI1:URM1"/>
    <mergeCell ref="URP1:URT1"/>
    <mergeCell ref="URW1:USA1"/>
    <mergeCell ref="UNH1:UNL1"/>
    <mergeCell ref="UNO1:UNS1"/>
    <mergeCell ref="UNV1:UNZ1"/>
    <mergeCell ref="UOC1:UOG1"/>
    <mergeCell ref="UOJ1:UON1"/>
    <mergeCell ref="UOQ1:UOU1"/>
    <mergeCell ref="UOX1:UPB1"/>
    <mergeCell ref="UPE1:UPI1"/>
    <mergeCell ref="UPL1:UPP1"/>
    <mergeCell ref="UKW1:ULA1"/>
    <mergeCell ref="ULD1:ULH1"/>
    <mergeCell ref="ULK1:ULO1"/>
    <mergeCell ref="ULR1:ULV1"/>
    <mergeCell ref="ULY1:UMC1"/>
    <mergeCell ref="UMF1:UMJ1"/>
    <mergeCell ref="UMM1:UMQ1"/>
    <mergeCell ref="UMT1:UMX1"/>
    <mergeCell ref="UNA1:UNE1"/>
    <mergeCell ref="UIL1:UIP1"/>
    <mergeCell ref="UIS1:UIW1"/>
    <mergeCell ref="UIZ1:UJD1"/>
    <mergeCell ref="UJG1:UJK1"/>
    <mergeCell ref="UJN1:UJR1"/>
    <mergeCell ref="UJU1:UJY1"/>
    <mergeCell ref="UKB1:UKF1"/>
    <mergeCell ref="UKI1:UKM1"/>
    <mergeCell ref="UKP1:UKT1"/>
    <mergeCell ref="UGA1:UGE1"/>
    <mergeCell ref="UGH1:UGL1"/>
    <mergeCell ref="UGO1:UGS1"/>
    <mergeCell ref="UGV1:UGZ1"/>
    <mergeCell ref="UHC1:UHG1"/>
    <mergeCell ref="UHJ1:UHN1"/>
    <mergeCell ref="UHQ1:UHU1"/>
    <mergeCell ref="UHX1:UIB1"/>
    <mergeCell ref="UIE1:UII1"/>
    <mergeCell ref="UDP1:UDT1"/>
    <mergeCell ref="UDW1:UEA1"/>
    <mergeCell ref="UED1:UEH1"/>
    <mergeCell ref="UEK1:UEO1"/>
    <mergeCell ref="UER1:UEV1"/>
    <mergeCell ref="UEY1:UFC1"/>
    <mergeCell ref="UFF1:UFJ1"/>
    <mergeCell ref="UFM1:UFQ1"/>
    <mergeCell ref="UFT1:UFX1"/>
    <mergeCell ref="UBE1:UBI1"/>
    <mergeCell ref="UBL1:UBP1"/>
    <mergeCell ref="UBS1:UBW1"/>
    <mergeCell ref="UBZ1:UCD1"/>
    <mergeCell ref="UCG1:UCK1"/>
    <mergeCell ref="UCN1:UCR1"/>
    <mergeCell ref="UCU1:UCY1"/>
    <mergeCell ref="UDB1:UDF1"/>
    <mergeCell ref="UDI1:UDM1"/>
    <mergeCell ref="TYT1:TYX1"/>
    <mergeCell ref="TZA1:TZE1"/>
    <mergeCell ref="TZH1:TZL1"/>
    <mergeCell ref="TZO1:TZS1"/>
    <mergeCell ref="TZV1:TZZ1"/>
    <mergeCell ref="UAC1:UAG1"/>
    <mergeCell ref="UAJ1:UAN1"/>
    <mergeCell ref="UAQ1:UAU1"/>
    <mergeCell ref="UAX1:UBB1"/>
    <mergeCell ref="TWI1:TWM1"/>
    <mergeCell ref="TWP1:TWT1"/>
    <mergeCell ref="TWW1:TXA1"/>
    <mergeCell ref="TXD1:TXH1"/>
    <mergeCell ref="TXK1:TXO1"/>
    <mergeCell ref="TXR1:TXV1"/>
    <mergeCell ref="TXY1:TYC1"/>
    <mergeCell ref="TYF1:TYJ1"/>
    <mergeCell ref="TYM1:TYQ1"/>
    <mergeCell ref="TTX1:TUB1"/>
    <mergeCell ref="TUE1:TUI1"/>
    <mergeCell ref="TUL1:TUP1"/>
    <mergeCell ref="TUS1:TUW1"/>
    <mergeCell ref="TUZ1:TVD1"/>
    <mergeCell ref="TVG1:TVK1"/>
    <mergeCell ref="TVN1:TVR1"/>
    <mergeCell ref="TVU1:TVY1"/>
    <mergeCell ref="TWB1:TWF1"/>
    <mergeCell ref="TRM1:TRQ1"/>
    <mergeCell ref="TRT1:TRX1"/>
    <mergeCell ref="TSA1:TSE1"/>
    <mergeCell ref="TSH1:TSL1"/>
    <mergeCell ref="TSO1:TSS1"/>
    <mergeCell ref="TSV1:TSZ1"/>
    <mergeCell ref="TTC1:TTG1"/>
    <mergeCell ref="TTJ1:TTN1"/>
    <mergeCell ref="TTQ1:TTU1"/>
    <mergeCell ref="TPB1:TPF1"/>
    <mergeCell ref="TPI1:TPM1"/>
    <mergeCell ref="TPP1:TPT1"/>
    <mergeCell ref="TPW1:TQA1"/>
    <mergeCell ref="TQD1:TQH1"/>
    <mergeCell ref="TQK1:TQO1"/>
    <mergeCell ref="TQR1:TQV1"/>
    <mergeCell ref="TQY1:TRC1"/>
    <mergeCell ref="TRF1:TRJ1"/>
    <mergeCell ref="TMQ1:TMU1"/>
    <mergeCell ref="TMX1:TNB1"/>
    <mergeCell ref="TNE1:TNI1"/>
    <mergeCell ref="TNL1:TNP1"/>
    <mergeCell ref="TNS1:TNW1"/>
    <mergeCell ref="TNZ1:TOD1"/>
    <mergeCell ref="TOG1:TOK1"/>
    <mergeCell ref="TON1:TOR1"/>
    <mergeCell ref="TOU1:TOY1"/>
    <mergeCell ref="TKF1:TKJ1"/>
    <mergeCell ref="TKM1:TKQ1"/>
    <mergeCell ref="TKT1:TKX1"/>
    <mergeCell ref="TLA1:TLE1"/>
    <mergeCell ref="TLH1:TLL1"/>
    <mergeCell ref="TLO1:TLS1"/>
    <mergeCell ref="TLV1:TLZ1"/>
    <mergeCell ref="TMC1:TMG1"/>
    <mergeCell ref="TMJ1:TMN1"/>
    <mergeCell ref="THU1:THY1"/>
    <mergeCell ref="TIB1:TIF1"/>
    <mergeCell ref="TII1:TIM1"/>
    <mergeCell ref="TIP1:TIT1"/>
    <mergeCell ref="TIW1:TJA1"/>
    <mergeCell ref="TJD1:TJH1"/>
    <mergeCell ref="TJK1:TJO1"/>
    <mergeCell ref="TJR1:TJV1"/>
    <mergeCell ref="TJY1:TKC1"/>
    <mergeCell ref="TFJ1:TFN1"/>
    <mergeCell ref="TFQ1:TFU1"/>
    <mergeCell ref="TFX1:TGB1"/>
    <mergeCell ref="TGE1:TGI1"/>
    <mergeCell ref="TGL1:TGP1"/>
    <mergeCell ref="TGS1:TGW1"/>
    <mergeCell ref="TGZ1:THD1"/>
    <mergeCell ref="THG1:THK1"/>
    <mergeCell ref="THN1:THR1"/>
    <mergeCell ref="TCY1:TDC1"/>
    <mergeCell ref="TDF1:TDJ1"/>
    <mergeCell ref="TDM1:TDQ1"/>
    <mergeCell ref="TDT1:TDX1"/>
    <mergeCell ref="TEA1:TEE1"/>
    <mergeCell ref="TEH1:TEL1"/>
    <mergeCell ref="TEO1:TES1"/>
    <mergeCell ref="TEV1:TEZ1"/>
    <mergeCell ref="TFC1:TFG1"/>
    <mergeCell ref="TAN1:TAR1"/>
    <mergeCell ref="TAU1:TAY1"/>
    <mergeCell ref="TBB1:TBF1"/>
    <mergeCell ref="TBI1:TBM1"/>
    <mergeCell ref="TBP1:TBT1"/>
    <mergeCell ref="TBW1:TCA1"/>
    <mergeCell ref="TCD1:TCH1"/>
    <mergeCell ref="TCK1:TCO1"/>
    <mergeCell ref="TCR1:TCV1"/>
    <mergeCell ref="SYC1:SYG1"/>
    <mergeCell ref="SYJ1:SYN1"/>
    <mergeCell ref="SYQ1:SYU1"/>
    <mergeCell ref="SYX1:SZB1"/>
    <mergeCell ref="SZE1:SZI1"/>
    <mergeCell ref="SZL1:SZP1"/>
    <mergeCell ref="SZS1:SZW1"/>
    <mergeCell ref="SZZ1:TAD1"/>
    <mergeCell ref="TAG1:TAK1"/>
    <mergeCell ref="SVR1:SVV1"/>
    <mergeCell ref="SVY1:SWC1"/>
    <mergeCell ref="SWF1:SWJ1"/>
    <mergeCell ref="SWM1:SWQ1"/>
    <mergeCell ref="SWT1:SWX1"/>
    <mergeCell ref="SXA1:SXE1"/>
    <mergeCell ref="SXH1:SXL1"/>
    <mergeCell ref="SXO1:SXS1"/>
    <mergeCell ref="SXV1:SXZ1"/>
    <mergeCell ref="STG1:STK1"/>
    <mergeCell ref="STN1:STR1"/>
    <mergeCell ref="STU1:STY1"/>
    <mergeCell ref="SUB1:SUF1"/>
    <mergeCell ref="SUI1:SUM1"/>
    <mergeCell ref="SUP1:SUT1"/>
    <mergeCell ref="SUW1:SVA1"/>
    <mergeCell ref="SVD1:SVH1"/>
    <mergeCell ref="SVK1:SVO1"/>
    <mergeCell ref="SQV1:SQZ1"/>
    <mergeCell ref="SRC1:SRG1"/>
    <mergeCell ref="SRJ1:SRN1"/>
    <mergeCell ref="SRQ1:SRU1"/>
    <mergeCell ref="SRX1:SSB1"/>
    <mergeCell ref="SSE1:SSI1"/>
    <mergeCell ref="SSL1:SSP1"/>
    <mergeCell ref="SSS1:SSW1"/>
    <mergeCell ref="SSZ1:STD1"/>
    <mergeCell ref="SOK1:SOO1"/>
    <mergeCell ref="SOR1:SOV1"/>
    <mergeCell ref="SOY1:SPC1"/>
    <mergeCell ref="SPF1:SPJ1"/>
    <mergeCell ref="SPM1:SPQ1"/>
    <mergeCell ref="SPT1:SPX1"/>
    <mergeCell ref="SQA1:SQE1"/>
    <mergeCell ref="SQH1:SQL1"/>
    <mergeCell ref="SQO1:SQS1"/>
    <mergeCell ref="SLZ1:SMD1"/>
    <mergeCell ref="SMG1:SMK1"/>
    <mergeCell ref="SMN1:SMR1"/>
    <mergeCell ref="SMU1:SMY1"/>
    <mergeCell ref="SNB1:SNF1"/>
    <mergeCell ref="SNI1:SNM1"/>
    <mergeCell ref="SNP1:SNT1"/>
    <mergeCell ref="SNW1:SOA1"/>
    <mergeCell ref="SOD1:SOH1"/>
    <mergeCell ref="SJO1:SJS1"/>
    <mergeCell ref="SJV1:SJZ1"/>
    <mergeCell ref="SKC1:SKG1"/>
    <mergeCell ref="SKJ1:SKN1"/>
    <mergeCell ref="SKQ1:SKU1"/>
    <mergeCell ref="SKX1:SLB1"/>
    <mergeCell ref="SLE1:SLI1"/>
    <mergeCell ref="SLL1:SLP1"/>
    <mergeCell ref="SLS1:SLW1"/>
    <mergeCell ref="SHD1:SHH1"/>
    <mergeCell ref="SHK1:SHO1"/>
    <mergeCell ref="SHR1:SHV1"/>
    <mergeCell ref="SHY1:SIC1"/>
    <mergeCell ref="SIF1:SIJ1"/>
    <mergeCell ref="SIM1:SIQ1"/>
    <mergeCell ref="SIT1:SIX1"/>
    <mergeCell ref="SJA1:SJE1"/>
    <mergeCell ref="SJH1:SJL1"/>
    <mergeCell ref="SES1:SEW1"/>
    <mergeCell ref="SEZ1:SFD1"/>
    <mergeCell ref="SFG1:SFK1"/>
    <mergeCell ref="SFN1:SFR1"/>
    <mergeCell ref="SFU1:SFY1"/>
    <mergeCell ref="SGB1:SGF1"/>
    <mergeCell ref="SGI1:SGM1"/>
    <mergeCell ref="SGP1:SGT1"/>
    <mergeCell ref="SGW1:SHA1"/>
    <mergeCell ref="SCH1:SCL1"/>
    <mergeCell ref="SCO1:SCS1"/>
    <mergeCell ref="SCV1:SCZ1"/>
    <mergeCell ref="SDC1:SDG1"/>
    <mergeCell ref="SDJ1:SDN1"/>
    <mergeCell ref="SDQ1:SDU1"/>
    <mergeCell ref="SDX1:SEB1"/>
    <mergeCell ref="SEE1:SEI1"/>
    <mergeCell ref="SEL1:SEP1"/>
    <mergeCell ref="RZW1:SAA1"/>
    <mergeCell ref="SAD1:SAH1"/>
    <mergeCell ref="SAK1:SAO1"/>
    <mergeCell ref="SAR1:SAV1"/>
    <mergeCell ref="SAY1:SBC1"/>
    <mergeCell ref="SBF1:SBJ1"/>
    <mergeCell ref="SBM1:SBQ1"/>
    <mergeCell ref="SBT1:SBX1"/>
    <mergeCell ref="SCA1:SCE1"/>
    <mergeCell ref="RXL1:RXP1"/>
    <mergeCell ref="RXS1:RXW1"/>
    <mergeCell ref="RXZ1:RYD1"/>
    <mergeCell ref="RYG1:RYK1"/>
    <mergeCell ref="RYN1:RYR1"/>
    <mergeCell ref="RYU1:RYY1"/>
    <mergeCell ref="RZB1:RZF1"/>
    <mergeCell ref="RZI1:RZM1"/>
    <mergeCell ref="RZP1:RZT1"/>
    <mergeCell ref="RVA1:RVE1"/>
    <mergeCell ref="RVH1:RVL1"/>
    <mergeCell ref="RVO1:RVS1"/>
    <mergeCell ref="RVV1:RVZ1"/>
    <mergeCell ref="RWC1:RWG1"/>
    <mergeCell ref="RWJ1:RWN1"/>
    <mergeCell ref="RWQ1:RWU1"/>
    <mergeCell ref="RWX1:RXB1"/>
    <mergeCell ref="RXE1:RXI1"/>
    <mergeCell ref="RSP1:RST1"/>
    <mergeCell ref="RSW1:RTA1"/>
    <mergeCell ref="RTD1:RTH1"/>
    <mergeCell ref="RTK1:RTO1"/>
    <mergeCell ref="RTR1:RTV1"/>
    <mergeCell ref="RTY1:RUC1"/>
    <mergeCell ref="RUF1:RUJ1"/>
    <mergeCell ref="RUM1:RUQ1"/>
    <mergeCell ref="RUT1:RUX1"/>
    <mergeCell ref="RQE1:RQI1"/>
    <mergeCell ref="RQL1:RQP1"/>
    <mergeCell ref="RQS1:RQW1"/>
    <mergeCell ref="RQZ1:RRD1"/>
    <mergeCell ref="RRG1:RRK1"/>
    <mergeCell ref="RRN1:RRR1"/>
    <mergeCell ref="RRU1:RRY1"/>
    <mergeCell ref="RSB1:RSF1"/>
    <mergeCell ref="RSI1:RSM1"/>
    <mergeCell ref="RNT1:RNX1"/>
    <mergeCell ref="ROA1:ROE1"/>
    <mergeCell ref="ROH1:ROL1"/>
    <mergeCell ref="ROO1:ROS1"/>
    <mergeCell ref="ROV1:ROZ1"/>
    <mergeCell ref="RPC1:RPG1"/>
    <mergeCell ref="RPJ1:RPN1"/>
    <mergeCell ref="RPQ1:RPU1"/>
    <mergeCell ref="RPX1:RQB1"/>
    <mergeCell ref="RLI1:RLM1"/>
    <mergeCell ref="RLP1:RLT1"/>
    <mergeCell ref="RLW1:RMA1"/>
    <mergeCell ref="RMD1:RMH1"/>
    <mergeCell ref="RMK1:RMO1"/>
    <mergeCell ref="RMR1:RMV1"/>
    <mergeCell ref="RMY1:RNC1"/>
    <mergeCell ref="RNF1:RNJ1"/>
    <mergeCell ref="RNM1:RNQ1"/>
    <mergeCell ref="RIX1:RJB1"/>
    <mergeCell ref="RJE1:RJI1"/>
    <mergeCell ref="RJL1:RJP1"/>
    <mergeCell ref="RJS1:RJW1"/>
    <mergeCell ref="RJZ1:RKD1"/>
    <mergeCell ref="RKG1:RKK1"/>
    <mergeCell ref="RKN1:RKR1"/>
    <mergeCell ref="RKU1:RKY1"/>
    <mergeCell ref="RLB1:RLF1"/>
    <mergeCell ref="RGM1:RGQ1"/>
    <mergeCell ref="RGT1:RGX1"/>
    <mergeCell ref="RHA1:RHE1"/>
    <mergeCell ref="RHH1:RHL1"/>
    <mergeCell ref="RHO1:RHS1"/>
    <mergeCell ref="RHV1:RHZ1"/>
    <mergeCell ref="RIC1:RIG1"/>
    <mergeCell ref="RIJ1:RIN1"/>
    <mergeCell ref="RIQ1:RIU1"/>
    <mergeCell ref="REB1:REF1"/>
    <mergeCell ref="REI1:REM1"/>
    <mergeCell ref="REP1:RET1"/>
    <mergeCell ref="REW1:RFA1"/>
    <mergeCell ref="RFD1:RFH1"/>
    <mergeCell ref="RFK1:RFO1"/>
    <mergeCell ref="RFR1:RFV1"/>
    <mergeCell ref="RFY1:RGC1"/>
    <mergeCell ref="RGF1:RGJ1"/>
    <mergeCell ref="RBQ1:RBU1"/>
    <mergeCell ref="RBX1:RCB1"/>
    <mergeCell ref="RCE1:RCI1"/>
    <mergeCell ref="RCL1:RCP1"/>
    <mergeCell ref="RCS1:RCW1"/>
    <mergeCell ref="RCZ1:RDD1"/>
    <mergeCell ref="RDG1:RDK1"/>
    <mergeCell ref="RDN1:RDR1"/>
    <mergeCell ref="RDU1:RDY1"/>
    <mergeCell ref="QZF1:QZJ1"/>
    <mergeCell ref="QZM1:QZQ1"/>
    <mergeCell ref="QZT1:QZX1"/>
    <mergeCell ref="RAA1:RAE1"/>
    <mergeCell ref="RAH1:RAL1"/>
    <mergeCell ref="RAO1:RAS1"/>
    <mergeCell ref="RAV1:RAZ1"/>
    <mergeCell ref="RBC1:RBG1"/>
    <mergeCell ref="RBJ1:RBN1"/>
    <mergeCell ref="QWU1:QWY1"/>
    <mergeCell ref="QXB1:QXF1"/>
    <mergeCell ref="QXI1:QXM1"/>
    <mergeCell ref="QXP1:QXT1"/>
    <mergeCell ref="QXW1:QYA1"/>
    <mergeCell ref="QYD1:QYH1"/>
    <mergeCell ref="QYK1:QYO1"/>
    <mergeCell ref="QYR1:QYV1"/>
    <mergeCell ref="QYY1:QZC1"/>
    <mergeCell ref="QUJ1:QUN1"/>
    <mergeCell ref="QUQ1:QUU1"/>
    <mergeCell ref="QUX1:QVB1"/>
    <mergeCell ref="QVE1:QVI1"/>
    <mergeCell ref="QVL1:QVP1"/>
    <mergeCell ref="QVS1:QVW1"/>
    <mergeCell ref="QVZ1:QWD1"/>
    <mergeCell ref="QWG1:QWK1"/>
    <mergeCell ref="QWN1:QWR1"/>
    <mergeCell ref="QRY1:QSC1"/>
    <mergeCell ref="QSF1:QSJ1"/>
    <mergeCell ref="QSM1:QSQ1"/>
    <mergeCell ref="QST1:QSX1"/>
    <mergeCell ref="QTA1:QTE1"/>
    <mergeCell ref="QTH1:QTL1"/>
    <mergeCell ref="QTO1:QTS1"/>
    <mergeCell ref="QTV1:QTZ1"/>
    <mergeCell ref="QUC1:QUG1"/>
    <mergeCell ref="QPN1:QPR1"/>
    <mergeCell ref="QPU1:QPY1"/>
    <mergeCell ref="QQB1:QQF1"/>
    <mergeCell ref="QQI1:QQM1"/>
    <mergeCell ref="QQP1:QQT1"/>
    <mergeCell ref="QQW1:QRA1"/>
    <mergeCell ref="QRD1:QRH1"/>
    <mergeCell ref="QRK1:QRO1"/>
    <mergeCell ref="QRR1:QRV1"/>
    <mergeCell ref="QNC1:QNG1"/>
    <mergeCell ref="QNJ1:QNN1"/>
    <mergeCell ref="QNQ1:QNU1"/>
    <mergeCell ref="QNX1:QOB1"/>
    <mergeCell ref="QOE1:QOI1"/>
    <mergeCell ref="QOL1:QOP1"/>
    <mergeCell ref="QOS1:QOW1"/>
    <mergeCell ref="QOZ1:QPD1"/>
    <mergeCell ref="QPG1:QPK1"/>
    <mergeCell ref="QKR1:QKV1"/>
    <mergeCell ref="QKY1:QLC1"/>
    <mergeCell ref="QLF1:QLJ1"/>
    <mergeCell ref="QLM1:QLQ1"/>
    <mergeCell ref="QLT1:QLX1"/>
    <mergeCell ref="QMA1:QME1"/>
    <mergeCell ref="QMH1:QML1"/>
    <mergeCell ref="QMO1:QMS1"/>
    <mergeCell ref="QMV1:QMZ1"/>
    <mergeCell ref="QIG1:QIK1"/>
    <mergeCell ref="QIN1:QIR1"/>
    <mergeCell ref="QIU1:QIY1"/>
    <mergeCell ref="QJB1:QJF1"/>
    <mergeCell ref="QJI1:QJM1"/>
    <mergeCell ref="QJP1:QJT1"/>
    <mergeCell ref="QJW1:QKA1"/>
    <mergeCell ref="QKD1:QKH1"/>
    <mergeCell ref="QKK1:QKO1"/>
    <mergeCell ref="QFV1:QFZ1"/>
    <mergeCell ref="QGC1:QGG1"/>
    <mergeCell ref="QGJ1:QGN1"/>
    <mergeCell ref="QGQ1:QGU1"/>
    <mergeCell ref="QGX1:QHB1"/>
    <mergeCell ref="QHE1:QHI1"/>
    <mergeCell ref="QHL1:QHP1"/>
    <mergeCell ref="QHS1:QHW1"/>
    <mergeCell ref="QHZ1:QID1"/>
    <mergeCell ref="QDK1:QDO1"/>
    <mergeCell ref="QDR1:QDV1"/>
    <mergeCell ref="QDY1:QEC1"/>
    <mergeCell ref="QEF1:QEJ1"/>
    <mergeCell ref="QEM1:QEQ1"/>
    <mergeCell ref="QET1:QEX1"/>
    <mergeCell ref="QFA1:QFE1"/>
    <mergeCell ref="QFH1:QFL1"/>
    <mergeCell ref="QFO1:QFS1"/>
    <mergeCell ref="QAZ1:QBD1"/>
    <mergeCell ref="QBG1:QBK1"/>
    <mergeCell ref="QBN1:QBR1"/>
    <mergeCell ref="QBU1:QBY1"/>
    <mergeCell ref="QCB1:QCF1"/>
    <mergeCell ref="QCI1:QCM1"/>
    <mergeCell ref="QCP1:QCT1"/>
    <mergeCell ref="QCW1:QDA1"/>
    <mergeCell ref="QDD1:QDH1"/>
    <mergeCell ref="PYO1:PYS1"/>
    <mergeCell ref="PYV1:PYZ1"/>
    <mergeCell ref="PZC1:PZG1"/>
    <mergeCell ref="PZJ1:PZN1"/>
    <mergeCell ref="PZQ1:PZU1"/>
    <mergeCell ref="PZX1:QAB1"/>
    <mergeCell ref="QAE1:QAI1"/>
    <mergeCell ref="QAL1:QAP1"/>
    <mergeCell ref="QAS1:QAW1"/>
    <mergeCell ref="PWD1:PWH1"/>
    <mergeCell ref="PWK1:PWO1"/>
    <mergeCell ref="PWR1:PWV1"/>
    <mergeCell ref="PWY1:PXC1"/>
    <mergeCell ref="PXF1:PXJ1"/>
    <mergeCell ref="PXM1:PXQ1"/>
    <mergeCell ref="PXT1:PXX1"/>
    <mergeCell ref="PYA1:PYE1"/>
    <mergeCell ref="PYH1:PYL1"/>
    <mergeCell ref="PTS1:PTW1"/>
    <mergeCell ref="PTZ1:PUD1"/>
    <mergeCell ref="PUG1:PUK1"/>
    <mergeCell ref="PUN1:PUR1"/>
    <mergeCell ref="PUU1:PUY1"/>
    <mergeCell ref="PVB1:PVF1"/>
    <mergeCell ref="PVI1:PVM1"/>
    <mergeCell ref="PVP1:PVT1"/>
    <mergeCell ref="PVW1:PWA1"/>
    <mergeCell ref="PRH1:PRL1"/>
    <mergeCell ref="PRO1:PRS1"/>
    <mergeCell ref="PRV1:PRZ1"/>
    <mergeCell ref="PSC1:PSG1"/>
    <mergeCell ref="PSJ1:PSN1"/>
    <mergeCell ref="PSQ1:PSU1"/>
    <mergeCell ref="PSX1:PTB1"/>
    <mergeCell ref="PTE1:PTI1"/>
    <mergeCell ref="PTL1:PTP1"/>
    <mergeCell ref="POW1:PPA1"/>
    <mergeCell ref="PPD1:PPH1"/>
    <mergeCell ref="PPK1:PPO1"/>
    <mergeCell ref="PPR1:PPV1"/>
    <mergeCell ref="PPY1:PQC1"/>
    <mergeCell ref="PQF1:PQJ1"/>
    <mergeCell ref="PQM1:PQQ1"/>
    <mergeCell ref="PQT1:PQX1"/>
    <mergeCell ref="PRA1:PRE1"/>
    <mergeCell ref="PML1:PMP1"/>
    <mergeCell ref="PMS1:PMW1"/>
    <mergeCell ref="PMZ1:PND1"/>
    <mergeCell ref="PNG1:PNK1"/>
    <mergeCell ref="PNN1:PNR1"/>
    <mergeCell ref="PNU1:PNY1"/>
    <mergeCell ref="POB1:POF1"/>
    <mergeCell ref="POI1:POM1"/>
    <mergeCell ref="POP1:POT1"/>
    <mergeCell ref="PKA1:PKE1"/>
    <mergeCell ref="PKH1:PKL1"/>
    <mergeCell ref="PKO1:PKS1"/>
    <mergeCell ref="PKV1:PKZ1"/>
    <mergeCell ref="PLC1:PLG1"/>
    <mergeCell ref="PLJ1:PLN1"/>
    <mergeCell ref="PLQ1:PLU1"/>
    <mergeCell ref="PLX1:PMB1"/>
    <mergeCell ref="PME1:PMI1"/>
    <mergeCell ref="PHP1:PHT1"/>
    <mergeCell ref="PHW1:PIA1"/>
    <mergeCell ref="PID1:PIH1"/>
    <mergeCell ref="PIK1:PIO1"/>
    <mergeCell ref="PIR1:PIV1"/>
    <mergeCell ref="PIY1:PJC1"/>
    <mergeCell ref="PJF1:PJJ1"/>
    <mergeCell ref="PJM1:PJQ1"/>
    <mergeCell ref="PJT1:PJX1"/>
    <mergeCell ref="PFE1:PFI1"/>
    <mergeCell ref="PFL1:PFP1"/>
    <mergeCell ref="PFS1:PFW1"/>
    <mergeCell ref="PFZ1:PGD1"/>
    <mergeCell ref="PGG1:PGK1"/>
    <mergeCell ref="PGN1:PGR1"/>
    <mergeCell ref="PGU1:PGY1"/>
    <mergeCell ref="PHB1:PHF1"/>
    <mergeCell ref="PHI1:PHM1"/>
    <mergeCell ref="PCT1:PCX1"/>
    <mergeCell ref="PDA1:PDE1"/>
    <mergeCell ref="PDH1:PDL1"/>
    <mergeCell ref="PDO1:PDS1"/>
    <mergeCell ref="PDV1:PDZ1"/>
    <mergeCell ref="PEC1:PEG1"/>
    <mergeCell ref="PEJ1:PEN1"/>
    <mergeCell ref="PEQ1:PEU1"/>
    <mergeCell ref="PEX1:PFB1"/>
    <mergeCell ref="PAI1:PAM1"/>
    <mergeCell ref="PAP1:PAT1"/>
    <mergeCell ref="PAW1:PBA1"/>
    <mergeCell ref="PBD1:PBH1"/>
    <mergeCell ref="PBK1:PBO1"/>
    <mergeCell ref="PBR1:PBV1"/>
    <mergeCell ref="PBY1:PCC1"/>
    <mergeCell ref="PCF1:PCJ1"/>
    <mergeCell ref="PCM1:PCQ1"/>
    <mergeCell ref="OXX1:OYB1"/>
    <mergeCell ref="OYE1:OYI1"/>
    <mergeCell ref="OYL1:OYP1"/>
    <mergeCell ref="OYS1:OYW1"/>
    <mergeCell ref="OYZ1:OZD1"/>
    <mergeCell ref="OZG1:OZK1"/>
    <mergeCell ref="OZN1:OZR1"/>
    <mergeCell ref="OZU1:OZY1"/>
    <mergeCell ref="PAB1:PAF1"/>
    <mergeCell ref="OVM1:OVQ1"/>
    <mergeCell ref="OVT1:OVX1"/>
    <mergeCell ref="OWA1:OWE1"/>
    <mergeCell ref="OWH1:OWL1"/>
    <mergeCell ref="OWO1:OWS1"/>
    <mergeCell ref="OWV1:OWZ1"/>
    <mergeCell ref="OXC1:OXG1"/>
    <mergeCell ref="OXJ1:OXN1"/>
    <mergeCell ref="OXQ1:OXU1"/>
    <mergeCell ref="OTB1:OTF1"/>
    <mergeCell ref="OTI1:OTM1"/>
    <mergeCell ref="OTP1:OTT1"/>
    <mergeCell ref="OTW1:OUA1"/>
    <mergeCell ref="OUD1:OUH1"/>
    <mergeCell ref="OUK1:OUO1"/>
    <mergeCell ref="OUR1:OUV1"/>
    <mergeCell ref="OUY1:OVC1"/>
    <mergeCell ref="OVF1:OVJ1"/>
    <mergeCell ref="OQQ1:OQU1"/>
    <mergeCell ref="OQX1:ORB1"/>
    <mergeCell ref="ORE1:ORI1"/>
    <mergeCell ref="ORL1:ORP1"/>
    <mergeCell ref="ORS1:ORW1"/>
    <mergeCell ref="ORZ1:OSD1"/>
    <mergeCell ref="OSG1:OSK1"/>
    <mergeCell ref="OSN1:OSR1"/>
    <mergeCell ref="OSU1:OSY1"/>
    <mergeCell ref="OOF1:OOJ1"/>
    <mergeCell ref="OOM1:OOQ1"/>
    <mergeCell ref="OOT1:OOX1"/>
    <mergeCell ref="OPA1:OPE1"/>
    <mergeCell ref="OPH1:OPL1"/>
    <mergeCell ref="OPO1:OPS1"/>
    <mergeCell ref="OPV1:OPZ1"/>
    <mergeCell ref="OQC1:OQG1"/>
    <mergeCell ref="OQJ1:OQN1"/>
    <mergeCell ref="OLU1:OLY1"/>
    <mergeCell ref="OMB1:OMF1"/>
    <mergeCell ref="OMI1:OMM1"/>
    <mergeCell ref="OMP1:OMT1"/>
    <mergeCell ref="OMW1:ONA1"/>
    <mergeCell ref="OND1:ONH1"/>
    <mergeCell ref="ONK1:ONO1"/>
    <mergeCell ref="ONR1:ONV1"/>
    <mergeCell ref="ONY1:OOC1"/>
    <mergeCell ref="OJJ1:OJN1"/>
    <mergeCell ref="OJQ1:OJU1"/>
    <mergeCell ref="OJX1:OKB1"/>
    <mergeCell ref="OKE1:OKI1"/>
    <mergeCell ref="OKL1:OKP1"/>
    <mergeCell ref="OKS1:OKW1"/>
    <mergeCell ref="OKZ1:OLD1"/>
    <mergeCell ref="OLG1:OLK1"/>
    <mergeCell ref="OLN1:OLR1"/>
    <mergeCell ref="OGY1:OHC1"/>
    <mergeCell ref="OHF1:OHJ1"/>
    <mergeCell ref="OHM1:OHQ1"/>
    <mergeCell ref="OHT1:OHX1"/>
    <mergeCell ref="OIA1:OIE1"/>
    <mergeCell ref="OIH1:OIL1"/>
    <mergeCell ref="OIO1:OIS1"/>
    <mergeCell ref="OIV1:OIZ1"/>
    <mergeCell ref="OJC1:OJG1"/>
    <mergeCell ref="OEN1:OER1"/>
    <mergeCell ref="OEU1:OEY1"/>
    <mergeCell ref="OFB1:OFF1"/>
    <mergeCell ref="OFI1:OFM1"/>
    <mergeCell ref="OFP1:OFT1"/>
    <mergeCell ref="OFW1:OGA1"/>
    <mergeCell ref="OGD1:OGH1"/>
    <mergeCell ref="OGK1:OGO1"/>
    <mergeCell ref="OGR1:OGV1"/>
    <mergeCell ref="OCC1:OCG1"/>
    <mergeCell ref="OCJ1:OCN1"/>
    <mergeCell ref="OCQ1:OCU1"/>
    <mergeCell ref="OCX1:ODB1"/>
    <mergeCell ref="ODE1:ODI1"/>
    <mergeCell ref="ODL1:ODP1"/>
    <mergeCell ref="ODS1:ODW1"/>
    <mergeCell ref="ODZ1:OED1"/>
    <mergeCell ref="OEG1:OEK1"/>
    <mergeCell ref="NZR1:NZV1"/>
    <mergeCell ref="NZY1:OAC1"/>
    <mergeCell ref="OAF1:OAJ1"/>
    <mergeCell ref="OAM1:OAQ1"/>
    <mergeCell ref="OAT1:OAX1"/>
    <mergeCell ref="OBA1:OBE1"/>
    <mergeCell ref="OBH1:OBL1"/>
    <mergeCell ref="OBO1:OBS1"/>
    <mergeCell ref="OBV1:OBZ1"/>
    <mergeCell ref="NXG1:NXK1"/>
    <mergeCell ref="NXN1:NXR1"/>
    <mergeCell ref="NXU1:NXY1"/>
    <mergeCell ref="NYB1:NYF1"/>
    <mergeCell ref="NYI1:NYM1"/>
    <mergeCell ref="NYP1:NYT1"/>
    <mergeCell ref="NYW1:NZA1"/>
    <mergeCell ref="NZD1:NZH1"/>
    <mergeCell ref="NZK1:NZO1"/>
    <mergeCell ref="NUV1:NUZ1"/>
    <mergeCell ref="NVC1:NVG1"/>
    <mergeCell ref="NVJ1:NVN1"/>
    <mergeCell ref="NVQ1:NVU1"/>
    <mergeCell ref="NVX1:NWB1"/>
    <mergeCell ref="NWE1:NWI1"/>
    <mergeCell ref="NWL1:NWP1"/>
    <mergeCell ref="NWS1:NWW1"/>
    <mergeCell ref="NWZ1:NXD1"/>
    <mergeCell ref="NSK1:NSO1"/>
    <mergeCell ref="NSR1:NSV1"/>
    <mergeCell ref="NSY1:NTC1"/>
    <mergeCell ref="NTF1:NTJ1"/>
    <mergeCell ref="NTM1:NTQ1"/>
    <mergeCell ref="NTT1:NTX1"/>
    <mergeCell ref="NUA1:NUE1"/>
    <mergeCell ref="NUH1:NUL1"/>
    <mergeCell ref="NUO1:NUS1"/>
    <mergeCell ref="NPZ1:NQD1"/>
    <mergeCell ref="NQG1:NQK1"/>
    <mergeCell ref="NQN1:NQR1"/>
    <mergeCell ref="NQU1:NQY1"/>
    <mergeCell ref="NRB1:NRF1"/>
    <mergeCell ref="NRI1:NRM1"/>
    <mergeCell ref="NRP1:NRT1"/>
    <mergeCell ref="NRW1:NSA1"/>
    <mergeCell ref="NSD1:NSH1"/>
    <mergeCell ref="NNO1:NNS1"/>
    <mergeCell ref="NNV1:NNZ1"/>
    <mergeCell ref="NOC1:NOG1"/>
    <mergeCell ref="NOJ1:NON1"/>
    <mergeCell ref="NOQ1:NOU1"/>
    <mergeCell ref="NOX1:NPB1"/>
    <mergeCell ref="NPE1:NPI1"/>
    <mergeCell ref="NPL1:NPP1"/>
    <mergeCell ref="NPS1:NPW1"/>
    <mergeCell ref="NLD1:NLH1"/>
    <mergeCell ref="NLK1:NLO1"/>
    <mergeCell ref="NLR1:NLV1"/>
    <mergeCell ref="NLY1:NMC1"/>
    <mergeCell ref="NMF1:NMJ1"/>
    <mergeCell ref="NMM1:NMQ1"/>
    <mergeCell ref="NMT1:NMX1"/>
    <mergeCell ref="NNA1:NNE1"/>
    <mergeCell ref="NNH1:NNL1"/>
    <mergeCell ref="NIS1:NIW1"/>
    <mergeCell ref="NIZ1:NJD1"/>
    <mergeCell ref="NJG1:NJK1"/>
    <mergeCell ref="NJN1:NJR1"/>
    <mergeCell ref="NJU1:NJY1"/>
    <mergeCell ref="NKB1:NKF1"/>
    <mergeCell ref="NKI1:NKM1"/>
    <mergeCell ref="NKP1:NKT1"/>
    <mergeCell ref="NKW1:NLA1"/>
    <mergeCell ref="NGH1:NGL1"/>
    <mergeCell ref="NGO1:NGS1"/>
    <mergeCell ref="NGV1:NGZ1"/>
    <mergeCell ref="NHC1:NHG1"/>
    <mergeCell ref="NHJ1:NHN1"/>
    <mergeCell ref="NHQ1:NHU1"/>
    <mergeCell ref="NHX1:NIB1"/>
    <mergeCell ref="NIE1:NII1"/>
    <mergeCell ref="NIL1:NIP1"/>
    <mergeCell ref="NDW1:NEA1"/>
    <mergeCell ref="NED1:NEH1"/>
    <mergeCell ref="NEK1:NEO1"/>
    <mergeCell ref="NER1:NEV1"/>
    <mergeCell ref="NEY1:NFC1"/>
    <mergeCell ref="NFF1:NFJ1"/>
    <mergeCell ref="NFM1:NFQ1"/>
    <mergeCell ref="NFT1:NFX1"/>
    <mergeCell ref="NGA1:NGE1"/>
    <mergeCell ref="NBL1:NBP1"/>
    <mergeCell ref="NBS1:NBW1"/>
    <mergeCell ref="NBZ1:NCD1"/>
    <mergeCell ref="NCG1:NCK1"/>
    <mergeCell ref="NCN1:NCR1"/>
    <mergeCell ref="NCU1:NCY1"/>
    <mergeCell ref="NDB1:NDF1"/>
    <mergeCell ref="NDI1:NDM1"/>
    <mergeCell ref="NDP1:NDT1"/>
    <mergeCell ref="MZA1:MZE1"/>
    <mergeCell ref="MZH1:MZL1"/>
    <mergeCell ref="MZO1:MZS1"/>
    <mergeCell ref="MZV1:MZZ1"/>
    <mergeCell ref="NAC1:NAG1"/>
    <mergeCell ref="NAJ1:NAN1"/>
    <mergeCell ref="NAQ1:NAU1"/>
    <mergeCell ref="NAX1:NBB1"/>
    <mergeCell ref="NBE1:NBI1"/>
    <mergeCell ref="MWP1:MWT1"/>
    <mergeCell ref="MWW1:MXA1"/>
    <mergeCell ref="MXD1:MXH1"/>
    <mergeCell ref="MXK1:MXO1"/>
    <mergeCell ref="MXR1:MXV1"/>
    <mergeCell ref="MXY1:MYC1"/>
    <mergeCell ref="MYF1:MYJ1"/>
    <mergeCell ref="MYM1:MYQ1"/>
    <mergeCell ref="MYT1:MYX1"/>
    <mergeCell ref="MUE1:MUI1"/>
    <mergeCell ref="MUL1:MUP1"/>
    <mergeCell ref="MUS1:MUW1"/>
    <mergeCell ref="MUZ1:MVD1"/>
    <mergeCell ref="MVG1:MVK1"/>
    <mergeCell ref="MVN1:MVR1"/>
    <mergeCell ref="MVU1:MVY1"/>
    <mergeCell ref="MWB1:MWF1"/>
    <mergeCell ref="MWI1:MWM1"/>
    <mergeCell ref="MRT1:MRX1"/>
    <mergeCell ref="MSA1:MSE1"/>
    <mergeCell ref="MSH1:MSL1"/>
    <mergeCell ref="MSO1:MSS1"/>
    <mergeCell ref="MSV1:MSZ1"/>
    <mergeCell ref="MTC1:MTG1"/>
    <mergeCell ref="MTJ1:MTN1"/>
    <mergeCell ref="MTQ1:MTU1"/>
    <mergeCell ref="MTX1:MUB1"/>
    <mergeCell ref="MPI1:MPM1"/>
    <mergeCell ref="MPP1:MPT1"/>
    <mergeCell ref="MPW1:MQA1"/>
    <mergeCell ref="MQD1:MQH1"/>
    <mergeCell ref="MQK1:MQO1"/>
    <mergeCell ref="MQR1:MQV1"/>
    <mergeCell ref="MQY1:MRC1"/>
    <mergeCell ref="MRF1:MRJ1"/>
    <mergeCell ref="MRM1:MRQ1"/>
    <mergeCell ref="MMX1:MNB1"/>
    <mergeCell ref="MNE1:MNI1"/>
    <mergeCell ref="MNL1:MNP1"/>
    <mergeCell ref="MNS1:MNW1"/>
    <mergeCell ref="MNZ1:MOD1"/>
    <mergeCell ref="MOG1:MOK1"/>
    <mergeCell ref="MON1:MOR1"/>
    <mergeCell ref="MOU1:MOY1"/>
    <mergeCell ref="MPB1:MPF1"/>
    <mergeCell ref="MKM1:MKQ1"/>
    <mergeCell ref="MKT1:MKX1"/>
    <mergeCell ref="MLA1:MLE1"/>
    <mergeCell ref="MLH1:MLL1"/>
    <mergeCell ref="MLO1:MLS1"/>
    <mergeCell ref="MLV1:MLZ1"/>
    <mergeCell ref="MMC1:MMG1"/>
    <mergeCell ref="MMJ1:MMN1"/>
    <mergeCell ref="MMQ1:MMU1"/>
    <mergeCell ref="MIB1:MIF1"/>
    <mergeCell ref="MII1:MIM1"/>
    <mergeCell ref="MIP1:MIT1"/>
    <mergeCell ref="MIW1:MJA1"/>
    <mergeCell ref="MJD1:MJH1"/>
    <mergeCell ref="MJK1:MJO1"/>
    <mergeCell ref="MJR1:MJV1"/>
    <mergeCell ref="MJY1:MKC1"/>
    <mergeCell ref="MKF1:MKJ1"/>
    <mergeCell ref="MFQ1:MFU1"/>
    <mergeCell ref="MFX1:MGB1"/>
    <mergeCell ref="MGE1:MGI1"/>
    <mergeCell ref="MGL1:MGP1"/>
    <mergeCell ref="MGS1:MGW1"/>
    <mergeCell ref="MGZ1:MHD1"/>
    <mergeCell ref="MHG1:MHK1"/>
    <mergeCell ref="MHN1:MHR1"/>
    <mergeCell ref="MHU1:MHY1"/>
    <mergeCell ref="MDF1:MDJ1"/>
    <mergeCell ref="MDM1:MDQ1"/>
    <mergeCell ref="MDT1:MDX1"/>
    <mergeCell ref="MEA1:MEE1"/>
    <mergeCell ref="MEH1:MEL1"/>
    <mergeCell ref="MEO1:MES1"/>
    <mergeCell ref="MEV1:MEZ1"/>
    <mergeCell ref="MFC1:MFG1"/>
    <mergeCell ref="MFJ1:MFN1"/>
    <mergeCell ref="MAU1:MAY1"/>
    <mergeCell ref="MBB1:MBF1"/>
    <mergeCell ref="MBI1:MBM1"/>
    <mergeCell ref="MBP1:MBT1"/>
    <mergeCell ref="MBW1:MCA1"/>
    <mergeCell ref="MCD1:MCH1"/>
    <mergeCell ref="MCK1:MCO1"/>
    <mergeCell ref="MCR1:MCV1"/>
    <mergeCell ref="MCY1:MDC1"/>
    <mergeCell ref="LYJ1:LYN1"/>
    <mergeCell ref="LYQ1:LYU1"/>
    <mergeCell ref="LYX1:LZB1"/>
    <mergeCell ref="LZE1:LZI1"/>
    <mergeCell ref="LZL1:LZP1"/>
    <mergeCell ref="LZS1:LZW1"/>
    <mergeCell ref="LZZ1:MAD1"/>
    <mergeCell ref="MAG1:MAK1"/>
    <mergeCell ref="MAN1:MAR1"/>
    <mergeCell ref="LVY1:LWC1"/>
    <mergeCell ref="LWF1:LWJ1"/>
    <mergeCell ref="LWM1:LWQ1"/>
    <mergeCell ref="LWT1:LWX1"/>
    <mergeCell ref="LXA1:LXE1"/>
    <mergeCell ref="LXH1:LXL1"/>
    <mergeCell ref="LXO1:LXS1"/>
    <mergeCell ref="LXV1:LXZ1"/>
    <mergeCell ref="LYC1:LYG1"/>
    <mergeCell ref="LTN1:LTR1"/>
    <mergeCell ref="LTU1:LTY1"/>
    <mergeCell ref="LUB1:LUF1"/>
    <mergeCell ref="LUI1:LUM1"/>
    <mergeCell ref="LUP1:LUT1"/>
    <mergeCell ref="LUW1:LVA1"/>
    <mergeCell ref="LVD1:LVH1"/>
    <mergeCell ref="LVK1:LVO1"/>
    <mergeCell ref="LVR1:LVV1"/>
    <mergeCell ref="LRC1:LRG1"/>
    <mergeCell ref="LRJ1:LRN1"/>
    <mergeCell ref="LRQ1:LRU1"/>
    <mergeCell ref="LRX1:LSB1"/>
    <mergeCell ref="LSE1:LSI1"/>
    <mergeCell ref="LSL1:LSP1"/>
    <mergeCell ref="LSS1:LSW1"/>
    <mergeCell ref="LSZ1:LTD1"/>
    <mergeCell ref="LTG1:LTK1"/>
    <mergeCell ref="LOR1:LOV1"/>
    <mergeCell ref="LOY1:LPC1"/>
    <mergeCell ref="LPF1:LPJ1"/>
    <mergeCell ref="LPM1:LPQ1"/>
    <mergeCell ref="LPT1:LPX1"/>
    <mergeCell ref="LQA1:LQE1"/>
    <mergeCell ref="LQH1:LQL1"/>
    <mergeCell ref="LQO1:LQS1"/>
    <mergeCell ref="LQV1:LQZ1"/>
    <mergeCell ref="LMG1:LMK1"/>
    <mergeCell ref="LMN1:LMR1"/>
    <mergeCell ref="LMU1:LMY1"/>
    <mergeCell ref="LNB1:LNF1"/>
    <mergeCell ref="LNI1:LNM1"/>
    <mergeCell ref="LNP1:LNT1"/>
    <mergeCell ref="LNW1:LOA1"/>
    <mergeCell ref="LOD1:LOH1"/>
    <mergeCell ref="LOK1:LOO1"/>
    <mergeCell ref="LJV1:LJZ1"/>
    <mergeCell ref="LKC1:LKG1"/>
    <mergeCell ref="LKJ1:LKN1"/>
    <mergeCell ref="LKQ1:LKU1"/>
    <mergeCell ref="LKX1:LLB1"/>
    <mergeCell ref="LLE1:LLI1"/>
    <mergeCell ref="LLL1:LLP1"/>
    <mergeCell ref="LLS1:LLW1"/>
    <mergeCell ref="LLZ1:LMD1"/>
    <mergeCell ref="LHK1:LHO1"/>
    <mergeCell ref="LHR1:LHV1"/>
    <mergeCell ref="LHY1:LIC1"/>
    <mergeCell ref="LIF1:LIJ1"/>
    <mergeCell ref="LIM1:LIQ1"/>
    <mergeCell ref="LIT1:LIX1"/>
    <mergeCell ref="LJA1:LJE1"/>
    <mergeCell ref="LJH1:LJL1"/>
    <mergeCell ref="LJO1:LJS1"/>
    <mergeCell ref="LEZ1:LFD1"/>
    <mergeCell ref="LFG1:LFK1"/>
    <mergeCell ref="LFN1:LFR1"/>
    <mergeCell ref="LFU1:LFY1"/>
    <mergeCell ref="LGB1:LGF1"/>
    <mergeCell ref="LGI1:LGM1"/>
    <mergeCell ref="LGP1:LGT1"/>
    <mergeCell ref="LGW1:LHA1"/>
    <mergeCell ref="LHD1:LHH1"/>
    <mergeCell ref="LCO1:LCS1"/>
    <mergeCell ref="LCV1:LCZ1"/>
    <mergeCell ref="LDC1:LDG1"/>
    <mergeCell ref="LDJ1:LDN1"/>
    <mergeCell ref="LDQ1:LDU1"/>
    <mergeCell ref="LDX1:LEB1"/>
    <mergeCell ref="LEE1:LEI1"/>
    <mergeCell ref="LEL1:LEP1"/>
    <mergeCell ref="LES1:LEW1"/>
    <mergeCell ref="LAD1:LAH1"/>
    <mergeCell ref="LAK1:LAO1"/>
    <mergeCell ref="LAR1:LAV1"/>
    <mergeCell ref="LAY1:LBC1"/>
    <mergeCell ref="LBF1:LBJ1"/>
    <mergeCell ref="LBM1:LBQ1"/>
    <mergeCell ref="LBT1:LBX1"/>
    <mergeCell ref="LCA1:LCE1"/>
    <mergeCell ref="LCH1:LCL1"/>
    <mergeCell ref="KXS1:KXW1"/>
    <mergeCell ref="KXZ1:KYD1"/>
    <mergeCell ref="KYG1:KYK1"/>
    <mergeCell ref="KYN1:KYR1"/>
    <mergeCell ref="KYU1:KYY1"/>
    <mergeCell ref="KZB1:KZF1"/>
    <mergeCell ref="KZI1:KZM1"/>
    <mergeCell ref="KZP1:KZT1"/>
    <mergeCell ref="KZW1:LAA1"/>
    <mergeCell ref="KVH1:KVL1"/>
    <mergeCell ref="KVO1:KVS1"/>
    <mergeCell ref="KVV1:KVZ1"/>
    <mergeCell ref="KWC1:KWG1"/>
    <mergeCell ref="KWJ1:KWN1"/>
    <mergeCell ref="KWQ1:KWU1"/>
    <mergeCell ref="KWX1:KXB1"/>
    <mergeCell ref="KXE1:KXI1"/>
    <mergeCell ref="KXL1:KXP1"/>
    <mergeCell ref="KSW1:KTA1"/>
    <mergeCell ref="KTD1:KTH1"/>
    <mergeCell ref="KTK1:KTO1"/>
    <mergeCell ref="KTR1:KTV1"/>
    <mergeCell ref="KTY1:KUC1"/>
    <mergeCell ref="KUF1:KUJ1"/>
    <mergeCell ref="KUM1:KUQ1"/>
    <mergeCell ref="KUT1:KUX1"/>
    <mergeCell ref="KVA1:KVE1"/>
    <mergeCell ref="KQL1:KQP1"/>
    <mergeCell ref="KQS1:KQW1"/>
    <mergeCell ref="KQZ1:KRD1"/>
    <mergeCell ref="KRG1:KRK1"/>
    <mergeCell ref="KRN1:KRR1"/>
    <mergeCell ref="KRU1:KRY1"/>
    <mergeCell ref="KSB1:KSF1"/>
    <mergeCell ref="KSI1:KSM1"/>
    <mergeCell ref="KSP1:KST1"/>
    <mergeCell ref="KOA1:KOE1"/>
    <mergeCell ref="KOH1:KOL1"/>
    <mergeCell ref="KOO1:KOS1"/>
    <mergeCell ref="KOV1:KOZ1"/>
    <mergeCell ref="KPC1:KPG1"/>
    <mergeCell ref="KPJ1:KPN1"/>
    <mergeCell ref="KPQ1:KPU1"/>
    <mergeCell ref="KPX1:KQB1"/>
    <mergeCell ref="KQE1:KQI1"/>
    <mergeCell ref="KLP1:KLT1"/>
    <mergeCell ref="KLW1:KMA1"/>
    <mergeCell ref="KMD1:KMH1"/>
    <mergeCell ref="KMK1:KMO1"/>
    <mergeCell ref="KMR1:KMV1"/>
    <mergeCell ref="KMY1:KNC1"/>
    <mergeCell ref="KNF1:KNJ1"/>
    <mergeCell ref="KNM1:KNQ1"/>
    <mergeCell ref="KNT1:KNX1"/>
    <mergeCell ref="KJE1:KJI1"/>
    <mergeCell ref="KJL1:KJP1"/>
    <mergeCell ref="KJS1:KJW1"/>
    <mergeCell ref="KJZ1:KKD1"/>
    <mergeCell ref="KKG1:KKK1"/>
    <mergeCell ref="KKN1:KKR1"/>
    <mergeCell ref="KKU1:KKY1"/>
    <mergeCell ref="KLB1:KLF1"/>
    <mergeCell ref="KLI1:KLM1"/>
    <mergeCell ref="KGT1:KGX1"/>
    <mergeCell ref="KHA1:KHE1"/>
    <mergeCell ref="KHH1:KHL1"/>
    <mergeCell ref="KHO1:KHS1"/>
    <mergeCell ref="KHV1:KHZ1"/>
    <mergeCell ref="KIC1:KIG1"/>
    <mergeCell ref="KIJ1:KIN1"/>
    <mergeCell ref="KIQ1:KIU1"/>
    <mergeCell ref="KIX1:KJB1"/>
    <mergeCell ref="KEI1:KEM1"/>
    <mergeCell ref="KEP1:KET1"/>
    <mergeCell ref="KEW1:KFA1"/>
    <mergeCell ref="KFD1:KFH1"/>
    <mergeCell ref="KFK1:KFO1"/>
    <mergeCell ref="KFR1:KFV1"/>
    <mergeCell ref="KFY1:KGC1"/>
    <mergeCell ref="KGF1:KGJ1"/>
    <mergeCell ref="KGM1:KGQ1"/>
    <mergeCell ref="KBX1:KCB1"/>
    <mergeCell ref="KCE1:KCI1"/>
    <mergeCell ref="KCL1:KCP1"/>
    <mergeCell ref="KCS1:KCW1"/>
    <mergeCell ref="KCZ1:KDD1"/>
    <mergeCell ref="KDG1:KDK1"/>
    <mergeCell ref="KDN1:KDR1"/>
    <mergeCell ref="KDU1:KDY1"/>
    <mergeCell ref="KEB1:KEF1"/>
    <mergeCell ref="JZM1:JZQ1"/>
    <mergeCell ref="JZT1:JZX1"/>
    <mergeCell ref="KAA1:KAE1"/>
    <mergeCell ref="KAH1:KAL1"/>
    <mergeCell ref="KAO1:KAS1"/>
    <mergeCell ref="KAV1:KAZ1"/>
    <mergeCell ref="KBC1:KBG1"/>
    <mergeCell ref="KBJ1:KBN1"/>
    <mergeCell ref="KBQ1:KBU1"/>
    <mergeCell ref="JXB1:JXF1"/>
    <mergeCell ref="JXI1:JXM1"/>
    <mergeCell ref="JXP1:JXT1"/>
    <mergeCell ref="JXW1:JYA1"/>
    <mergeCell ref="JYD1:JYH1"/>
    <mergeCell ref="JYK1:JYO1"/>
    <mergeCell ref="JYR1:JYV1"/>
    <mergeCell ref="JYY1:JZC1"/>
    <mergeCell ref="JZF1:JZJ1"/>
    <mergeCell ref="JUQ1:JUU1"/>
    <mergeCell ref="JUX1:JVB1"/>
    <mergeCell ref="JVE1:JVI1"/>
    <mergeCell ref="JVL1:JVP1"/>
    <mergeCell ref="JVS1:JVW1"/>
    <mergeCell ref="JVZ1:JWD1"/>
    <mergeCell ref="JWG1:JWK1"/>
    <mergeCell ref="JWN1:JWR1"/>
    <mergeCell ref="JWU1:JWY1"/>
    <mergeCell ref="JSF1:JSJ1"/>
    <mergeCell ref="JSM1:JSQ1"/>
    <mergeCell ref="JST1:JSX1"/>
    <mergeCell ref="JTA1:JTE1"/>
    <mergeCell ref="JTH1:JTL1"/>
    <mergeCell ref="JTO1:JTS1"/>
    <mergeCell ref="JTV1:JTZ1"/>
    <mergeCell ref="JUC1:JUG1"/>
    <mergeCell ref="JUJ1:JUN1"/>
    <mergeCell ref="JPU1:JPY1"/>
    <mergeCell ref="JQB1:JQF1"/>
    <mergeCell ref="JQI1:JQM1"/>
    <mergeCell ref="JQP1:JQT1"/>
    <mergeCell ref="JQW1:JRA1"/>
    <mergeCell ref="JRD1:JRH1"/>
    <mergeCell ref="JRK1:JRO1"/>
    <mergeCell ref="JRR1:JRV1"/>
    <mergeCell ref="JRY1:JSC1"/>
    <mergeCell ref="JNJ1:JNN1"/>
    <mergeCell ref="JNQ1:JNU1"/>
    <mergeCell ref="JNX1:JOB1"/>
    <mergeCell ref="JOE1:JOI1"/>
    <mergeCell ref="JOL1:JOP1"/>
    <mergeCell ref="JOS1:JOW1"/>
    <mergeCell ref="JOZ1:JPD1"/>
    <mergeCell ref="JPG1:JPK1"/>
    <mergeCell ref="JPN1:JPR1"/>
    <mergeCell ref="JKY1:JLC1"/>
    <mergeCell ref="JLF1:JLJ1"/>
    <mergeCell ref="JLM1:JLQ1"/>
    <mergeCell ref="JLT1:JLX1"/>
    <mergeCell ref="JMA1:JME1"/>
    <mergeCell ref="JMH1:JML1"/>
    <mergeCell ref="JMO1:JMS1"/>
    <mergeCell ref="JMV1:JMZ1"/>
    <mergeCell ref="JNC1:JNG1"/>
    <mergeCell ref="JIN1:JIR1"/>
    <mergeCell ref="JIU1:JIY1"/>
    <mergeCell ref="JJB1:JJF1"/>
    <mergeCell ref="JJI1:JJM1"/>
    <mergeCell ref="JJP1:JJT1"/>
    <mergeCell ref="JJW1:JKA1"/>
    <mergeCell ref="JKD1:JKH1"/>
    <mergeCell ref="JKK1:JKO1"/>
    <mergeCell ref="JKR1:JKV1"/>
    <mergeCell ref="JGC1:JGG1"/>
    <mergeCell ref="JGJ1:JGN1"/>
    <mergeCell ref="JGQ1:JGU1"/>
    <mergeCell ref="JGX1:JHB1"/>
    <mergeCell ref="JHE1:JHI1"/>
    <mergeCell ref="JHL1:JHP1"/>
    <mergeCell ref="JHS1:JHW1"/>
    <mergeCell ref="JHZ1:JID1"/>
    <mergeCell ref="JIG1:JIK1"/>
    <mergeCell ref="JDR1:JDV1"/>
    <mergeCell ref="JDY1:JEC1"/>
    <mergeCell ref="JEF1:JEJ1"/>
    <mergeCell ref="JEM1:JEQ1"/>
    <mergeCell ref="JET1:JEX1"/>
    <mergeCell ref="JFA1:JFE1"/>
    <mergeCell ref="JFH1:JFL1"/>
    <mergeCell ref="JFO1:JFS1"/>
    <mergeCell ref="JFV1:JFZ1"/>
    <mergeCell ref="JBG1:JBK1"/>
    <mergeCell ref="JBN1:JBR1"/>
    <mergeCell ref="JBU1:JBY1"/>
    <mergeCell ref="JCB1:JCF1"/>
    <mergeCell ref="JCI1:JCM1"/>
    <mergeCell ref="JCP1:JCT1"/>
    <mergeCell ref="JCW1:JDA1"/>
    <mergeCell ref="JDD1:JDH1"/>
    <mergeCell ref="JDK1:JDO1"/>
    <mergeCell ref="IYV1:IYZ1"/>
    <mergeCell ref="IZC1:IZG1"/>
    <mergeCell ref="IZJ1:IZN1"/>
    <mergeCell ref="IZQ1:IZU1"/>
    <mergeCell ref="IZX1:JAB1"/>
    <mergeCell ref="JAE1:JAI1"/>
    <mergeCell ref="JAL1:JAP1"/>
    <mergeCell ref="JAS1:JAW1"/>
    <mergeCell ref="JAZ1:JBD1"/>
    <mergeCell ref="IWK1:IWO1"/>
    <mergeCell ref="IWR1:IWV1"/>
    <mergeCell ref="IWY1:IXC1"/>
    <mergeCell ref="IXF1:IXJ1"/>
    <mergeCell ref="IXM1:IXQ1"/>
    <mergeCell ref="IXT1:IXX1"/>
    <mergeCell ref="IYA1:IYE1"/>
    <mergeCell ref="IYH1:IYL1"/>
    <mergeCell ref="IYO1:IYS1"/>
    <mergeCell ref="ITZ1:IUD1"/>
    <mergeCell ref="IUG1:IUK1"/>
    <mergeCell ref="IUN1:IUR1"/>
    <mergeCell ref="IUU1:IUY1"/>
    <mergeCell ref="IVB1:IVF1"/>
    <mergeCell ref="IVI1:IVM1"/>
    <mergeCell ref="IVP1:IVT1"/>
    <mergeCell ref="IVW1:IWA1"/>
    <mergeCell ref="IWD1:IWH1"/>
    <mergeCell ref="IRO1:IRS1"/>
    <mergeCell ref="IRV1:IRZ1"/>
    <mergeCell ref="ISC1:ISG1"/>
    <mergeCell ref="ISJ1:ISN1"/>
    <mergeCell ref="ISQ1:ISU1"/>
    <mergeCell ref="ISX1:ITB1"/>
    <mergeCell ref="ITE1:ITI1"/>
    <mergeCell ref="ITL1:ITP1"/>
    <mergeCell ref="ITS1:ITW1"/>
    <mergeCell ref="IPD1:IPH1"/>
    <mergeCell ref="IPK1:IPO1"/>
    <mergeCell ref="IPR1:IPV1"/>
    <mergeCell ref="IPY1:IQC1"/>
    <mergeCell ref="IQF1:IQJ1"/>
    <mergeCell ref="IQM1:IQQ1"/>
    <mergeCell ref="IQT1:IQX1"/>
    <mergeCell ref="IRA1:IRE1"/>
    <mergeCell ref="IRH1:IRL1"/>
    <mergeCell ref="IMS1:IMW1"/>
    <mergeCell ref="IMZ1:IND1"/>
    <mergeCell ref="ING1:INK1"/>
    <mergeCell ref="INN1:INR1"/>
    <mergeCell ref="INU1:INY1"/>
    <mergeCell ref="IOB1:IOF1"/>
    <mergeCell ref="IOI1:IOM1"/>
    <mergeCell ref="IOP1:IOT1"/>
    <mergeCell ref="IOW1:IPA1"/>
    <mergeCell ref="IKH1:IKL1"/>
    <mergeCell ref="IKO1:IKS1"/>
    <mergeCell ref="IKV1:IKZ1"/>
    <mergeCell ref="ILC1:ILG1"/>
    <mergeCell ref="ILJ1:ILN1"/>
    <mergeCell ref="ILQ1:ILU1"/>
    <mergeCell ref="ILX1:IMB1"/>
    <mergeCell ref="IME1:IMI1"/>
    <mergeCell ref="IML1:IMP1"/>
    <mergeCell ref="IHW1:IIA1"/>
    <mergeCell ref="IID1:IIH1"/>
    <mergeCell ref="IIK1:IIO1"/>
    <mergeCell ref="IIR1:IIV1"/>
    <mergeCell ref="IIY1:IJC1"/>
    <mergeCell ref="IJF1:IJJ1"/>
    <mergeCell ref="IJM1:IJQ1"/>
    <mergeCell ref="IJT1:IJX1"/>
    <mergeCell ref="IKA1:IKE1"/>
    <mergeCell ref="IFL1:IFP1"/>
    <mergeCell ref="IFS1:IFW1"/>
    <mergeCell ref="IFZ1:IGD1"/>
    <mergeCell ref="IGG1:IGK1"/>
    <mergeCell ref="IGN1:IGR1"/>
    <mergeCell ref="IGU1:IGY1"/>
    <mergeCell ref="IHB1:IHF1"/>
    <mergeCell ref="IHI1:IHM1"/>
    <mergeCell ref="IHP1:IHT1"/>
    <mergeCell ref="IDA1:IDE1"/>
    <mergeCell ref="IDH1:IDL1"/>
    <mergeCell ref="IDO1:IDS1"/>
    <mergeCell ref="IDV1:IDZ1"/>
    <mergeCell ref="IEC1:IEG1"/>
    <mergeCell ref="IEJ1:IEN1"/>
    <mergeCell ref="IEQ1:IEU1"/>
    <mergeCell ref="IEX1:IFB1"/>
    <mergeCell ref="IFE1:IFI1"/>
    <mergeCell ref="IAP1:IAT1"/>
    <mergeCell ref="IAW1:IBA1"/>
    <mergeCell ref="IBD1:IBH1"/>
    <mergeCell ref="IBK1:IBO1"/>
    <mergeCell ref="IBR1:IBV1"/>
    <mergeCell ref="IBY1:ICC1"/>
    <mergeCell ref="ICF1:ICJ1"/>
    <mergeCell ref="ICM1:ICQ1"/>
    <mergeCell ref="ICT1:ICX1"/>
    <mergeCell ref="HYE1:HYI1"/>
    <mergeCell ref="HYL1:HYP1"/>
    <mergeCell ref="HYS1:HYW1"/>
    <mergeCell ref="HYZ1:HZD1"/>
    <mergeCell ref="HZG1:HZK1"/>
    <mergeCell ref="HZN1:HZR1"/>
    <mergeCell ref="HZU1:HZY1"/>
    <mergeCell ref="IAB1:IAF1"/>
    <mergeCell ref="IAI1:IAM1"/>
    <mergeCell ref="HVT1:HVX1"/>
    <mergeCell ref="HWA1:HWE1"/>
    <mergeCell ref="HWH1:HWL1"/>
    <mergeCell ref="HWO1:HWS1"/>
    <mergeCell ref="HWV1:HWZ1"/>
    <mergeCell ref="HXC1:HXG1"/>
    <mergeCell ref="HXJ1:HXN1"/>
    <mergeCell ref="HXQ1:HXU1"/>
    <mergeCell ref="HXX1:HYB1"/>
    <mergeCell ref="HTI1:HTM1"/>
    <mergeCell ref="HTP1:HTT1"/>
    <mergeCell ref="HTW1:HUA1"/>
    <mergeCell ref="HUD1:HUH1"/>
    <mergeCell ref="HUK1:HUO1"/>
    <mergeCell ref="HUR1:HUV1"/>
    <mergeCell ref="HUY1:HVC1"/>
    <mergeCell ref="HVF1:HVJ1"/>
    <mergeCell ref="HVM1:HVQ1"/>
    <mergeCell ref="HQX1:HRB1"/>
    <mergeCell ref="HRE1:HRI1"/>
    <mergeCell ref="HRL1:HRP1"/>
    <mergeCell ref="HRS1:HRW1"/>
    <mergeCell ref="HRZ1:HSD1"/>
    <mergeCell ref="HSG1:HSK1"/>
    <mergeCell ref="HSN1:HSR1"/>
    <mergeCell ref="HSU1:HSY1"/>
    <mergeCell ref="HTB1:HTF1"/>
    <mergeCell ref="HOM1:HOQ1"/>
    <mergeCell ref="HOT1:HOX1"/>
    <mergeCell ref="HPA1:HPE1"/>
    <mergeCell ref="HPH1:HPL1"/>
    <mergeCell ref="HPO1:HPS1"/>
    <mergeCell ref="HPV1:HPZ1"/>
    <mergeCell ref="HQC1:HQG1"/>
    <mergeCell ref="HQJ1:HQN1"/>
    <mergeCell ref="HQQ1:HQU1"/>
    <mergeCell ref="HMB1:HMF1"/>
    <mergeCell ref="HMI1:HMM1"/>
    <mergeCell ref="HMP1:HMT1"/>
    <mergeCell ref="HMW1:HNA1"/>
    <mergeCell ref="HND1:HNH1"/>
    <mergeCell ref="HNK1:HNO1"/>
    <mergeCell ref="HNR1:HNV1"/>
    <mergeCell ref="HNY1:HOC1"/>
    <mergeCell ref="HOF1:HOJ1"/>
    <mergeCell ref="HJQ1:HJU1"/>
    <mergeCell ref="HJX1:HKB1"/>
    <mergeCell ref="HKE1:HKI1"/>
    <mergeCell ref="HKL1:HKP1"/>
    <mergeCell ref="HKS1:HKW1"/>
    <mergeCell ref="HKZ1:HLD1"/>
    <mergeCell ref="HLG1:HLK1"/>
    <mergeCell ref="HLN1:HLR1"/>
    <mergeCell ref="HLU1:HLY1"/>
    <mergeCell ref="HHF1:HHJ1"/>
    <mergeCell ref="HHM1:HHQ1"/>
    <mergeCell ref="HHT1:HHX1"/>
    <mergeCell ref="HIA1:HIE1"/>
    <mergeCell ref="HIH1:HIL1"/>
    <mergeCell ref="HIO1:HIS1"/>
    <mergeCell ref="HIV1:HIZ1"/>
    <mergeCell ref="HJC1:HJG1"/>
    <mergeCell ref="HJJ1:HJN1"/>
    <mergeCell ref="HEU1:HEY1"/>
    <mergeCell ref="HFB1:HFF1"/>
    <mergeCell ref="HFI1:HFM1"/>
    <mergeCell ref="HFP1:HFT1"/>
    <mergeCell ref="HFW1:HGA1"/>
    <mergeCell ref="HGD1:HGH1"/>
    <mergeCell ref="HGK1:HGO1"/>
    <mergeCell ref="HGR1:HGV1"/>
    <mergeCell ref="HGY1:HHC1"/>
    <mergeCell ref="HCJ1:HCN1"/>
    <mergeCell ref="HCQ1:HCU1"/>
    <mergeCell ref="HCX1:HDB1"/>
    <mergeCell ref="HDE1:HDI1"/>
    <mergeCell ref="HDL1:HDP1"/>
    <mergeCell ref="HDS1:HDW1"/>
    <mergeCell ref="HDZ1:HED1"/>
    <mergeCell ref="HEG1:HEK1"/>
    <mergeCell ref="HEN1:HER1"/>
    <mergeCell ref="GZY1:HAC1"/>
    <mergeCell ref="HAF1:HAJ1"/>
    <mergeCell ref="HAM1:HAQ1"/>
    <mergeCell ref="HAT1:HAX1"/>
    <mergeCell ref="HBA1:HBE1"/>
    <mergeCell ref="HBH1:HBL1"/>
    <mergeCell ref="HBO1:HBS1"/>
    <mergeCell ref="HBV1:HBZ1"/>
    <mergeCell ref="HCC1:HCG1"/>
    <mergeCell ref="GXN1:GXR1"/>
    <mergeCell ref="GXU1:GXY1"/>
    <mergeCell ref="GYB1:GYF1"/>
    <mergeCell ref="GYI1:GYM1"/>
    <mergeCell ref="GYP1:GYT1"/>
    <mergeCell ref="GYW1:GZA1"/>
    <mergeCell ref="GZD1:GZH1"/>
    <mergeCell ref="GZK1:GZO1"/>
    <mergeCell ref="GZR1:GZV1"/>
    <mergeCell ref="GVC1:GVG1"/>
    <mergeCell ref="GVJ1:GVN1"/>
    <mergeCell ref="GVQ1:GVU1"/>
    <mergeCell ref="GVX1:GWB1"/>
    <mergeCell ref="GWE1:GWI1"/>
    <mergeCell ref="GWL1:GWP1"/>
    <mergeCell ref="GWS1:GWW1"/>
    <mergeCell ref="GWZ1:GXD1"/>
    <mergeCell ref="GXG1:GXK1"/>
    <mergeCell ref="GSR1:GSV1"/>
    <mergeCell ref="GSY1:GTC1"/>
    <mergeCell ref="GTF1:GTJ1"/>
    <mergeCell ref="GTM1:GTQ1"/>
    <mergeCell ref="GTT1:GTX1"/>
    <mergeCell ref="GUA1:GUE1"/>
    <mergeCell ref="GUH1:GUL1"/>
    <mergeCell ref="GUO1:GUS1"/>
    <mergeCell ref="GUV1:GUZ1"/>
    <mergeCell ref="GQG1:GQK1"/>
    <mergeCell ref="GQN1:GQR1"/>
    <mergeCell ref="GQU1:GQY1"/>
    <mergeCell ref="GRB1:GRF1"/>
    <mergeCell ref="GRI1:GRM1"/>
    <mergeCell ref="GRP1:GRT1"/>
    <mergeCell ref="GRW1:GSA1"/>
    <mergeCell ref="GSD1:GSH1"/>
    <mergeCell ref="GSK1:GSO1"/>
    <mergeCell ref="GNV1:GNZ1"/>
    <mergeCell ref="GOC1:GOG1"/>
    <mergeCell ref="GOJ1:GON1"/>
    <mergeCell ref="GOQ1:GOU1"/>
    <mergeCell ref="GOX1:GPB1"/>
    <mergeCell ref="GPE1:GPI1"/>
    <mergeCell ref="GPL1:GPP1"/>
    <mergeCell ref="GPS1:GPW1"/>
    <mergeCell ref="GPZ1:GQD1"/>
    <mergeCell ref="GLK1:GLO1"/>
    <mergeCell ref="GLR1:GLV1"/>
    <mergeCell ref="GLY1:GMC1"/>
    <mergeCell ref="GMF1:GMJ1"/>
    <mergeCell ref="GMM1:GMQ1"/>
    <mergeCell ref="GMT1:GMX1"/>
    <mergeCell ref="GNA1:GNE1"/>
    <mergeCell ref="GNH1:GNL1"/>
    <mergeCell ref="GNO1:GNS1"/>
    <mergeCell ref="GIZ1:GJD1"/>
    <mergeCell ref="GJG1:GJK1"/>
    <mergeCell ref="GJN1:GJR1"/>
    <mergeCell ref="GJU1:GJY1"/>
    <mergeCell ref="GKB1:GKF1"/>
    <mergeCell ref="GKI1:GKM1"/>
    <mergeCell ref="GKP1:GKT1"/>
    <mergeCell ref="GKW1:GLA1"/>
    <mergeCell ref="GLD1:GLH1"/>
    <mergeCell ref="GGO1:GGS1"/>
    <mergeCell ref="GGV1:GGZ1"/>
    <mergeCell ref="GHC1:GHG1"/>
    <mergeCell ref="GHJ1:GHN1"/>
    <mergeCell ref="GHQ1:GHU1"/>
    <mergeCell ref="GHX1:GIB1"/>
    <mergeCell ref="GIE1:GII1"/>
    <mergeCell ref="GIL1:GIP1"/>
    <mergeCell ref="GIS1:GIW1"/>
    <mergeCell ref="GED1:GEH1"/>
    <mergeCell ref="GEK1:GEO1"/>
    <mergeCell ref="GER1:GEV1"/>
    <mergeCell ref="GEY1:GFC1"/>
    <mergeCell ref="GFF1:GFJ1"/>
    <mergeCell ref="GFM1:GFQ1"/>
    <mergeCell ref="GFT1:GFX1"/>
    <mergeCell ref="GGA1:GGE1"/>
    <mergeCell ref="GGH1:GGL1"/>
    <mergeCell ref="GBS1:GBW1"/>
    <mergeCell ref="GBZ1:GCD1"/>
    <mergeCell ref="GCG1:GCK1"/>
    <mergeCell ref="GCN1:GCR1"/>
    <mergeCell ref="GCU1:GCY1"/>
    <mergeCell ref="GDB1:GDF1"/>
    <mergeCell ref="GDI1:GDM1"/>
    <mergeCell ref="GDP1:GDT1"/>
    <mergeCell ref="GDW1:GEA1"/>
    <mergeCell ref="FZH1:FZL1"/>
    <mergeCell ref="FZO1:FZS1"/>
    <mergeCell ref="FZV1:FZZ1"/>
    <mergeCell ref="GAC1:GAG1"/>
    <mergeCell ref="GAJ1:GAN1"/>
    <mergeCell ref="GAQ1:GAU1"/>
    <mergeCell ref="GAX1:GBB1"/>
    <mergeCell ref="GBE1:GBI1"/>
    <mergeCell ref="GBL1:GBP1"/>
    <mergeCell ref="FWW1:FXA1"/>
    <mergeCell ref="FXD1:FXH1"/>
    <mergeCell ref="FXK1:FXO1"/>
    <mergeCell ref="FXR1:FXV1"/>
    <mergeCell ref="FXY1:FYC1"/>
    <mergeCell ref="FYF1:FYJ1"/>
    <mergeCell ref="FYM1:FYQ1"/>
    <mergeCell ref="FYT1:FYX1"/>
    <mergeCell ref="FZA1:FZE1"/>
    <mergeCell ref="FUL1:FUP1"/>
    <mergeCell ref="FUS1:FUW1"/>
    <mergeCell ref="FUZ1:FVD1"/>
    <mergeCell ref="FVG1:FVK1"/>
    <mergeCell ref="FVN1:FVR1"/>
    <mergeCell ref="FVU1:FVY1"/>
    <mergeCell ref="FWB1:FWF1"/>
    <mergeCell ref="FWI1:FWM1"/>
    <mergeCell ref="FWP1:FWT1"/>
    <mergeCell ref="FSA1:FSE1"/>
    <mergeCell ref="FSH1:FSL1"/>
    <mergeCell ref="FSO1:FSS1"/>
    <mergeCell ref="FSV1:FSZ1"/>
    <mergeCell ref="FTC1:FTG1"/>
    <mergeCell ref="FTJ1:FTN1"/>
    <mergeCell ref="FTQ1:FTU1"/>
    <mergeCell ref="FTX1:FUB1"/>
    <mergeCell ref="FUE1:FUI1"/>
    <mergeCell ref="FPP1:FPT1"/>
    <mergeCell ref="FPW1:FQA1"/>
    <mergeCell ref="FQD1:FQH1"/>
    <mergeCell ref="FQK1:FQO1"/>
    <mergeCell ref="FQR1:FQV1"/>
    <mergeCell ref="FQY1:FRC1"/>
    <mergeCell ref="FRF1:FRJ1"/>
    <mergeCell ref="FRM1:FRQ1"/>
    <mergeCell ref="FRT1:FRX1"/>
    <mergeCell ref="FNE1:FNI1"/>
    <mergeCell ref="FNL1:FNP1"/>
    <mergeCell ref="FNS1:FNW1"/>
    <mergeCell ref="FNZ1:FOD1"/>
    <mergeCell ref="FOG1:FOK1"/>
    <mergeCell ref="FON1:FOR1"/>
    <mergeCell ref="FOU1:FOY1"/>
    <mergeCell ref="FPB1:FPF1"/>
    <mergeCell ref="FPI1:FPM1"/>
    <mergeCell ref="FKT1:FKX1"/>
    <mergeCell ref="FLA1:FLE1"/>
    <mergeCell ref="FLH1:FLL1"/>
    <mergeCell ref="FLO1:FLS1"/>
    <mergeCell ref="FLV1:FLZ1"/>
    <mergeCell ref="FMC1:FMG1"/>
    <mergeCell ref="FMJ1:FMN1"/>
    <mergeCell ref="FMQ1:FMU1"/>
    <mergeCell ref="FMX1:FNB1"/>
    <mergeCell ref="FII1:FIM1"/>
    <mergeCell ref="FIP1:FIT1"/>
    <mergeCell ref="FIW1:FJA1"/>
    <mergeCell ref="FJD1:FJH1"/>
    <mergeCell ref="FJK1:FJO1"/>
    <mergeCell ref="FJR1:FJV1"/>
    <mergeCell ref="FJY1:FKC1"/>
    <mergeCell ref="FKF1:FKJ1"/>
    <mergeCell ref="FKM1:FKQ1"/>
    <mergeCell ref="FFX1:FGB1"/>
    <mergeCell ref="FGE1:FGI1"/>
    <mergeCell ref="FGL1:FGP1"/>
    <mergeCell ref="FGS1:FGW1"/>
    <mergeCell ref="FGZ1:FHD1"/>
    <mergeCell ref="FHG1:FHK1"/>
    <mergeCell ref="FHN1:FHR1"/>
    <mergeCell ref="FHU1:FHY1"/>
    <mergeCell ref="FIB1:FIF1"/>
    <mergeCell ref="FDM1:FDQ1"/>
    <mergeCell ref="FDT1:FDX1"/>
    <mergeCell ref="FEA1:FEE1"/>
    <mergeCell ref="FEH1:FEL1"/>
    <mergeCell ref="FEO1:FES1"/>
    <mergeCell ref="FEV1:FEZ1"/>
    <mergeCell ref="FFC1:FFG1"/>
    <mergeCell ref="FFJ1:FFN1"/>
    <mergeCell ref="FFQ1:FFU1"/>
    <mergeCell ref="FBB1:FBF1"/>
    <mergeCell ref="FBI1:FBM1"/>
    <mergeCell ref="FBP1:FBT1"/>
    <mergeCell ref="FBW1:FCA1"/>
    <mergeCell ref="FCD1:FCH1"/>
    <mergeCell ref="FCK1:FCO1"/>
    <mergeCell ref="FCR1:FCV1"/>
    <mergeCell ref="FCY1:FDC1"/>
    <mergeCell ref="FDF1:FDJ1"/>
    <mergeCell ref="EYQ1:EYU1"/>
    <mergeCell ref="EYX1:EZB1"/>
    <mergeCell ref="EZE1:EZI1"/>
    <mergeCell ref="EZL1:EZP1"/>
    <mergeCell ref="EZS1:EZW1"/>
    <mergeCell ref="EZZ1:FAD1"/>
    <mergeCell ref="FAG1:FAK1"/>
    <mergeCell ref="FAN1:FAR1"/>
    <mergeCell ref="FAU1:FAY1"/>
    <mergeCell ref="EWF1:EWJ1"/>
    <mergeCell ref="EWM1:EWQ1"/>
    <mergeCell ref="EWT1:EWX1"/>
    <mergeCell ref="EXA1:EXE1"/>
    <mergeCell ref="EXH1:EXL1"/>
    <mergeCell ref="EXO1:EXS1"/>
    <mergeCell ref="EXV1:EXZ1"/>
    <mergeCell ref="EYC1:EYG1"/>
    <mergeCell ref="EYJ1:EYN1"/>
    <mergeCell ref="ETU1:ETY1"/>
    <mergeCell ref="EUB1:EUF1"/>
    <mergeCell ref="EUI1:EUM1"/>
    <mergeCell ref="EUP1:EUT1"/>
    <mergeCell ref="EUW1:EVA1"/>
    <mergeCell ref="EVD1:EVH1"/>
    <mergeCell ref="EVK1:EVO1"/>
    <mergeCell ref="EVR1:EVV1"/>
    <mergeCell ref="EVY1:EWC1"/>
    <mergeCell ref="ERJ1:ERN1"/>
    <mergeCell ref="ERQ1:ERU1"/>
    <mergeCell ref="ERX1:ESB1"/>
    <mergeCell ref="ESE1:ESI1"/>
    <mergeCell ref="ESL1:ESP1"/>
    <mergeCell ref="ESS1:ESW1"/>
    <mergeCell ref="ESZ1:ETD1"/>
    <mergeCell ref="ETG1:ETK1"/>
    <mergeCell ref="ETN1:ETR1"/>
    <mergeCell ref="EOY1:EPC1"/>
    <mergeCell ref="EPF1:EPJ1"/>
    <mergeCell ref="EPM1:EPQ1"/>
    <mergeCell ref="EPT1:EPX1"/>
    <mergeCell ref="EQA1:EQE1"/>
    <mergeCell ref="EQH1:EQL1"/>
    <mergeCell ref="EQO1:EQS1"/>
    <mergeCell ref="EQV1:EQZ1"/>
    <mergeCell ref="ERC1:ERG1"/>
    <mergeCell ref="EMN1:EMR1"/>
    <mergeCell ref="EMU1:EMY1"/>
    <mergeCell ref="ENB1:ENF1"/>
    <mergeCell ref="ENI1:ENM1"/>
    <mergeCell ref="ENP1:ENT1"/>
    <mergeCell ref="ENW1:EOA1"/>
    <mergeCell ref="EOD1:EOH1"/>
    <mergeCell ref="EOK1:EOO1"/>
    <mergeCell ref="EOR1:EOV1"/>
    <mergeCell ref="EKC1:EKG1"/>
    <mergeCell ref="EKJ1:EKN1"/>
    <mergeCell ref="EKQ1:EKU1"/>
    <mergeCell ref="EKX1:ELB1"/>
    <mergeCell ref="ELE1:ELI1"/>
    <mergeCell ref="ELL1:ELP1"/>
    <mergeCell ref="ELS1:ELW1"/>
    <mergeCell ref="ELZ1:EMD1"/>
    <mergeCell ref="EMG1:EMK1"/>
    <mergeCell ref="EHR1:EHV1"/>
    <mergeCell ref="EHY1:EIC1"/>
    <mergeCell ref="EIF1:EIJ1"/>
    <mergeCell ref="EIM1:EIQ1"/>
    <mergeCell ref="EIT1:EIX1"/>
    <mergeCell ref="EJA1:EJE1"/>
    <mergeCell ref="EJH1:EJL1"/>
    <mergeCell ref="EJO1:EJS1"/>
    <mergeCell ref="EJV1:EJZ1"/>
    <mergeCell ref="EFG1:EFK1"/>
    <mergeCell ref="EFN1:EFR1"/>
    <mergeCell ref="EFU1:EFY1"/>
    <mergeCell ref="EGB1:EGF1"/>
    <mergeCell ref="EGI1:EGM1"/>
    <mergeCell ref="EGP1:EGT1"/>
    <mergeCell ref="EGW1:EHA1"/>
    <mergeCell ref="EHD1:EHH1"/>
    <mergeCell ref="EHK1:EHO1"/>
    <mergeCell ref="ECV1:ECZ1"/>
    <mergeCell ref="EDC1:EDG1"/>
    <mergeCell ref="EDJ1:EDN1"/>
    <mergeCell ref="EDQ1:EDU1"/>
    <mergeCell ref="EDX1:EEB1"/>
    <mergeCell ref="EEE1:EEI1"/>
    <mergeCell ref="EEL1:EEP1"/>
    <mergeCell ref="EES1:EEW1"/>
    <mergeCell ref="EEZ1:EFD1"/>
    <mergeCell ref="EAK1:EAO1"/>
    <mergeCell ref="EAR1:EAV1"/>
    <mergeCell ref="EAY1:EBC1"/>
    <mergeCell ref="EBF1:EBJ1"/>
    <mergeCell ref="EBM1:EBQ1"/>
    <mergeCell ref="EBT1:EBX1"/>
    <mergeCell ref="ECA1:ECE1"/>
    <mergeCell ref="ECH1:ECL1"/>
    <mergeCell ref="ECO1:ECS1"/>
    <mergeCell ref="DXZ1:DYD1"/>
    <mergeCell ref="DYG1:DYK1"/>
    <mergeCell ref="DYN1:DYR1"/>
    <mergeCell ref="DYU1:DYY1"/>
    <mergeCell ref="DZB1:DZF1"/>
    <mergeCell ref="DZI1:DZM1"/>
    <mergeCell ref="DZP1:DZT1"/>
    <mergeCell ref="DZW1:EAA1"/>
    <mergeCell ref="EAD1:EAH1"/>
    <mergeCell ref="DVO1:DVS1"/>
    <mergeCell ref="DVV1:DVZ1"/>
    <mergeCell ref="DWC1:DWG1"/>
    <mergeCell ref="DWJ1:DWN1"/>
    <mergeCell ref="DWQ1:DWU1"/>
    <mergeCell ref="DWX1:DXB1"/>
    <mergeCell ref="DXE1:DXI1"/>
    <mergeCell ref="DXL1:DXP1"/>
    <mergeCell ref="DXS1:DXW1"/>
    <mergeCell ref="DTD1:DTH1"/>
    <mergeCell ref="DTK1:DTO1"/>
    <mergeCell ref="DTR1:DTV1"/>
    <mergeCell ref="DTY1:DUC1"/>
    <mergeCell ref="DUF1:DUJ1"/>
    <mergeCell ref="DUM1:DUQ1"/>
    <mergeCell ref="DUT1:DUX1"/>
    <mergeCell ref="DVA1:DVE1"/>
    <mergeCell ref="DVH1:DVL1"/>
    <mergeCell ref="DQS1:DQW1"/>
    <mergeCell ref="DQZ1:DRD1"/>
    <mergeCell ref="DRG1:DRK1"/>
    <mergeCell ref="DRN1:DRR1"/>
    <mergeCell ref="DRU1:DRY1"/>
    <mergeCell ref="DSB1:DSF1"/>
    <mergeCell ref="DSI1:DSM1"/>
    <mergeCell ref="DSP1:DST1"/>
    <mergeCell ref="DSW1:DTA1"/>
    <mergeCell ref="DOH1:DOL1"/>
    <mergeCell ref="DOO1:DOS1"/>
    <mergeCell ref="DOV1:DOZ1"/>
    <mergeCell ref="DPC1:DPG1"/>
    <mergeCell ref="DPJ1:DPN1"/>
    <mergeCell ref="DPQ1:DPU1"/>
    <mergeCell ref="DPX1:DQB1"/>
    <mergeCell ref="DQE1:DQI1"/>
    <mergeCell ref="DQL1:DQP1"/>
    <mergeCell ref="DLW1:DMA1"/>
    <mergeCell ref="DMD1:DMH1"/>
    <mergeCell ref="DMK1:DMO1"/>
    <mergeCell ref="DMR1:DMV1"/>
    <mergeCell ref="DMY1:DNC1"/>
    <mergeCell ref="DNF1:DNJ1"/>
    <mergeCell ref="DNM1:DNQ1"/>
    <mergeCell ref="DNT1:DNX1"/>
    <mergeCell ref="DOA1:DOE1"/>
    <mergeCell ref="DJL1:DJP1"/>
    <mergeCell ref="DJS1:DJW1"/>
    <mergeCell ref="DJZ1:DKD1"/>
    <mergeCell ref="DKG1:DKK1"/>
    <mergeCell ref="DKN1:DKR1"/>
    <mergeCell ref="DKU1:DKY1"/>
    <mergeCell ref="DLB1:DLF1"/>
    <mergeCell ref="DLI1:DLM1"/>
    <mergeCell ref="DLP1:DLT1"/>
    <mergeCell ref="DHA1:DHE1"/>
    <mergeCell ref="DHH1:DHL1"/>
    <mergeCell ref="DHO1:DHS1"/>
    <mergeCell ref="DHV1:DHZ1"/>
    <mergeCell ref="DIC1:DIG1"/>
    <mergeCell ref="DIJ1:DIN1"/>
    <mergeCell ref="DIQ1:DIU1"/>
    <mergeCell ref="DIX1:DJB1"/>
    <mergeCell ref="DJE1:DJI1"/>
    <mergeCell ref="DEP1:DET1"/>
    <mergeCell ref="DEW1:DFA1"/>
    <mergeCell ref="DFD1:DFH1"/>
    <mergeCell ref="DFK1:DFO1"/>
    <mergeCell ref="DFR1:DFV1"/>
    <mergeCell ref="DFY1:DGC1"/>
    <mergeCell ref="DGF1:DGJ1"/>
    <mergeCell ref="DGM1:DGQ1"/>
    <mergeCell ref="DGT1:DGX1"/>
    <mergeCell ref="DCE1:DCI1"/>
    <mergeCell ref="DCL1:DCP1"/>
    <mergeCell ref="DCS1:DCW1"/>
    <mergeCell ref="DCZ1:DDD1"/>
    <mergeCell ref="DDG1:DDK1"/>
    <mergeCell ref="DDN1:DDR1"/>
    <mergeCell ref="DDU1:DDY1"/>
    <mergeCell ref="DEB1:DEF1"/>
    <mergeCell ref="DEI1:DEM1"/>
    <mergeCell ref="CZT1:CZX1"/>
    <mergeCell ref="DAA1:DAE1"/>
    <mergeCell ref="DAH1:DAL1"/>
    <mergeCell ref="DAO1:DAS1"/>
    <mergeCell ref="DAV1:DAZ1"/>
    <mergeCell ref="DBC1:DBG1"/>
    <mergeCell ref="DBJ1:DBN1"/>
    <mergeCell ref="DBQ1:DBU1"/>
    <mergeCell ref="DBX1:DCB1"/>
    <mergeCell ref="CXI1:CXM1"/>
    <mergeCell ref="CXP1:CXT1"/>
    <mergeCell ref="CXW1:CYA1"/>
    <mergeCell ref="CYD1:CYH1"/>
    <mergeCell ref="CYK1:CYO1"/>
    <mergeCell ref="CYR1:CYV1"/>
    <mergeCell ref="CYY1:CZC1"/>
    <mergeCell ref="CZF1:CZJ1"/>
    <mergeCell ref="CZM1:CZQ1"/>
    <mergeCell ref="CUX1:CVB1"/>
    <mergeCell ref="CVE1:CVI1"/>
    <mergeCell ref="CVL1:CVP1"/>
    <mergeCell ref="CVS1:CVW1"/>
    <mergeCell ref="CVZ1:CWD1"/>
    <mergeCell ref="CWG1:CWK1"/>
    <mergeCell ref="CWN1:CWR1"/>
    <mergeCell ref="CWU1:CWY1"/>
    <mergeCell ref="CXB1:CXF1"/>
    <mergeCell ref="CSM1:CSQ1"/>
    <mergeCell ref="CST1:CSX1"/>
    <mergeCell ref="CTA1:CTE1"/>
    <mergeCell ref="CTH1:CTL1"/>
    <mergeCell ref="CTO1:CTS1"/>
    <mergeCell ref="CTV1:CTZ1"/>
    <mergeCell ref="CUC1:CUG1"/>
    <mergeCell ref="CUJ1:CUN1"/>
    <mergeCell ref="CUQ1:CUU1"/>
    <mergeCell ref="CQB1:CQF1"/>
    <mergeCell ref="CQI1:CQM1"/>
    <mergeCell ref="CQP1:CQT1"/>
    <mergeCell ref="CQW1:CRA1"/>
    <mergeCell ref="CRD1:CRH1"/>
    <mergeCell ref="CRK1:CRO1"/>
    <mergeCell ref="CRR1:CRV1"/>
    <mergeCell ref="CRY1:CSC1"/>
    <mergeCell ref="CSF1:CSJ1"/>
    <mergeCell ref="CNQ1:CNU1"/>
    <mergeCell ref="CNX1:COB1"/>
    <mergeCell ref="COE1:COI1"/>
    <mergeCell ref="COL1:COP1"/>
    <mergeCell ref="COS1:COW1"/>
    <mergeCell ref="COZ1:CPD1"/>
    <mergeCell ref="CPG1:CPK1"/>
    <mergeCell ref="CPN1:CPR1"/>
    <mergeCell ref="CPU1:CPY1"/>
    <mergeCell ref="CLF1:CLJ1"/>
    <mergeCell ref="CLM1:CLQ1"/>
    <mergeCell ref="CLT1:CLX1"/>
    <mergeCell ref="CMA1:CME1"/>
    <mergeCell ref="CMH1:CML1"/>
    <mergeCell ref="CMO1:CMS1"/>
    <mergeCell ref="CMV1:CMZ1"/>
    <mergeCell ref="CNC1:CNG1"/>
    <mergeCell ref="CNJ1:CNN1"/>
    <mergeCell ref="CIU1:CIY1"/>
    <mergeCell ref="CJB1:CJF1"/>
    <mergeCell ref="CJI1:CJM1"/>
    <mergeCell ref="CJP1:CJT1"/>
    <mergeCell ref="CJW1:CKA1"/>
    <mergeCell ref="CKD1:CKH1"/>
    <mergeCell ref="CKK1:CKO1"/>
    <mergeCell ref="CKR1:CKV1"/>
    <mergeCell ref="CKY1:CLC1"/>
    <mergeCell ref="CGJ1:CGN1"/>
    <mergeCell ref="CGQ1:CGU1"/>
    <mergeCell ref="CGX1:CHB1"/>
    <mergeCell ref="CHE1:CHI1"/>
    <mergeCell ref="CHL1:CHP1"/>
    <mergeCell ref="CHS1:CHW1"/>
    <mergeCell ref="CHZ1:CID1"/>
    <mergeCell ref="CIG1:CIK1"/>
    <mergeCell ref="CIN1:CIR1"/>
    <mergeCell ref="CDY1:CEC1"/>
    <mergeCell ref="CEF1:CEJ1"/>
    <mergeCell ref="CEM1:CEQ1"/>
    <mergeCell ref="CET1:CEX1"/>
    <mergeCell ref="CFA1:CFE1"/>
    <mergeCell ref="CFH1:CFL1"/>
    <mergeCell ref="CFO1:CFS1"/>
    <mergeCell ref="CFV1:CFZ1"/>
    <mergeCell ref="CGC1:CGG1"/>
    <mergeCell ref="CBN1:CBR1"/>
    <mergeCell ref="CBU1:CBY1"/>
    <mergeCell ref="CCB1:CCF1"/>
    <mergeCell ref="CCI1:CCM1"/>
    <mergeCell ref="CCP1:CCT1"/>
    <mergeCell ref="CCW1:CDA1"/>
    <mergeCell ref="CDD1:CDH1"/>
    <mergeCell ref="CDK1:CDO1"/>
    <mergeCell ref="CDR1:CDV1"/>
    <mergeCell ref="BZC1:BZG1"/>
    <mergeCell ref="BZJ1:BZN1"/>
    <mergeCell ref="BZQ1:BZU1"/>
    <mergeCell ref="BZX1:CAB1"/>
    <mergeCell ref="CAE1:CAI1"/>
    <mergeCell ref="CAL1:CAP1"/>
    <mergeCell ref="CAS1:CAW1"/>
    <mergeCell ref="CAZ1:CBD1"/>
    <mergeCell ref="CBG1:CBK1"/>
    <mergeCell ref="BWR1:BWV1"/>
    <mergeCell ref="BWY1:BXC1"/>
    <mergeCell ref="BXF1:BXJ1"/>
    <mergeCell ref="BXM1:BXQ1"/>
    <mergeCell ref="BXT1:BXX1"/>
    <mergeCell ref="BYA1:BYE1"/>
    <mergeCell ref="BYH1:BYL1"/>
    <mergeCell ref="BYO1:BYS1"/>
    <mergeCell ref="BYV1:BYZ1"/>
    <mergeCell ref="BUG1:BUK1"/>
    <mergeCell ref="BUN1:BUR1"/>
    <mergeCell ref="BUU1:BUY1"/>
    <mergeCell ref="BVB1:BVF1"/>
    <mergeCell ref="BVI1:BVM1"/>
    <mergeCell ref="BVP1:BVT1"/>
    <mergeCell ref="BVW1:BWA1"/>
    <mergeCell ref="BWD1:BWH1"/>
    <mergeCell ref="BWK1:BWO1"/>
    <mergeCell ref="BRV1:BRZ1"/>
    <mergeCell ref="BSC1:BSG1"/>
    <mergeCell ref="BSJ1:BSN1"/>
    <mergeCell ref="BSQ1:BSU1"/>
    <mergeCell ref="BSX1:BTB1"/>
    <mergeCell ref="BTE1:BTI1"/>
    <mergeCell ref="BTL1:BTP1"/>
    <mergeCell ref="BTS1:BTW1"/>
    <mergeCell ref="BTZ1:BUD1"/>
    <mergeCell ref="BPK1:BPO1"/>
    <mergeCell ref="BPR1:BPV1"/>
    <mergeCell ref="BPY1:BQC1"/>
    <mergeCell ref="BQF1:BQJ1"/>
    <mergeCell ref="BQM1:BQQ1"/>
    <mergeCell ref="BQT1:BQX1"/>
    <mergeCell ref="BRA1:BRE1"/>
    <mergeCell ref="BRH1:BRL1"/>
    <mergeCell ref="BRO1:BRS1"/>
    <mergeCell ref="BMZ1:BND1"/>
    <mergeCell ref="BNG1:BNK1"/>
    <mergeCell ref="BNN1:BNR1"/>
    <mergeCell ref="BNU1:BNY1"/>
    <mergeCell ref="BOB1:BOF1"/>
    <mergeCell ref="BOI1:BOM1"/>
    <mergeCell ref="BOP1:BOT1"/>
    <mergeCell ref="BOW1:BPA1"/>
    <mergeCell ref="BPD1:BPH1"/>
    <mergeCell ref="BKO1:BKS1"/>
    <mergeCell ref="BKV1:BKZ1"/>
    <mergeCell ref="BLC1:BLG1"/>
    <mergeCell ref="BLJ1:BLN1"/>
    <mergeCell ref="BLQ1:BLU1"/>
    <mergeCell ref="BLX1:BMB1"/>
    <mergeCell ref="BME1:BMI1"/>
    <mergeCell ref="BML1:BMP1"/>
    <mergeCell ref="BMS1:BMW1"/>
    <mergeCell ref="BID1:BIH1"/>
    <mergeCell ref="BIK1:BIO1"/>
    <mergeCell ref="BIR1:BIV1"/>
    <mergeCell ref="BIY1:BJC1"/>
    <mergeCell ref="BJF1:BJJ1"/>
    <mergeCell ref="BJM1:BJQ1"/>
    <mergeCell ref="BJT1:BJX1"/>
    <mergeCell ref="BKA1:BKE1"/>
    <mergeCell ref="BKH1:BKL1"/>
    <mergeCell ref="BFS1:BFW1"/>
    <mergeCell ref="BFZ1:BGD1"/>
    <mergeCell ref="BGG1:BGK1"/>
    <mergeCell ref="BGN1:BGR1"/>
    <mergeCell ref="BGU1:BGY1"/>
    <mergeCell ref="BHB1:BHF1"/>
    <mergeCell ref="BHI1:BHM1"/>
    <mergeCell ref="BHP1:BHT1"/>
    <mergeCell ref="BHW1:BIA1"/>
    <mergeCell ref="BDH1:BDL1"/>
    <mergeCell ref="BDO1:BDS1"/>
    <mergeCell ref="BDV1:BDZ1"/>
    <mergeCell ref="BEC1:BEG1"/>
    <mergeCell ref="BEJ1:BEN1"/>
    <mergeCell ref="BEQ1:BEU1"/>
    <mergeCell ref="BEX1:BFB1"/>
    <mergeCell ref="BFE1:BFI1"/>
    <mergeCell ref="BFL1:BFP1"/>
    <mergeCell ref="BAW1:BBA1"/>
    <mergeCell ref="BBD1:BBH1"/>
    <mergeCell ref="BBK1:BBO1"/>
    <mergeCell ref="BBR1:BBV1"/>
    <mergeCell ref="BBY1:BCC1"/>
    <mergeCell ref="BCF1:BCJ1"/>
    <mergeCell ref="BCM1:BCQ1"/>
    <mergeCell ref="BCT1:BCX1"/>
    <mergeCell ref="BDA1:BDE1"/>
    <mergeCell ref="AYL1:AYP1"/>
    <mergeCell ref="AYS1:AYW1"/>
    <mergeCell ref="AYZ1:AZD1"/>
    <mergeCell ref="AZG1:AZK1"/>
    <mergeCell ref="AZN1:AZR1"/>
    <mergeCell ref="AZU1:AZY1"/>
    <mergeCell ref="BAB1:BAF1"/>
    <mergeCell ref="BAI1:BAM1"/>
    <mergeCell ref="BAP1:BAT1"/>
    <mergeCell ref="AWA1:AWE1"/>
    <mergeCell ref="AWH1:AWL1"/>
    <mergeCell ref="AWO1:AWS1"/>
    <mergeCell ref="AWV1:AWZ1"/>
    <mergeCell ref="AXC1:AXG1"/>
    <mergeCell ref="AXJ1:AXN1"/>
    <mergeCell ref="AXQ1:AXU1"/>
    <mergeCell ref="AXX1:AYB1"/>
    <mergeCell ref="AYE1:AYI1"/>
    <mergeCell ref="ATP1:ATT1"/>
    <mergeCell ref="ATW1:AUA1"/>
    <mergeCell ref="AUD1:AUH1"/>
    <mergeCell ref="AUK1:AUO1"/>
    <mergeCell ref="AUR1:AUV1"/>
    <mergeCell ref="AUY1:AVC1"/>
    <mergeCell ref="AVF1:AVJ1"/>
    <mergeCell ref="AVM1:AVQ1"/>
    <mergeCell ref="AVT1:AVX1"/>
    <mergeCell ref="ARE1:ARI1"/>
    <mergeCell ref="ARL1:ARP1"/>
    <mergeCell ref="ARS1:ARW1"/>
    <mergeCell ref="ARZ1:ASD1"/>
    <mergeCell ref="ASG1:ASK1"/>
    <mergeCell ref="ASN1:ASR1"/>
    <mergeCell ref="ASU1:ASY1"/>
    <mergeCell ref="ATB1:ATF1"/>
    <mergeCell ref="ATI1:ATM1"/>
    <mergeCell ref="AOT1:AOX1"/>
    <mergeCell ref="APA1:APE1"/>
    <mergeCell ref="APH1:APL1"/>
    <mergeCell ref="APO1:APS1"/>
    <mergeCell ref="APV1:APZ1"/>
    <mergeCell ref="AQC1:AQG1"/>
    <mergeCell ref="AQJ1:AQN1"/>
    <mergeCell ref="AQQ1:AQU1"/>
    <mergeCell ref="AQX1:ARB1"/>
    <mergeCell ref="AMI1:AMM1"/>
    <mergeCell ref="AMP1:AMT1"/>
    <mergeCell ref="AMW1:ANA1"/>
    <mergeCell ref="AND1:ANH1"/>
    <mergeCell ref="ANK1:ANO1"/>
    <mergeCell ref="ANR1:ANV1"/>
    <mergeCell ref="ANY1:AOC1"/>
    <mergeCell ref="AOF1:AOJ1"/>
    <mergeCell ref="AOM1:AOQ1"/>
    <mergeCell ref="AJX1:AKB1"/>
    <mergeCell ref="AKE1:AKI1"/>
    <mergeCell ref="AKL1:AKP1"/>
    <mergeCell ref="AKS1:AKW1"/>
    <mergeCell ref="AKZ1:ALD1"/>
    <mergeCell ref="ALG1:ALK1"/>
    <mergeCell ref="ALN1:ALR1"/>
    <mergeCell ref="ALU1:ALY1"/>
    <mergeCell ref="AMB1:AMF1"/>
    <mergeCell ref="AHM1:AHQ1"/>
    <mergeCell ref="AHT1:AHX1"/>
    <mergeCell ref="AIA1:AIE1"/>
    <mergeCell ref="AIH1:AIL1"/>
    <mergeCell ref="AIO1:AIS1"/>
    <mergeCell ref="AIV1:AIZ1"/>
    <mergeCell ref="AJC1:AJG1"/>
    <mergeCell ref="AJJ1:AJN1"/>
    <mergeCell ref="AJQ1:AJU1"/>
    <mergeCell ref="AFB1:AFF1"/>
    <mergeCell ref="AFI1:AFM1"/>
    <mergeCell ref="AFP1:AFT1"/>
    <mergeCell ref="AFW1:AGA1"/>
    <mergeCell ref="AGD1:AGH1"/>
    <mergeCell ref="AGK1:AGO1"/>
    <mergeCell ref="AGR1:AGV1"/>
    <mergeCell ref="AGY1:AHC1"/>
    <mergeCell ref="AHF1:AHJ1"/>
    <mergeCell ref="ACQ1:ACU1"/>
    <mergeCell ref="ACX1:ADB1"/>
    <mergeCell ref="ADE1:ADI1"/>
    <mergeCell ref="ADL1:ADP1"/>
    <mergeCell ref="ADS1:ADW1"/>
    <mergeCell ref="ADZ1:AED1"/>
    <mergeCell ref="AEG1:AEK1"/>
    <mergeCell ref="AEN1:AER1"/>
    <mergeCell ref="AEU1:AEY1"/>
    <mergeCell ref="AAF1:AAJ1"/>
    <mergeCell ref="AAM1:AAQ1"/>
    <mergeCell ref="AAT1:AAX1"/>
    <mergeCell ref="ABA1:ABE1"/>
    <mergeCell ref="ABH1:ABL1"/>
    <mergeCell ref="ABO1:ABS1"/>
    <mergeCell ref="ABV1:ABZ1"/>
    <mergeCell ref="ACC1:ACG1"/>
    <mergeCell ref="ACJ1:ACN1"/>
    <mergeCell ref="XU1:XY1"/>
    <mergeCell ref="YB1:YF1"/>
    <mergeCell ref="YI1:YM1"/>
    <mergeCell ref="YP1:YT1"/>
    <mergeCell ref="YW1:ZA1"/>
    <mergeCell ref="ZD1:ZH1"/>
    <mergeCell ref="ZK1:ZO1"/>
    <mergeCell ref="ZR1:ZV1"/>
    <mergeCell ref="ZY1:AAC1"/>
    <mergeCell ref="VJ1:VN1"/>
    <mergeCell ref="VQ1:VU1"/>
    <mergeCell ref="VX1:WB1"/>
    <mergeCell ref="WE1:WI1"/>
    <mergeCell ref="WL1:WP1"/>
    <mergeCell ref="WS1:WW1"/>
    <mergeCell ref="WZ1:XD1"/>
    <mergeCell ref="XG1:XK1"/>
    <mergeCell ref="XN1:XR1"/>
    <mergeCell ref="SY1:TC1"/>
    <mergeCell ref="TF1:TJ1"/>
    <mergeCell ref="TM1:TQ1"/>
    <mergeCell ref="TT1:TX1"/>
    <mergeCell ref="UA1:UE1"/>
    <mergeCell ref="UH1:UL1"/>
    <mergeCell ref="UO1:US1"/>
    <mergeCell ref="UV1:UZ1"/>
    <mergeCell ref="VC1:VG1"/>
    <mergeCell ref="QN1:QR1"/>
    <mergeCell ref="QU1:QY1"/>
    <mergeCell ref="RB1:RF1"/>
    <mergeCell ref="RI1:RM1"/>
    <mergeCell ref="RP1:RT1"/>
    <mergeCell ref="RW1:SA1"/>
    <mergeCell ref="SD1:SH1"/>
    <mergeCell ref="SK1:SO1"/>
    <mergeCell ref="SR1:SV1"/>
    <mergeCell ref="OC1:OG1"/>
    <mergeCell ref="OJ1:ON1"/>
    <mergeCell ref="OQ1:OU1"/>
    <mergeCell ref="OX1:PB1"/>
    <mergeCell ref="PE1:PI1"/>
    <mergeCell ref="PL1:PP1"/>
    <mergeCell ref="PS1:PW1"/>
    <mergeCell ref="PZ1:QD1"/>
    <mergeCell ref="QG1:QK1"/>
    <mergeCell ref="LR1:LV1"/>
    <mergeCell ref="LY1:MC1"/>
    <mergeCell ref="MF1:MJ1"/>
    <mergeCell ref="MM1:MQ1"/>
    <mergeCell ref="MT1:MX1"/>
    <mergeCell ref="NA1:NE1"/>
    <mergeCell ref="NH1:NL1"/>
    <mergeCell ref="NO1:NS1"/>
    <mergeCell ref="NV1:NZ1"/>
    <mergeCell ref="JG1:JK1"/>
    <mergeCell ref="JN1:JR1"/>
    <mergeCell ref="JU1:JY1"/>
    <mergeCell ref="KB1:KF1"/>
    <mergeCell ref="KI1:KM1"/>
    <mergeCell ref="KP1:KT1"/>
    <mergeCell ref="KW1:LA1"/>
    <mergeCell ref="LD1:LH1"/>
    <mergeCell ref="LK1:LO1"/>
    <mergeCell ref="GV1:GZ1"/>
    <mergeCell ref="HC1:HG1"/>
    <mergeCell ref="HJ1:HN1"/>
    <mergeCell ref="HQ1:HU1"/>
    <mergeCell ref="HX1:IB1"/>
    <mergeCell ref="IE1:II1"/>
    <mergeCell ref="IL1:IP1"/>
    <mergeCell ref="IS1:IW1"/>
    <mergeCell ref="IZ1:JD1"/>
    <mergeCell ref="EK1:EO1"/>
    <mergeCell ref="ER1:EV1"/>
    <mergeCell ref="EY1:FC1"/>
    <mergeCell ref="FF1:FJ1"/>
    <mergeCell ref="FM1:FQ1"/>
    <mergeCell ref="FT1:FX1"/>
    <mergeCell ref="GA1:GE1"/>
    <mergeCell ref="GH1:GL1"/>
    <mergeCell ref="GO1:GS1"/>
    <mergeCell ref="A7:G7"/>
    <mergeCell ref="E8:G8"/>
    <mergeCell ref="H7:H8"/>
    <mergeCell ref="BZ1:CD1"/>
    <mergeCell ref="CG1:CK1"/>
    <mergeCell ref="CN1:CR1"/>
    <mergeCell ref="CU1:CY1"/>
    <mergeCell ref="DB1:DF1"/>
    <mergeCell ref="DI1:DM1"/>
    <mergeCell ref="DP1:DT1"/>
    <mergeCell ref="DW1:EA1"/>
    <mergeCell ref="ED1:EH1"/>
    <mergeCell ref="O1:S1"/>
    <mergeCell ref="V1:Z1"/>
    <mergeCell ref="AC1:AG1"/>
    <mergeCell ref="AJ1:AN1"/>
    <mergeCell ref="AQ1:AU1"/>
    <mergeCell ref="AX1:BB1"/>
    <mergeCell ref="BE1:BI1"/>
    <mergeCell ref="BL1:BP1"/>
    <mergeCell ref="BS1:BW1"/>
    <mergeCell ref="I49:J49"/>
    <mergeCell ref="I50:J50"/>
    <mergeCell ref="I43:J43"/>
    <mergeCell ref="I44:J44"/>
    <mergeCell ref="H60:I60"/>
    <mergeCell ref="I37:J37"/>
    <mergeCell ref="I38:J38"/>
    <mergeCell ref="B12:G12"/>
    <mergeCell ref="I26:J26"/>
    <mergeCell ref="I27:J27"/>
    <mergeCell ref="I28:J28"/>
    <mergeCell ref="I29:J29"/>
    <mergeCell ref="I30:J30"/>
    <mergeCell ref="I31:J31"/>
    <mergeCell ref="A24:J24"/>
    <mergeCell ref="A6:G6"/>
    <mergeCell ref="A11:F11"/>
    <mergeCell ref="A14:F14"/>
    <mergeCell ref="B16:G16"/>
    <mergeCell ref="B15:G15"/>
    <mergeCell ref="B13:G13"/>
    <mergeCell ref="B17:G17"/>
    <mergeCell ref="A18:G18"/>
    <mergeCell ref="I34:J34"/>
    <mergeCell ref="I25:J25"/>
    <mergeCell ref="B19:G19"/>
    <mergeCell ref="A25:C25"/>
    <mergeCell ref="I47:J47"/>
    <mergeCell ref="I48:J48"/>
    <mergeCell ref="E9:F9"/>
    <mergeCell ref="E10:F10"/>
    <mergeCell ref="A41:C41"/>
    <mergeCell ref="G25:H25"/>
    <mergeCell ref="D25:F25"/>
    <mergeCell ref="D26:F26"/>
    <mergeCell ref="D41:F41"/>
    <mergeCell ref="A43:C43"/>
    <mergeCell ref="D43:F43"/>
    <mergeCell ref="A42:C42"/>
    <mergeCell ref="D42:F42"/>
    <mergeCell ref="D31:F31"/>
    <mergeCell ref="D32:F32"/>
    <mergeCell ref="D46:F46"/>
    <mergeCell ref="A47:C47"/>
    <mergeCell ref="D47:F47"/>
    <mergeCell ref="A48:C48"/>
    <mergeCell ref="D48:F48"/>
    <mergeCell ref="A51:C51"/>
    <mergeCell ref="D35:F35"/>
    <mergeCell ref="D36:F36"/>
    <mergeCell ref="A34:C34"/>
    <mergeCell ref="A35:C35"/>
    <mergeCell ref="A36:C36"/>
    <mergeCell ref="C21:J21"/>
    <mergeCell ref="D27:F27"/>
    <mergeCell ref="D28:F28"/>
    <mergeCell ref="D29:F29"/>
    <mergeCell ref="D30:F30"/>
    <mergeCell ref="D33:F33"/>
    <mergeCell ref="D34:F34"/>
    <mergeCell ref="D49:F49"/>
    <mergeCell ref="I32:J32"/>
    <mergeCell ref="I33:J33"/>
    <mergeCell ref="I51:J51"/>
    <mergeCell ref="I52:J52"/>
    <mergeCell ref="I45:J45"/>
    <mergeCell ref="I46:J46"/>
    <mergeCell ref="I35:J35"/>
    <mergeCell ref="I36:J36"/>
    <mergeCell ref="I39:J39"/>
    <mergeCell ref="I40:J40"/>
    <mergeCell ref="I41:J41"/>
    <mergeCell ref="I42:J42"/>
    <mergeCell ref="A45:C45"/>
    <mergeCell ref="D45:F45"/>
    <mergeCell ref="A46:C46"/>
    <mergeCell ref="A26:C26"/>
    <mergeCell ref="A27:C27"/>
    <mergeCell ref="A28:C28"/>
    <mergeCell ref="A29:C29"/>
    <mergeCell ref="A30:C30"/>
    <mergeCell ref="A52:C52"/>
    <mergeCell ref="A31:C31"/>
    <mergeCell ref="A32:C32"/>
    <mergeCell ref="A33:C33"/>
    <mergeCell ref="A59:B59"/>
    <mergeCell ref="A60:G60"/>
    <mergeCell ref="D50:F50"/>
    <mergeCell ref="D51:F51"/>
    <mergeCell ref="D52:F52"/>
    <mergeCell ref="A49:C49"/>
    <mergeCell ref="A50:C50"/>
    <mergeCell ref="A44:C44"/>
    <mergeCell ref="D44:F44"/>
    <mergeCell ref="A37:C37"/>
    <mergeCell ref="D37:F37"/>
    <mergeCell ref="A38:C38"/>
    <mergeCell ref="D38:F38"/>
    <mergeCell ref="A39:C39"/>
    <mergeCell ref="D39:F39"/>
    <mergeCell ref="A40:C40"/>
    <mergeCell ref="D40:F40"/>
    <mergeCell ref="C58:F58"/>
    <mergeCell ref="B57:G57"/>
    <mergeCell ref="B54:G54"/>
    <mergeCell ref="B55:G55"/>
  </mergeCells>
  <conditionalFormatting sqref="H7:H8">
    <cfRule type="containsText" dxfId="5" priority="2" operator="containsText" text="Not">
      <formula>NOT(ISERROR(SEARCH("Not",H7)))</formula>
    </cfRule>
  </conditionalFormatting>
  <conditionalFormatting sqref="H17">
    <cfRule type="containsText" dxfId="4" priority="1" operator="containsText" text="NOT">
      <formula>NOT(ISERROR(SEARCH("NOT",H17)))</formula>
    </cfRule>
  </conditionalFormatting>
  <printOptions horizontalCentered="1"/>
  <pageMargins left="1" right="1" top="0.46" bottom="0.55000000000000004" header="0.45" footer="0.5"/>
  <pageSetup orientation="portrait" horizontalDpi="300" verticalDpi="300" r:id="rId1"/>
  <headerFooter alignWithMargins="0">
    <oddFooter>&amp;C&amp;"Arial,Bold"AB: &amp;"Arial,Regular"CC2014XXX
Published April 2014 - Version 1.0</oddFooter>
  </headerFooter>
  <rowBreaks count="1" manualBreakCount="1">
    <brk id="22" max="9" man="1"/>
  </rowBreaks>
  <drawing r:id="rId2"/>
</worksheet>
</file>

<file path=xl/worksheets/sheet4.xml><?xml version="1.0" encoding="utf-8"?>
<worksheet xmlns="http://schemas.openxmlformats.org/spreadsheetml/2006/main" xmlns:r="http://schemas.openxmlformats.org/officeDocument/2006/relationships">
  <sheetPr>
    <tabColor rgb="FFB1FF25"/>
  </sheetPr>
  <dimension ref="A1:XFD136"/>
  <sheetViews>
    <sheetView showGridLines="0" view="pageBreakPreview" topLeftCell="A28" zoomScale="70" zoomScaleNormal="130" zoomScaleSheetLayoutView="70" workbookViewId="0">
      <selection activeCell="H64" sqref="H64"/>
    </sheetView>
  </sheetViews>
  <sheetFormatPr defaultColWidth="9.140625" defaultRowHeight="13.5"/>
  <cols>
    <col min="1" max="1" width="3.140625" style="203" customWidth="1"/>
    <col min="2" max="2" width="12" style="57" customWidth="1"/>
    <col min="3" max="3" width="2.7109375" style="52" customWidth="1"/>
    <col min="4" max="6" width="9.140625" style="52" customWidth="1"/>
    <col min="7" max="8" width="12.7109375" style="52" customWidth="1"/>
    <col min="9" max="10" width="6.7109375" style="52" customWidth="1"/>
    <col min="11" max="11" width="15.5703125" style="52" customWidth="1"/>
    <col min="12" max="12" width="13.28515625" style="52" customWidth="1"/>
    <col min="13" max="16384" width="9.140625" style="52"/>
  </cols>
  <sheetData>
    <row r="1" spans="1:16384" s="53" customFormat="1" ht="45" customHeight="1">
      <c r="A1" s="463" t="s">
        <v>311</v>
      </c>
      <c r="C1" s="103"/>
      <c r="D1" s="103"/>
      <c r="E1" s="103"/>
      <c r="F1" s="103"/>
      <c r="G1" s="103"/>
      <c r="H1" s="628"/>
      <c r="I1" s="628"/>
      <c r="J1" s="628"/>
      <c r="K1" s="628"/>
      <c r="L1" s="628"/>
      <c r="M1" s="52"/>
      <c r="N1" s="55"/>
      <c r="O1" s="628"/>
      <c r="P1" s="628"/>
      <c r="Q1" s="628"/>
      <c r="R1" s="628"/>
      <c r="S1" s="628"/>
      <c r="T1" s="52"/>
      <c r="U1" s="55"/>
      <c r="V1" s="628"/>
      <c r="W1" s="628"/>
      <c r="X1" s="628"/>
      <c r="Y1" s="628"/>
      <c r="Z1" s="628"/>
      <c r="AA1" s="52"/>
      <c r="AB1" s="55"/>
      <c r="AC1" s="628"/>
      <c r="AD1" s="628"/>
      <c r="AE1" s="628"/>
      <c r="AF1" s="628"/>
      <c r="AG1" s="628"/>
      <c r="AH1" s="52"/>
      <c r="AI1" s="55"/>
      <c r="AJ1" s="628"/>
      <c r="AK1" s="628"/>
      <c r="AL1" s="628"/>
      <c r="AM1" s="628"/>
      <c r="AN1" s="628"/>
      <c r="AO1" s="52"/>
      <c r="AP1" s="55"/>
      <c r="AQ1" s="628"/>
      <c r="AR1" s="628"/>
      <c r="AS1" s="628"/>
      <c r="AT1" s="628"/>
      <c r="AU1" s="628"/>
      <c r="AV1" s="52"/>
      <c r="AW1" s="55"/>
      <c r="AX1" s="628"/>
      <c r="AY1" s="628"/>
      <c r="AZ1" s="628"/>
      <c r="BA1" s="628"/>
      <c r="BB1" s="628"/>
      <c r="BC1" s="52"/>
      <c r="BD1" s="55"/>
      <c r="BE1" s="628"/>
      <c r="BF1" s="628"/>
      <c r="BG1" s="628"/>
      <c r="BH1" s="628"/>
      <c r="BI1" s="628"/>
      <c r="BJ1" s="52"/>
      <c r="BK1" s="55"/>
      <c r="BL1" s="628"/>
      <c r="BM1" s="628"/>
      <c r="BN1" s="628"/>
      <c r="BO1" s="628"/>
      <c r="BP1" s="628"/>
      <c r="BQ1" s="52"/>
      <c r="BR1" s="55"/>
      <c r="BS1" s="628"/>
      <c r="BT1" s="628"/>
      <c r="BU1" s="628"/>
      <c r="BV1" s="628"/>
      <c r="BW1" s="628"/>
      <c r="BX1" s="52"/>
      <c r="BY1" s="55"/>
      <c r="BZ1" s="628"/>
      <c r="CA1" s="628"/>
      <c r="CB1" s="628"/>
      <c r="CC1" s="628"/>
      <c r="CD1" s="628"/>
      <c r="CE1" s="52"/>
      <c r="CF1" s="55"/>
      <c r="CG1" s="628"/>
      <c r="CH1" s="628"/>
      <c r="CI1" s="628"/>
      <c r="CJ1" s="628"/>
      <c r="CK1" s="628"/>
      <c r="CL1" s="52"/>
      <c r="CM1" s="55"/>
      <c r="CN1" s="628"/>
      <c r="CO1" s="628"/>
      <c r="CP1" s="628"/>
      <c r="CQ1" s="628"/>
      <c r="CR1" s="628"/>
      <c r="CS1" s="52"/>
      <c r="CT1" s="55"/>
      <c r="CU1" s="628"/>
      <c r="CV1" s="628"/>
      <c r="CW1" s="628"/>
      <c r="CX1" s="628"/>
      <c r="CY1" s="628"/>
      <c r="CZ1" s="52"/>
      <c r="DA1" s="55"/>
      <c r="DB1" s="628"/>
      <c r="DC1" s="628"/>
      <c r="DD1" s="628"/>
      <c r="DE1" s="628"/>
      <c r="DF1" s="628"/>
      <c r="DG1" s="52"/>
      <c r="DH1" s="55"/>
      <c r="DI1" s="628"/>
      <c r="DJ1" s="628"/>
      <c r="DK1" s="628"/>
      <c r="DL1" s="628"/>
      <c r="DM1" s="628"/>
      <c r="DN1" s="52"/>
      <c r="DO1" s="55"/>
      <c r="DP1" s="628"/>
      <c r="DQ1" s="628"/>
      <c r="DR1" s="628"/>
      <c r="DS1" s="628"/>
      <c r="DT1" s="628"/>
      <c r="DU1" s="52"/>
      <c r="DV1" s="55"/>
      <c r="DW1" s="628"/>
      <c r="DX1" s="628"/>
      <c r="DY1" s="628"/>
      <c r="DZ1" s="628"/>
      <c r="EA1" s="628"/>
      <c r="EB1" s="52"/>
      <c r="EC1" s="55"/>
      <c r="ED1" s="628"/>
      <c r="EE1" s="628"/>
      <c r="EF1" s="628"/>
      <c r="EG1" s="628"/>
      <c r="EH1" s="628"/>
      <c r="EI1" s="52"/>
      <c r="EJ1" s="55"/>
      <c r="EK1" s="628"/>
      <c r="EL1" s="628"/>
      <c r="EM1" s="628"/>
      <c r="EN1" s="628"/>
      <c r="EO1" s="628"/>
      <c r="EP1" s="52"/>
      <c r="EQ1" s="55"/>
      <c r="ER1" s="628"/>
      <c r="ES1" s="628"/>
      <c r="ET1" s="628"/>
      <c r="EU1" s="628"/>
      <c r="EV1" s="628"/>
      <c r="EW1" s="52"/>
      <c r="EX1" s="55"/>
      <c r="EY1" s="628"/>
      <c r="EZ1" s="628"/>
      <c r="FA1" s="628"/>
      <c r="FB1" s="628"/>
      <c r="FC1" s="628"/>
      <c r="FD1" s="52"/>
      <c r="FE1" s="55"/>
      <c r="FF1" s="628"/>
      <c r="FG1" s="628"/>
      <c r="FH1" s="628"/>
      <c r="FI1" s="628"/>
      <c r="FJ1" s="628"/>
      <c r="FK1" s="52"/>
      <c r="FL1" s="55"/>
      <c r="FM1" s="628"/>
      <c r="FN1" s="628"/>
      <c r="FO1" s="628"/>
      <c r="FP1" s="628"/>
      <c r="FQ1" s="628"/>
      <c r="FR1" s="52"/>
      <c r="FS1" s="55"/>
      <c r="FT1" s="628"/>
      <c r="FU1" s="628"/>
      <c r="FV1" s="628"/>
      <c r="FW1" s="628"/>
      <c r="FX1" s="628"/>
      <c r="FY1" s="52"/>
      <c r="FZ1" s="55"/>
      <c r="GA1" s="628"/>
      <c r="GB1" s="628"/>
      <c r="GC1" s="628"/>
      <c r="GD1" s="628"/>
      <c r="GE1" s="628"/>
      <c r="GF1" s="52"/>
      <c r="GG1" s="55"/>
      <c r="GH1" s="628"/>
      <c r="GI1" s="628"/>
      <c r="GJ1" s="628"/>
      <c r="GK1" s="628"/>
      <c r="GL1" s="628"/>
      <c r="GM1" s="52"/>
      <c r="GN1" s="55"/>
      <c r="GO1" s="628"/>
      <c r="GP1" s="628"/>
      <c r="GQ1" s="628"/>
      <c r="GR1" s="628"/>
      <c r="GS1" s="628"/>
      <c r="GT1" s="52"/>
      <c r="GU1" s="55"/>
      <c r="GV1" s="628"/>
      <c r="GW1" s="628"/>
      <c r="GX1" s="628"/>
      <c r="GY1" s="628"/>
      <c r="GZ1" s="628"/>
      <c r="HA1" s="52"/>
      <c r="HB1" s="55"/>
      <c r="HC1" s="628"/>
      <c r="HD1" s="628"/>
      <c r="HE1" s="628"/>
      <c r="HF1" s="628"/>
      <c r="HG1" s="628"/>
      <c r="HH1" s="52"/>
      <c r="HI1" s="55"/>
      <c r="HJ1" s="628"/>
      <c r="HK1" s="628"/>
      <c r="HL1" s="628"/>
      <c r="HM1" s="628"/>
      <c r="HN1" s="628"/>
      <c r="HO1" s="52"/>
      <c r="HP1" s="55"/>
      <c r="HQ1" s="628"/>
      <c r="HR1" s="628"/>
      <c r="HS1" s="628"/>
      <c r="HT1" s="628"/>
      <c r="HU1" s="628"/>
      <c r="HV1" s="52"/>
      <c r="HW1" s="55"/>
      <c r="HX1" s="628"/>
      <c r="HY1" s="628"/>
      <c r="HZ1" s="628"/>
      <c r="IA1" s="628"/>
      <c r="IB1" s="628"/>
      <c r="IC1" s="52"/>
      <c r="ID1" s="55"/>
      <c r="IE1" s="628"/>
      <c r="IF1" s="628"/>
      <c r="IG1" s="628"/>
      <c r="IH1" s="628"/>
      <c r="II1" s="628"/>
      <c r="IJ1" s="52"/>
      <c r="IK1" s="55"/>
      <c r="IL1" s="628"/>
      <c r="IM1" s="628"/>
      <c r="IN1" s="628"/>
      <c r="IO1" s="628"/>
      <c r="IP1" s="628"/>
      <c r="IQ1" s="52"/>
      <c r="IR1" s="55"/>
      <c r="IS1" s="628"/>
      <c r="IT1" s="628"/>
      <c r="IU1" s="628"/>
      <c r="IV1" s="628"/>
      <c r="IW1" s="628"/>
      <c r="IX1" s="52"/>
      <c r="IY1" s="55"/>
      <c r="IZ1" s="628"/>
      <c r="JA1" s="628"/>
      <c r="JB1" s="628"/>
      <c r="JC1" s="628"/>
      <c r="JD1" s="628"/>
      <c r="JE1" s="52"/>
      <c r="JF1" s="55"/>
      <c r="JG1" s="628"/>
      <c r="JH1" s="628"/>
      <c r="JI1" s="628"/>
      <c r="JJ1" s="628"/>
      <c r="JK1" s="628"/>
      <c r="JL1" s="52"/>
      <c r="JM1" s="55"/>
      <c r="JN1" s="628"/>
      <c r="JO1" s="628"/>
      <c r="JP1" s="628"/>
      <c r="JQ1" s="628"/>
      <c r="JR1" s="628"/>
      <c r="JS1" s="52"/>
      <c r="JT1" s="55"/>
      <c r="JU1" s="628"/>
      <c r="JV1" s="628"/>
      <c r="JW1" s="628"/>
      <c r="JX1" s="628"/>
      <c r="JY1" s="628"/>
      <c r="JZ1" s="52"/>
      <c r="KA1" s="55"/>
      <c r="KB1" s="628"/>
      <c r="KC1" s="628"/>
      <c r="KD1" s="628"/>
      <c r="KE1" s="628"/>
      <c r="KF1" s="628"/>
      <c r="KG1" s="52"/>
      <c r="KH1" s="55"/>
      <c r="KI1" s="628"/>
      <c r="KJ1" s="628"/>
      <c r="KK1" s="628"/>
      <c r="KL1" s="628"/>
      <c r="KM1" s="628"/>
      <c r="KN1" s="52"/>
      <c r="KO1" s="55"/>
      <c r="KP1" s="628"/>
      <c r="KQ1" s="628"/>
      <c r="KR1" s="628"/>
      <c r="KS1" s="628"/>
      <c r="KT1" s="628"/>
      <c r="KU1" s="52"/>
      <c r="KV1" s="55"/>
      <c r="KW1" s="628"/>
      <c r="KX1" s="628"/>
      <c r="KY1" s="628"/>
      <c r="KZ1" s="628"/>
      <c r="LA1" s="628"/>
      <c r="LB1" s="52"/>
      <c r="LC1" s="55"/>
      <c r="LD1" s="628"/>
      <c r="LE1" s="628"/>
      <c r="LF1" s="628"/>
      <c r="LG1" s="628"/>
      <c r="LH1" s="628"/>
      <c r="LI1" s="52"/>
      <c r="LJ1" s="55"/>
      <c r="LK1" s="628"/>
      <c r="LL1" s="628"/>
      <c r="LM1" s="628"/>
      <c r="LN1" s="628"/>
      <c r="LO1" s="628"/>
      <c r="LP1" s="52"/>
      <c r="LQ1" s="55"/>
      <c r="LR1" s="628"/>
      <c r="LS1" s="628"/>
      <c r="LT1" s="628"/>
      <c r="LU1" s="628"/>
      <c r="LV1" s="628"/>
      <c r="LW1" s="52"/>
      <c r="LX1" s="55"/>
      <c r="LY1" s="628"/>
      <c r="LZ1" s="628"/>
      <c r="MA1" s="628"/>
      <c r="MB1" s="628"/>
      <c r="MC1" s="628"/>
      <c r="MD1" s="52"/>
      <c r="ME1" s="55"/>
      <c r="MF1" s="628"/>
      <c r="MG1" s="628"/>
      <c r="MH1" s="628"/>
      <c r="MI1" s="628"/>
      <c r="MJ1" s="628"/>
      <c r="MK1" s="52"/>
      <c r="ML1" s="55"/>
      <c r="MM1" s="628"/>
      <c r="MN1" s="628"/>
      <c r="MO1" s="628"/>
      <c r="MP1" s="628"/>
      <c r="MQ1" s="628"/>
      <c r="MR1" s="52"/>
      <c r="MS1" s="55"/>
      <c r="MT1" s="628"/>
      <c r="MU1" s="628"/>
      <c r="MV1" s="628"/>
      <c r="MW1" s="628"/>
      <c r="MX1" s="628"/>
      <c r="MY1" s="52"/>
      <c r="MZ1" s="55"/>
      <c r="NA1" s="628"/>
      <c r="NB1" s="628"/>
      <c r="NC1" s="628"/>
      <c r="ND1" s="628"/>
      <c r="NE1" s="628"/>
      <c r="NF1" s="52"/>
      <c r="NG1" s="55"/>
      <c r="NH1" s="628"/>
      <c r="NI1" s="628"/>
      <c r="NJ1" s="628"/>
      <c r="NK1" s="628"/>
      <c r="NL1" s="628"/>
      <c r="NM1" s="52"/>
      <c r="NN1" s="55"/>
      <c r="NO1" s="628"/>
      <c r="NP1" s="628"/>
      <c r="NQ1" s="628"/>
      <c r="NR1" s="628"/>
      <c r="NS1" s="628"/>
      <c r="NT1" s="52"/>
      <c r="NU1" s="55"/>
      <c r="NV1" s="628"/>
      <c r="NW1" s="628"/>
      <c r="NX1" s="628"/>
      <c r="NY1" s="628"/>
      <c r="NZ1" s="628"/>
      <c r="OA1" s="52"/>
      <c r="OB1" s="55"/>
      <c r="OC1" s="628"/>
      <c r="OD1" s="628"/>
      <c r="OE1" s="628"/>
      <c r="OF1" s="628"/>
      <c r="OG1" s="628"/>
      <c r="OH1" s="52"/>
      <c r="OI1" s="55"/>
      <c r="OJ1" s="628"/>
      <c r="OK1" s="628"/>
      <c r="OL1" s="628"/>
      <c r="OM1" s="628"/>
      <c r="ON1" s="628"/>
      <c r="OO1" s="52"/>
      <c r="OP1" s="55"/>
      <c r="OQ1" s="628"/>
      <c r="OR1" s="628"/>
      <c r="OS1" s="628"/>
      <c r="OT1" s="628"/>
      <c r="OU1" s="628"/>
      <c r="OV1" s="52"/>
      <c r="OW1" s="55"/>
      <c r="OX1" s="628"/>
      <c r="OY1" s="628"/>
      <c r="OZ1" s="628"/>
      <c r="PA1" s="628"/>
      <c r="PB1" s="628"/>
      <c r="PC1" s="52"/>
      <c r="PD1" s="55"/>
      <c r="PE1" s="628"/>
      <c r="PF1" s="628"/>
      <c r="PG1" s="628"/>
      <c r="PH1" s="628"/>
      <c r="PI1" s="628"/>
      <c r="PJ1" s="52"/>
      <c r="PK1" s="55"/>
      <c r="PL1" s="628"/>
      <c r="PM1" s="628"/>
      <c r="PN1" s="628"/>
      <c r="PO1" s="628"/>
      <c r="PP1" s="628"/>
      <c r="PQ1" s="52"/>
      <c r="PR1" s="55"/>
      <c r="PS1" s="628"/>
      <c r="PT1" s="628"/>
      <c r="PU1" s="628"/>
      <c r="PV1" s="628"/>
      <c r="PW1" s="628"/>
      <c r="PX1" s="52"/>
      <c r="PY1" s="55"/>
      <c r="PZ1" s="628"/>
      <c r="QA1" s="628"/>
      <c r="QB1" s="628"/>
      <c r="QC1" s="628"/>
      <c r="QD1" s="628"/>
      <c r="QE1" s="52"/>
      <c r="QF1" s="55"/>
      <c r="QG1" s="628"/>
      <c r="QH1" s="628"/>
      <c r="QI1" s="628"/>
      <c r="QJ1" s="628"/>
      <c r="QK1" s="628"/>
      <c r="QL1" s="52"/>
      <c r="QM1" s="55"/>
      <c r="QN1" s="628"/>
      <c r="QO1" s="628"/>
      <c r="QP1" s="628"/>
      <c r="QQ1" s="628"/>
      <c r="QR1" s="628"/>
      <c r="QS1" s="52"/>
      <c r="QT1" s="55"/>
      <c r="QU1" s="628"/>
      <c r="QV1" s="628"/>
      <c r="QW1" s="628"/>
      <c r="QX1" s="628"/>
      <c r="QY1" s="628"/>
      <c r="QZ1" s="52"/>
      <c r="RA1" s="55"/>
      <c r="RB1" s="628"/>
      <c r="RC1" s="628"/>
      <c r="RD1" s="628"/>
      <c r="RE1" s="628"/>
      <c r="RF1" s="628"/>
      <c r="RG1" s="52"/>
      <c r="RH1" s="55"/>
      <c r="RI1" s="628"/>
      <c r="RJ1" s="628"/>
      <c r="RK1" s="628"/>
      <c r="RL1" s="628"/>
      <c r="RM1" s="628"/>
      <c r="RN1" s="52"/>
      <c r="RO1" s="55"/>
      <c r="RP1" s="628"/>
      <c r="RQ1" s="628"/>
      <c r="RR1" s="628"/>
      <c r="RS1" s="628"/>
      <c r="RT1" s="628"/>
      <c r="RU1" s="52"/>
      <c r="RV1" s="55"/>
      <c r="RW1" s="628"/>
      <c r="RX1" s="628"/>
      <c r="RY1" s="628"/>
      <c r="RZ1" s="628"/>
      <c r="SA1" s="628"/>
      <c r="SB1" s="52"/>
      <c r="SC1" s="55"/>
      <c r="SD1" s="628"/>
      <c r="SE1" s="628"/>
      <c r="SF1" s="628"/>
      <c r="SG1" s="628"/>
      <c r="SH1" s="628"/>
      <c r="SI1" s="52"/>
      <c r="SJ1" s="55"/>
      <c r="SK1" s="628"/>
      <c r="SL1" s="628"/>
      <c r="SM1" s="628"/>
      <c r="SN1" s="628"/>
      <c r="SO1" s="628"/>
      <c r="SP1" s="52"/>
      <c r="SQ1" s="55"/>
      <c r="SR1" s="628"/>
      <c r="SS1" s="628"/>
      <c r="ST1" s="628"/>
      <c r="SU1" s="628"/>
      <c r="SV1" s="628"/>
      <c r="SW1" s="52"/>
      <c r="SX1" s="55"/>
      <c r="SY1" s="628"/>
      <c r="SZ1" s="628"/>
      <c r="TA1" s="628"/>
      <c r="TB1" s="628"/>
      <c r="TC1" s="628"/>
      <c r="TD1" s="52"/>
      <c r="TE1" s="55"/>
      <c r="TF1" s="628"/>
      <c r="TG1" s="628"/>
      <c r="TH1" s="628"/>
      <c r="TI1" s="628"/>
      <c r="TJ1" s="628"/>
      <c r="TK1" s="52"/>
      <c r="TL1" s="55"/>
      <c r="TM1" s="628"/>
      <c r="TN1" s="628"/>
      <c r="TO1" s="628"/>
      <c r="TP1" s="628"/>
      <c r="TQ1" s="628"/>
      <c r="TR1" s="52"/>
      <c r="TS1" s="55"/>
      <c r="TT1" s="628"/>
      <c r="TU1" s="628"/>
      <c r="TV1" s="628"/>
      <c r="TW1" s="628"/>
      <c r="TX1" s="628"/>
      <c r="TY1" s="52"/>
      <c r="TZ1" s="55"/>
      <c r="UA1" s="628"/>
      <c r="UB1" s="628"/>
      <c r="UC1" s="628"/>
      <c r="UD1" s="628"/>
      <c r="UE1" s="628"/>
      <c r="UF1" s="52"/>
      <c r="UG1" s="55"/>
      <c r="UH1" s="628"/>
      <c r="UI1" s="628"/>
      <c r="UJ1" s="628"/>
      <c r="UK1" s="628"/>
      <c r="UL1" s="628"/>
      <c r="UM1" s="52"/>
      <c r="UN1" s="55"/>
      <c r="UO1" s="628"/>
      <c r="UP1" s="628"/>
      <c r="UQ1" s="628"/>
      <c r="UR1" s="628"/>
      <c r="US1" s="628"/>
      <c r="UT1" s="52"/>
      <c r="UU1" s="55"/>
      <c r="UV1" s="628"/>
      <c r="UW1" s="628"/>
      <c r="UX1" s="628"/>
      <c r="UY1" s="628"/>
      <c r="UZ1" s="628"/>
      <c r="VA1" s="52"/>
      <c r="VB1" s="55"/>
      <c r="VC1" s="628"/>
      <c r="VD1" s="628"/>
      <c r="VE1" s="628"/>
      <c r="VF1" s="628"/>
      <c r="VG1" s="628"/>
      <c r="VH1" s="52"/>
      <c r="VI1" s="55"/>
      <c r="VJ1" s="628"/>
      <c r="VK1" s="628"/>
      <c r="VL1" s="628"/>
      <c r="VM1" s="628"/>
      <c r="VN1" s="628"/>
      <c r="VO1" s="52"/>
      <c r="VP1" s="55"/>
      <c r="VQ1" s="628"/>
      <c r="VR1" s="628"/>
      <c r="VS1" s="628"/>
      <c r="VT1" s="628"/>
      <c r="VU1" s="628"/>
      <c r="VV1" s="52"/>
      <c r="VW1" s="55"/>
      <c r="VX1" s="628"/>
      <c r="VY1" s="628"/>
      <c r="VZ1" s="628"/>
      <c r="WA1" s="628"/>
      <c r="WB1" s="628"/>
      <c r="WC1" s="52"/>
      <c r="WD1" s="55"/>
      <c r="WE1" s="628"/>
      <c r="WF1" s="628"/>
      <c r="WG1" s="628"/>
      <c r="WH1" s="628"/>
      <c r="WI1" s="628"/>
      <c r="WJ1" s="52"/>
      <c r="WK1" s="55"/>
      <c r="WL1" s="628"/>
      <c r="WM1" s="628"/>
      <c r="WN1" s="628"/>
      <c r="WO1" s="628"/>
      <c r="WP1" s="628"/>
      <c r="WQ1" s="52"/>
      <c r="WR1" s="55"/>
      <c r="WS1" s="628"/>
      <c r="WT1" s="628"/>
      <c r="WU1" s="628"/>
      <c r="WV1" s="628"/>
      <c r="WW1" s="628"/>
      <c r="WX1" s="52"/>
      <c r="WY1" s="55"/>
      <c r="WZ1" s="628"/>
      <c r="XA1" s="628"/>
      <c r="XB1" s="628"/>
      <c r="XC1" s="628"/>
      <c r="XD1" s="628"/>
      <c r="XE1" s="52"/>
      <c r="XF1" s="55"/>
      <c r="XG1" s="628"/>
      <c r="XH1" s="628"/>
      <c r="XI1" s="628"/>
      <c r="XJ1" s="628"/>
      <c r="XK1" s="628"/>
      <c r="XL1" s="52"/>
      <c r="XM1" s="55"/>
      <c r="XN1" s="628"/>
      <c r="XO1" s="628"/>
      <c r="XP1" s="628"/>
      <c r="XQ1" s="628"/>
      <c r="XR1" s="628"/>
      <c r="XS1" s="52"/>
      <c r="XT1" s="55"/>
      <c r="XU1" s="628"/>
      <c r="XV1" s="628"/>
      <c r="XW1" s="628"/>
      <c r="XX1" s="628"/>
      <c r="XY1" s="628"/>
      <c r="XZ1" s="52"/>
      <c r="YA1" s="55"/>
      <c r="YB1" s="628"/>
      <c r="YC1" s="628"/>
      <c r="YD1" s="628"/>
      <c r="YE1" s="628"/>
      <c r="YF1" s="628"/>
      <c r="YG1" s="52"/>
      <c r="YH1" s="55"/>
      <c r="YI1" s="628"/>
      <c r="YJ1" s="628"/>
      <c r="YK1" s="628"/>
      <c r="YL1" s="628"/>
      <c r="YM1" s="628"/>
      <c r="YN1" s="52"/>
      <c r="YO1" s="55"/>
      <c r="YP1" s="628"/>
      <c r="YQ1" s="628"/>
      <c r="YR1" s="628"/>
      <c r="YS1" s="628"/>
      <c r="YT1" s="628"/>
      <c r="YU1" s="52"/>
      <c r="YV1" s="55"/>
      <c r="YW1" s="628"/>
      <c r="YX1" s="628"/>
      <c r="YY1" s="628"/>
      <c r="YZ1" s="628"/>
      <c r="ZA1" s="628"/>
      <c r="ZB1" s="52"/>
      <c r="ZC1" s="55"/>
      <c r="ZD1" s="628"/>
      <c r="ZE1" s="628"/>
      <c r="ZF1" s="628"/>
      <c r="ZG1" s="628"/>
      <c r="ZH1" s="628"/>
      <c r="ZI1" s="52"/>
      <c r="ZJ1" s="55"/>
      <c r="ZK1" s="628"/>
      <c r="ZL1" s="628"/>
      <c r="ZM1" s="628"/>
      <c r="ZN1" s="628"/>
      <c r="ZO1" s="628"/>
      <c r="ZP1" s="52"/>
      <c r="ZQ1" s="55"/>
      <c r="ZR1" s="628"/>
      <c r="ZS1" s="628"/>
      <c r="ZT1" s="628"/>
      <c r="ZU1" s="628"/>
      <c r="ZV1" s="628"/>
      <c r="ZW1" s="52"/>
      <c r="ZX1" s="55"/>
      <c r="ZY1" s="628"/>
      <c r="ZZ1" s="628"/>
      <c r="AAA1" s="628"/>
      <c r="AAB1" s="628"/>
      <c r="AAC1" s="628"/>
      <c r="AAD1" s="52"/>
      <c r="AAE1" s="55"/>
      <c r="AAF1" s="628"/>
      <c r="AAG1" s="628"/>
      <c r="AAH1" s="628"/>
      <c r="AAI1" s="628"/>
      <c r="AAJ1" s="628"/>
      <c r="AAK1" s="52"/>
      <c r="AAL1" s="55"/>
      <c r="AAM1" s="628"/>
      <c r="AAN1" s="628"/>
      <c r="AAO1" s="628"/>
      <c r="AAP1" s="628"/>
      <c r="AAQ1" s="628"/>
      <c r="AAR1" s="52"/>
      <c r="AAS1" s="55"/>
      <c r="AAT1" s="628"/>
      <c r="AAU1" s="628"/>
      <c r="AAV1" s="628"/>
      <c r="AAW1" s="628"/>
      <c r="AAX1" s="628"/>
      <c r="AAY1" s="52"/>
      <c r="AAZ1" s="55"/>
      <c r="ABA1" s="628"/>
      <c r="ABB1" s="628"/>
      <c r="ABC1" s="628"/>
      <c r="ABD1" s="628"/>
      <c r="ABE1" s="628"/>
      <c r="ABF1" s="52"/>
      <c r="ABG1" s="55"/>
      <c r="ABH1" s="628"/>
      <c r="ABI1" s="628"/>
      <c r="ABJ1" s="628"/>
      <c r="ABK1" s="628"/>
      <c r="ABL1" s="628"/>
      <c r="ABM1" s="52"/>
      <c r="ABN1" s="55"/>
      <c r="ABO1" s="628"/>
      <c r="ABP1" s="628"/>
      <c r="ABQ1" s="628"/>
      <c r="ABR1" s="628"/>
      <c r="ABS1" s="628"/>
      <c r="ABT1" s="52"/>
      <c r="ABU1" s="55"/>
      <c r="ABV1" s="628"/>
      <c r="ABW1" s="628"/>
      <c r="ABX1" s="628"/>
      <c r="ABY1" s="628"/>
      <c r="ABZ1" s="628"/>
      <c r="ACA1" s="52"/>
      <c r="ACB1" s="55"/>
      <c r="ACC1" s="628"/>
      <c r="ACD1" s="628"/>
      <c r="ACE1" s="628"/>
      <c r="ACF1" s="628"/>
      <c r="ACG1" s="628"/>
      <c r="ACH1" s="52"/>
      <c r="ACI1" s="55"/>
      <c r="ACJ1" s="628"/>
      <c r="ACK1" s="628"/>
      <c r="ACL1" s="628"/>
      <c r="ACM1" s="628"/>
      <c r="ACN1" s="628"/>
      <c r="ACO1" s="52"/>
      <c r="ACP1" s="55"/>
      <c r="ACQ1" s="628"/>
      <c r="ACR1" s="628"/>
      <c r="ACS1" s="628"/>
      <c r="ACT1" s="628"/>
      <c r="ACU1" s="628"/>
      <c r="ACV1" s="52"/>
      <c r="ACW1" s="55"/>
      <c r="ACX1" s="628"/>
      <c r="ACY1" s="628"/>
      <c r="ACZ1" s="628"/>
      <c r="ADA1" s="628"/>
      <c r="ADB1" s="628"/>
      <c r="ADC1" s="52"/>
      <c r="ADD1" s="55"/>
      <c r="ADE1" s="628"/>
      <c r="ADF1" s="628"/>
      <c r="ADG1" s="628"/>
      <c r="ADH1" s="628"/>
      <c r="ADI1" s="628"/>
      <c r="ADJ1" s="52"/>
      <c r="ADK1" s="55"/>
      <c r="ADL1" s="628"/>
      <c r="ADM1" s="628"/>
      <c r="ADN1" s="628"/>
      <c r="ADO1" s="628"/>
      <c r="ADP1" s="628"/>
      <c r="ADQ1" s="52"/>
      <c r="ADR1" s="55"/>
      <c r="ADS1" s="628"/>
      <c r="ADT1" s="628"/>
      <c r="ADU1" s="628"/>
      <c r="ADV1" s="628"/>
      <c r="ADW1" s="628"/>
      <c r="ADX1" s="52"/>
      <c r="ADY1" s="55"/>
      <c r="ADZ1" s="628"/>
      <c r="AEA1" s="628"/>
      <c r="AEB1" s="628"/>
      <c r="AEC1" s="628"/>
      <c r="AED1" s="628"/>
      <c r="AEE1" s="52"/>
      <c r="AEF1" s="55"/>
      <c r="AEG1" s="628"/>
      <c r="AEH1" s="628"/>
      <c r="AEI1" s="628"/>
      <c r="AEJ1" s="628"/>
      <c r="AEK1" s="628"/>
      <c r="AEL1" s="52"/>
      <c r="AEM1" s="55"/>
      <c r="AEN1" s="628"/>
      <c r="AEO1" s="628"/>
      <c r="AEP1" s="628"/>
      <c r="AEQ1" s="628"/>
      <c r="AER1" s="628"/>
      <c r="AES1" s="52"/>
      <c r="AET1" s="55"/>
      <c r="AEU1" s="628"/>
      <c r="AEV1" s="628"/>
      <c r="AEW1" s="628"/>
      <c r="AEX1" s="628"/>
      <c r="AEY1" s="628"/>
      <c r="AEZ1" s="52"/>
      <c r="AFA1" s="55"/>
      <c r="AFB1" s="628"/>
      <c r="AFC1" s="628"/>
      <c r="AFD1" s="628"/>
      <c r="AFE1" s="628"/>
      <c r="AFF1" s="628"/>
      <c r="AFG1" s="52"/>
      <c r="AFH1" s="55"/>
      <c r="AFI1" s="628"/>
      <c r="AFJ1" s="628"/>
      <c r="AFK1" s="628"/>
      <c r="AFL1" s="628"/>
      <c r="AFM1" s="628"/>
      <c r="AFN1" s="52"/>
      <c r="AFO1" s="55"/>
      <c r="AFP1" s="628"/>
      <c r="AFQ1" s="628"/>
      <c r="AFR1" s="628"/>
      <c r="AFS1" s="628"/>
      <c r="AFT1" s="628"/>
      <c r="AFU1" s="52"/>
      <c r="AFV1" s="55"/>
      <c r="AFW1" s="628"/>
      <c r="AFX1" s="628"/>
      <c r="AFY1" s="628"/>
      <c r="AFZ1" s="628"/>
      <c r="AGA1" s="628"/>
      <c r="AGB1" s="52"/>
      <c r="AGC1" s="55"/>
      <c r="AGD1" s="628"/>
      <c r="AGE1" s="628"/>
      <c r="AGF1" s="628"/>
      <c r="AGG1" s="628"/>
      <c r="AGH1" s="628"/>
      <c r="AGI1" s="52"/>
      <c r="AGJ1" s="55"/>
      <c r="AGK1" s="628"/>
      <c r="AGL1" s="628"/>
      <c r="AGM1" s="628"/>
      <c r="AGN1" s="628"/>
      <c r="AGO1" s="628"/>
      <c r="AGP1" s="52"/>
      <c r="AGQ1" s="55"/>
      <c r="AGR1" s="628"/>
      <c r="AGS1" s="628"/>
      <c r="AGT1" s="628"/>
      <c r="AGU1" s="628"/>
      <c r="AGV1" s="628"/>
      <c r="AGW1" s="52"/>
      <c r="AGX1" s="55"/>
      <c r="AGY1" s="628"/>
      <c r="AGZ1" s="628"/>
      <c r="AHA1" s="628"/>
      <c r="AHB1" s="628"/>
      <c r="AHC1" s="628"/>
      <c r="AHD1" s="52"/>
      <c r="AHE1" s="55"/>
      <c r="AHF1" s="628"/>
      <c r="AHG1" s="628"/>
      <c r="AHH1" s="628"/>
      <c r="AHI1" s="628"/>
      <c r="AHJ1" s="628"/>
      <c r="AHK1" s="52"/>
      <c r="AHL1" s="55"/>
      <c r="AHM1" s="628"/>
      <c r="AHN1" s="628"/>
      <c r="AHO1" s="628"/>
      <c r="AHP1" s="628"/>
      <c r="AHQ1" s="628"/>
      <c r="AHR1" s="52"/>
      <c r="AHS1" s="55"/>
      <c r="AHT1" s="628"/>
      <c r="AHU1" s="628"/>
      <c r="AHV1" s="628"/>
      <c r="AHW1" s="628"/>
      <c r="AHX1" s="628"/>
      <c r="AHY1" s="52"/>
      <c r="AHZ1" s="55"/>
      <c r="AIA1" s="628"/>
      <c r="AIB1" s="628"/>
      <c r="AIC1" s="628"/>
      <c r="AID1" s="628"/>
      <c r="AIE1" s="628"/>
      <c r="AIF1" s="52"/>
      <c r="AIG1" s="55"/>
      <c r="AIH1" s="628"/>
      <c r="AII1" s="628"/>
      <c r="AIJ1" s="628"/>
      <c r="AIK1" s="628"/>
      <c r="AIL1" s="628"/>
      <c r="AIM1" s="52"/>
      <c r="AIN1" s="55"/>
      <c r="AIO1" s="628"/>
      <c r="AIP1" s="628"/>
      <c r="AIQ1" s="628"/>
      <c r="AIR1" s="628"/>
      <c r="AIS1" s="628"/>
      <c r="AIT1" s="52"/>
      <c r="AIU1" s="55"/>
      <c r="AIV1" s="628"/>
      <c r="AIW1" s="628"/>
      <c r="AIX1" s="628"/>
      <c r="AIY1" s="628"/>
      <c r="AIZ1" s="628"/>
      <c r="AJA1" s="52"/>
      <c r="AJB1" s="55"/>
      <c r="AJC1" s="628"/>
      <c r="AJD1" s="628"/>
      <c r="AJE1" s="628"/>
      <c r="AJF1" s="628"/>
      <c r="AJG1" s="628"/>
      <c r="AJH1" s="52"/>
      <c r="AJI1" s="55"/>
      <c r="AJJ1" s="628"/>
      <c r="AJK1" s="628"/>
      <c r="AJL1" s="628"/>
      <c r="AJM1" s="628"/>
      <c r="AJN1" s="628"/>
      <c r="AJO1" s="52"/>
      <c r="AJP1" s="55"/>
      <c r="AJQ1" s="628"/>
      <c r="AJR1" s="628"/>
      <c r="AJS1" s="628"/>
      <c r="AJT1" s="628"/>
      <c r="AJU1" s="628"/>
      <c r="AJV1" s="52"/>
      <c r="AJW1" s="55"/>
      <c r="AJX1" s="628"/>
      <c r="AJY1" s="628"/>
      <c r="AJZ1" s="628"/>
      <c r="AKA1" s="628"/>
      <c r="AKB1" s="628"/>
      <c r="AKC1" s="52"/>
      <c r="AKD1" s="55"/>
      <c r="AKE1" s="628"/>
      <c r="AKF1" s="628"/>
      <c r="AKG1" s="628"/>
      <c r="AKH1" s="628"/>
      <c r="AKI1" s="628"/>
      <c r="AKJ1" s="52"/>
      <c r="AKK1" s="55"/>
      <c r="AKL1" s="628"/>
      <c r="AKM1" s="628"/>
      <c r="AKN1" s="628"/>
      <c r="AKO1" s="628"/>
      <c r="AKP1" s="628"/>
      <c r="AKQ1" s="52"/>
      <c r="AKR1" s="55"/>
      <c r="AKS1" s="628"/>
      <c r="AKT1" s="628"/>
      <c r="AKU1" s="628"/>
      <c r="AKV1" s="628"/>
      <c r="AKW1" s="628"/>
      <c r="AKX1" s="52"/>
      <c r="AKY1" s="55"/>
      <c r="AKZ1" s="628"/>
      <c r="ALA1" s="628"/>
      <c r="ALB1" s="628"/>
      <c r="ALC1" s="628"/>
      <c r="ALD1" s="628"/>
      <c r="ALE1" s="52"/>
      <c r="ALF1" s="55"/>
      <c r="ALG1" s="628"/>
      <c r="ALH1" s="628"/>
      <c r="ALI1" s="628"/>
      <c r="ALJ1" s="628"/>
      <c r="ALK1" s="628"/>
      <c r="ALL1" s="52"/>
      <c r="ALM1" s="55"/>
      <c r="ALN1" s="628"/>
      <c r="ALO1" s="628"/>
      <c r="ALP1" s="628"/>
      <c r="ALQ1" s="628"/>
      <c r="ALR1" s="628"/>
      <c r="ALS1" s="52"/>
      <c r="ALT1" s="55"/>
      <c r="ALU1" s="628"/>
      <c r="ALV1" s="628"/>
      <c r="ALW1" s="628"/>
      <c r="ALX1" s="628"/>
      <c r="ALY1" s="628"/>
      <c r="ALZ1" s="52"/>
      <c r="AMA1" s="55"/>
      <c r="AMB1" s="628"/>
      <c r="AMC1" s="628"/>
      <c r="AMD1" s="628"/>
      <c r="AME1" s="628"/>
      <c r="AMF1" s="628"/>
      <c r="AMG1" s="52"/>
      <c r="AMH1" s="55"/>
      <c r="AMI1" s="628"/>
      <c r="AMJ1" s="628"/>
      <c r="AMK1" s="628"/>
      <c r="AML1" s="628"/>
      <c r="AMM1" s="628"/>
      <c r="AMN1" s="52"/>
      <c r="AMO1" s="55"/>
      <c r="AMP1" s="628"/>
      <c r="AMQ1" s="628"/>
      <c r="AMR1" s="628"/>
      <c r="AMS1" s="628"/>
      <c r="AMT1" s="628"/>
      <c r="AMU1" s="52"/>
      <c r="AMV1" s="55"/>
      <c r="AMW1" s="628"/>
      <c r="AMX1" s="628"/>
      <c r="AMY1" s="628"/>
      <c r="AMZ1" s="628"/>
      <c r="ANA1" s="628"/>
      <c r="ANB1" s="52"/>
      <c r="ANC1" s="55"/>
      <c r="AND1" s="628"/>
      <c r="ANE1" s="628"/>
      <c r="ANF1" s="628"/>
      <c r="ANG1" s="628"/>
      <c r="ANH1" s="628"/>
      <c r="ANI1" s="52"/>
      <c r="ANJ1" s="55"/>
      <c r="ANK1" s="628"/>
      <c r="ANL1" s="628"/>
      <c r="ANM1" s="628"/>
      <c r="ANN1" s="628"/>
      <c r="ANO1" s="628"/>
      <c r="ANP1" s="52"/>
      <c r="ANQ1" s="55"/>
      <c r="ANR1" s="628"/>
      <c r="ANS1" s="628"/>
      <c r="ANT1" s="628"/>
      <c r="ANU1" s="628"/>
      <c r="ANV1" s="628"/>
      <c r="ANW1" s="52"/>
      <c r="ANX1" s="55"/>
      <c r="ANY1" s="628"/>
      <c r="ANZ1" s="628"/>
      <c r="AOA1" s="628"/>
      <c r="AOB1" s="628"/>
      <c r="AOC1" s="628"/>
      <c r="AOD1" s="52"/>
      <c r="AOE1" s="55"/>
      <c r="AOF1" s="628"/>
      <c r="AOG1" s="628"/>
      <c r="AOH1" s="628"/>
      <c r="AOI1" s="628"/>
      <c r="AOJ1" s="628"/>
      <c r="AOK1" s="52"/>
      <c r="AOL1" s="55"/>
      <c r="AOM1" s="628"/>
      <c r="AON1" s="628"/>
      <c r="AOO1" s="628"/>
      <c r="AOP1" s="628"/>
      <c r="AOQ1" s="628"/>
      <c r="AOR1" s="52"/>
      <c r="AOS1" s="55"/>
      <c r="AOT1" s="628"/>
      <c r="AOU1" s="628"/>
      <c r="AOV1" s="628"/>
      <c r="AOW1" s="628"/>
      <c r="AOX1" s="628"/>
      <c r="AOY1" s="52"/>
      <c r="AOZ1" s="55"/>
      <c r="APA1" s="628"/>
      <c r="APB1" s="628"/>
      <c r="APC1" s="628"/>
      <c r="APD1" s="628"/>
      <c r="APE1" s="628"/>
      <c r="APF1" s="52"/>
      <c r="APG1" s="55"/>
      <c r="APH1" s="628"/>
      <c r="API1" s="628"/>
      <c r="APJ1" s="628"/>
      <c r="APK1" s="628"/>
      <c r="APL1" s="628"/>
      <c r="APM1" s="52"/>
      <c r="APN1" s="55"/>
      <c r="APO1" s="628"/>
      <c r="APP1" s="628"/>
      <c r="APQ1" s="628"/>
      <c r="APR1" s="628"/>
      <c r="APS1" s="628"/>
      <c r="APT1" s="52"/>
      <c r="APU1" s="55"/>
      <c r="APV1" s="628"/>
      <c r="APW1" s="628"/>
      <c r="APX1" s="628"/>
      <c r="APY1" s="628"/>
      <c r="APZ1" s="628"/>
      <c r="AQA1" s="52"/>
      <c r="AQB1" s="55"/>
      <c r="AQC1" s="628"/>
      <c r="AQD1" s="628"/>
      <c r="AQE1" s="628"/>
      <c r="AQF1" s="628"/>
      <c r="AQG1" s="628"/>
      <c r="AQH1" s="52"/>
      <c r="AQI1" s="55"/>
      <c r="AQJ1" s="628"/>
      <c r="AQK1" s="628"/>
      <c r="AQL1" s="628"/>
      <c r="AQM1" s="628"/>
      <c r="AQN1" s="628"/>
      <c r="AQO1" s="52"/>
      <c r="AQP1" s="55"/>
      <c r="AQQ1" s="628"/>
      <c r="AQR1" s="628"/>
      <c r="AQS1" s="628"/>
      <c r="AQT1" s="628"/>
      <c r="AQU1" s="628"/>
      <c r="AQV1" s="52"/>
      <c r="AQW1" s="55"/>
      <c r="AQX1" s="628"/>
      <c r="AQY1" s="628"/>
      <c r="AQZ1" s="628"/>
      <c r="ARA1" s="628"/>
      <c r="ARB1" s="628"/>
      <c r="ARC1" s="52"/>
      <c r="ARD1" s="55"/>
      <c r="ARE1" s="628"/>
      <c r="ARF1" s="628"/>
      <c r="ARG1" s="628"/>
      <c r="ARH1" s="628"/>
      <c r="ARI1" s="628"/>
      <c r="ARJ1" s="52"/>
      <c r="ARK1" s="55"/>
      <c r="ARL1" s="628"/>
      <c r="ARM1" s="628"/>
      <c r="ARN1" s="628"/>
      <c r="ARO1" s="628"/>
      <c r="ARP1" s="628"/>
      <c r="ARQ1" s="52"/>
      <c r="ARR1" s="55"/>
      <c r="ARS1" s="628"/>
      <c r="ART1" s="628"/>
      <c r="ARU1" s="628"/>
      <c r="ARV1" s="628"/>
      <c r="ARW1" s="628"/>
      <c r="ARX1" s="52"/>
      <c r="ARY1" s="55"/>
      <c r="ARZ1" s="628"/>
      <c r="ASA1" s="628"/>
      <c r="ASB1" s="628"/>
      <c r="ASC1" s="628"/>
      <c r="ASD1" s="628"/>
      <c r="ASE1" s="52"/>
      <c r="ASF1" s="55"/>
      <c r="ASG1" s="628"/>
      <c r="ASH1" s="628"/>
      <c r="ASI1" s="628"/>
      <c r="ASJ1" s="628"/>
      <c r="ASK1" s="628"/>
      <c r="ASL1" s="52"/>
      <c r="ASM1" s="55"/>
      <c r="ASN1" s="628"/>
      <c r="ASO1" s="628"/>
      <c r="ASP1" s="628"/>
      <c r="ASQ1" s="628"/>
      <c r="ASR1" s="628"/>
      <c r="ASS1" s="52"/>
      <c r="AST1" s="55"/>
      <c r="ASU1" s="628"/>
      <c r="ASV1" s="628"/>
      <c r="ASW1" s="628"/>
      <c r="ASX1" s="628"/>
      <c r="ASY1" s="628"/>
      <c r="ASZ1" s="52"/>
      <c r="ATA1" s="55"/>
      <c r="ATB1" s="628"/>
      <c r="ATC1" s="628"/>
      <c r="ATD1" s="628"/>
      <c r="ATE1" s="628"/>
      <c r="ATF1" s="628"/>
      <c r="ATG1" s="52"/>
      <c r="ATH1" s="55"/>
      <c r="ATI1" s="628"/>
      <c r="ATJ1" s="628"/>
      <c r="ATK1" s="628"/>
      <c r="ATL1" s="628"/>
      <c r="ATM1" s="628"/>
      <c r="ATN1" s="52"/>
      <c r="ATO1" s="55"/>
      <c r="ATP1" s="628"/>
      <c r="ATQ1" s="628"/>
      <c r="ATR1" s="628"/>
      <c r="ATS1" s="628"/>
      <c r="ATT1" s="628"/>
      <c r="ATU1" s="52"/>
      <c r="ATV1" s="55"/>
      <c r="ATW1" s="628"/>
      <c r="ATX1" s="628"/>
      <c r="ATY1" s="628"/>
      <c r="ATZ1" s="628"/>
      <c r="AUA1" s="628"/>
      <c r="AUB1" s="52"/>
      <c r="AUC1" s="55"/>
      <c r="AUD1" s="628"/>
      <c r="AUE1" s="628"/>
      <c r="AUF1" s="628"/>
      <c r="AUG1" s="628"/>
      <c r="AUH1" s="628"/>
      <c r="AUI1" s="52"/>
      <c r="AUJ1" s="55"/>
      <c r="AUK1" s="628"/>
      <c r="AUL1" s="628"/>
      <c r="AUM1" s="628"/>
      <c r="AUN1" s="628"/>
      <c r="AUO1" s="628"/>
      <c r="AUP1" s="52"/>
      <c r="AUQ1" s="55"/>
      <c r="AUR1" s="628"/>
      <c r="AUS1" s="628"/>
      <c r="AUT1" s="628"/>
      <c r="AUU1" s="628"/>
      <c r="AUV1" s="628"/>
      <c r="AUW1" s="52"/>
      <c r="AUX1" s="55"/>
      <c r="AUY1" s="628"/>
      <c r="AUZ1" s="628"/>
      <c r="AVA1" s="628"/>
      <c r="AVB1" s="628"/>
      <c r="AVC1" s="628"/>
      <c r="AVD1" s="52"/>
      <c r="AVE1" s="55"/>
      <c r="AVF1" s="628"/>
      <c r="AVG1" s="628"/>
      <c r="AVH1" s="628"/>
      <c r="AVI1" s="628"/>
      <c r="AVJ1" s="628"/>
      <c r="AVK1" s="52"/>
      <c r="AVL1" s="55"/>
      <c r="AVM1" s="628"/>
      <c r="AVN1" s="628"/>
      <c r="AVO1" s="628"/>
      <c r="AVP1" s="628"/>
      <c r="AVQ1" s="628"/>
      <c r="AVR1" s="52"/>
      <c r="AVS1" s="55"/>
      <c r="AVT1" s="628"/>
      <c r="AVU1" s="628"/>
      <c r="AVV1" s="628"/>
      <c r="AVW1" s="628"/>
      <c r="AVX1" s="628"/>
      <c r="AVY1" s="52"/>
      <c r="AVZ1" s="55"/>
      <c r="AWA1" s="628"/>
      <c r="AWB1" s="628"/>
      <c r="AWC1" s="628"/>
      <c r="AWD1" s="628"/>
      <c r="AWE1" s="628"/>
      <c r="AWF1" s="52"/>
      <c r="AWG1" s="55"/>
      <c r="AWH1" s="628"/>
      <c r="AWI1" s="628"/>
      <c r="AWJ1" s="628"/>
      <c r="AWK1" s="628"/>
      <c r="AWL1" s="628"/>
      <c r="AWM1" s="52"/>
      <c r="AWN1" s="55"/>
      <c r="AWO1" s="628"/>
      <c r="AWP1" s="628"/>
      <c r="AWQ1" s="628"/>
      <c r="AWR1" s="628"/>
      <c r="AWS1" s="628"/>
      <c r="AWT1" s="52"/>
      <c r="AWU1" s="55"/>
      <c r="AWV1" s="628"/>
      <c r="AWW1" s="628"/>
      <c r="AWX1" s="628"/>
      <c r="AWY1" s="628"/>
      <c r="AWZ1" s="628"/>
      <c r="AXA1" s="52"/>
      <c r="AXB1" s="55"/>
      <c r="AXC1" s="628"/>
      <c r="AXD1" s="628"/>
      <c r="AXE1" s="628"/>
      <c r="AXF1" s="628"/>
      <c r="AXG1" s="628"/>
      <c r="AXH1" s="52"/>
      <c r="AXI1" s="55"/>
      <c r="AXJ1" s="628"/>
      <c r="AXK1" s="628"/>
      <c r="AXL1" s="628"/>
      <c r="AXM1" s="628"/>
      <c r="AXN1" s="628"/>
      <c r="AXO1" s="52"/>
      <c r="AXP1" s="55"/>
      <c r="AXQ1" s="628"/>
      <c r="AXR1" s="628"/>
      <c r="AXS1" s="628"/>
      <c r="AXT1" s="628"/>
      <c r="AXU1" s="628"/>
      <c r="AXV1" s="52"/>
      <c r="AXW1" s="55"/>
      <c r="AXX1" s="628"/>
      <c r="AXY1" s="628"/>
      <c r="AXZ1" s="628"/>
      <c r="AYA1" s="628"/>
      <c r="AYB1" s="628"/>
      <c r="AYC1" s="52"/>
      <c r="AYD1" s="55"/>
      <c r="AYE1" s="628"/>
      <c r="AYF1" s="628"/>
      <c r="AYG1" s="628"/>
      <c r="AYH1" s="628"/>
      <c r="AYI1" s="628"/>
      <c r="AYJ1" s="52"/>
      <c r="AYK1" s="55"/>
      <c r="AYL1" s="628"/>
      <c r="AYM1" s="628"/>
      <c r="AYN1" s="628"/>
      <c r="AYO1" s="628"/>
      <c r="AYP1" s="628"/>
      <c r="AYQ1" s="52"/>
      <c r="AYR1" s="55"/>
      <c r="AYS1" s="628"/>
      <c r="AYT1" s="628"/>
      <c r="AYU1" s="628"/>
      <c r="AYV1" s="628"/>
      <c r="AYW1" s="628"/>
      <c r="AYX1" s="52"/>
      <c r="AYY1" s="55"/>
      <c r="AYZ1" s="628"/>
      <c r="AZA1" s="628"/>
      <c r="AZB1" s="628"/>
      <c r="AZC1" s="628"/>
      <c r="AZD1" s="628"/>
      <c r="AZE1" s="52"/>
      <c r="AZF1" s="55"/>
      <c r="AZG1" s="628"/>
      <c r="AZH1" s="628"/>
      <c r="AZI1" s="628"/>
      <c r="AZJ1" s="628"/>
      <c r="AZK1" s="628"/>
      <c r="AZL1" s="52"/>
      <c r="AZM1" s="55"/>
      <c r="AZN1" s="628"/>
      <c r="AZO1" s="628"/>
      <c r="AZP1" s="628"/>
      <c r="AZQ1" s="628"/>
      <c r="AZR1" s="628"/>
      <c r="AZS1" s="52"/>
      <c r="AZT1" s="55"/>
      <c r="AZU1" s="628"/>
      <c r="AZV1" s="628"/>
      <c r="AZW1" s="628"/>
      <c r="AZX1" s="628"/>
      <c r="AZY1" s="628"/>
      <c r="AZZ1" s="52"/>
      <c r="BAA1" s="55"/>
      <c r="BAB1" s="628"/>
      <c r="BAC1" s="628"/>
      <c r="BAD1" s="628"/>
      <c r="BAE1" s="628"/>
      <c r="BAF1" s="628"/>
      <c r="BAG1" s="52"/>
      <c r="BAH1" s="55"/>
      <c r="BAI1" s="628"/>
      <c r="BAJ1" s="628"/>
      <c r="BAK1" s="628"/>
      <c r="BAL1" s="628"/>
      <c r="BAM1" s="628"/>
      <c r="BAN1" s="52"/>
      <c r="BAO1" s="55"/>
      <c r="BAP1" s="628"/>
      <c r="BAQ1" s="628"/>
      <c r="BAR1" s="628"/>
      <c r="BAS1" s="628"/>
      <c r="BAT1" s="628"/>
      <c r="BAU1" s="52"/>
      <c r="BAV1" s="55"/>
      <c r="BAW1" s="628"/>
      <c r="BAX1" s="628"/>
      <c r="BAY1" s="628"/>
      <c r="BAZ1" s="628"/>
      <c r="BBA1" s="628"/>
      <c r="BBB1" s="52"/>
      <c r="BBC1" s="55"/>
      <c r="BBD1" s="628"/>
      <c r="BBE1" s="628"/>
      <c r="BBF1" s="628"/>
      <c r="BBG1" s="628"/>
      <c r="BBH1" s="628"/>
      <c r="BBI1" s="52"/>
      <c r="BBJ1" s="55"/>
      <c r="BBK1" s="628"/>
      <c r="BBL1" s="628"/>
      <c r="BBM1" s="628"/>
      <c r="BBN1" s="628"/>
      <c r="BBO1" s="628"/>
      <c r="BBP1" s="52"/>
      <c r="BBQ1" s="55"/>
      <c r="BBR1" s="628"/>
      <c r="BBS1" s="628"/>
      <c r="BBT1" s="628"/>
      <c r="BBU1" s="628"/>
      <c r="BBV1" s="628"/>
      <c r="BBW1" s="52"/>
      <c r="BBX1" s="55"/>
      <c r="BBY1" s="628"/>
      <c r="BBZ1" s="628"/>
      <c r="BCA1" s="628"/>
      <c r="BCB1" s="628"/>
      <c r="BCC1" s="628"/>
      <c r="BCD1" s="52"/>
      <c r="BCE1" s="55"/>
      <c r="BCF1" s="628"/>
      <c r="BCG1" s="628"/>
      <c r="BCH1" s="628"/>
      <c r="BCI1" s="628"/>
      <c r="BCJ1" s="628"/>
      <c r="BCK1" s="52"/>
      <c r="BCL1" s="55"/>
      <c r="BCM1" s="628"/>
      <c r="BCN1" s="628"/>
      <c r="BCO1" s="628"/>
      <c r="BCP1" s="628"/>
      <c r="BCQ1" s="628"/>
      <c r="BCR1" s="52"/>
      <c r="BCS1" s="55"/>
      <c r="BCT1" s="628"/>
      <c r="BCU1" s="628"/>
      <c r="BCV1" s="628"/>
      <c r="BCW1" s="628"/>
      <c r="BCX1" s="628"/>
      <c r="BCY1" s="52"/>
      <c r="BCZ1" s="55"/>
      <c r="BDA1" s="628"/>
      <c r="BDB1" s="628"/>
      <c r="BDC1" s="628"/>
      <c r="BDD1" s="628"/>
      <c r="BDE1" s="628"/>
      <c r="BDF1" s="52"/>
      <c r="BDG1" s="55"/>
      <c r="BDH1" s="628"/>
      <c r="BDI1" s="628"/>
      <c r="BDJ1" s="628"/>
      <c r="BDK1" s="628"/>
      <c r="BDL1" s="628"/>
      <c r="BDM1" s="52"/>
      <c r="BDN1" s="55"/>
      <c r="BDO1" s="628"/>
      <c r="BDP1" s="628"/>
      <c r="BDQ1" s="628"/>
      <c r="BDR1" s="628"/>
      <c r="BDS1" s="628"/>
      <c r="BDT1" s="52"/>
      <c r="BDU1" s="55"/>
      <c r="BDV1" s="628"/>
      <c r="BDW1" s="628"/>
      <c r="BDX1" s="628"/>
      <c r="BDY1" s="628"/>
      <c r="BDZ1" s="628"/>
      <c r="BEA1" s="52"/>
      <c r="BEB1" s="55"/>
      <c r="BEC1" s="628"/>
      <c r="BED1" s="628"/>
      <c r="BEE1" s="628"/>
      <c r="BEF1" s="628"/>
      <c r="BEG1" s="628"/>
      <c r="BEH1" s="52"/>
      <c r="BEI1" s="55"/>
      <c r="BEJ1" s="628"/>
      <c r="BEK1" s="628"/>
      <c r="BEL1" s="628"/>
      <c r="BEM1" s="628"/>
      <c r="BEN1" s="628"/>
      <c r="BEO1" s="52"/>
      <c r="BEP1" s="55"/>
      <c r="BEQ1" s="628"/>
      <c r="BER1" s="628"/>
      <c r="BES1" s="628"/>
      <c r="BET1" s="628"/>
      <c r="BEU1" s="628"/>
      <c r="BEV1" s="52"/>
      <c r="BEW1" s="55"/>
      <c r="BEX1" s="628"/>
      <c r="BEY1" s="628"/>
      <c r="BEZ1" s="628"/>
      <c r="BFA1" s="628"/>
      <c r="BFB1" s="628"/>
      <c r="BFC1" s="52"/>
      <c r="BFD1" s="55"/>
      <c r="BFE1" s="628"/>
      <c r="BFF1" s="628"/>
      <c r="BFG1" s="628"/>
      <c r="BFH1" s="628"/>
      <c r="BFI1" s="628"/>
      <c r="BFJ1" s="52"/>
      <c r="BFK1" s="55"/>
      <c r="BFL1" s="628"/>
      <c r="BFM1" s="628"/>
      <c r="BFN1" s="628"/>
      <c r="BFO1" s="628"/>
      <c r="BFP1" s="628"/>
      <c r="BFQ1" s="52"/>
      <c r="BFR1" s="55"/>
      <c r="BFS1" s="628"/>
      <c r="BFT1" s="628"/>
      <c r="BFU1" s="628"/>
      <c r="BFV1" s="628"/>
      <c r="BFW1" s="628"/>
      <c r="BFX1" s="52"/>
      <c r="BFY1" s="55"/>
      <c r="BFZ1" s="628"/>
      <c r="BGA1" s="628"/>
      <c r="BGB1" s="628"/>
      <c r="BGC1" s="628"/>
      <c r="BGD1" s="628"/>
      <c r="BGE1" s="52"/>
      <c r="BGF1" s="55"/>
      <c r="BGG1" s="628"/>
      <c r="BGH1" s="628"/>
      <c r="BGI1" s="628"/>
      <c r="BGJ1" s="628"/>
      <c r="BGK1" s="628"/>
      <c r="BGL1" s="52"/>
      <c r="BGM1" s="55"/>
      <c r="BGN1" s="628"/>
      <c r="BGO1" s="628"/>
      <c r="BGP1" s="628"/>
      <c r="BGQ1" s="628"/>
      <c r="BGR1" s="628"/>
      <c r="BGS1" s="52"/>
      <c r="BGT1" s="55"/>
      <c r="BGU1" s="628"/>
      <c r="BGV1" s="628"/>
      <c r="BGW1" s="628"/>
      <c r="BGX1" s="628"/>
      <c r="BGY1" s="628"/>
      <c r="BGZ1" s="52"/>
      <c r="BHA1" s="55"/>
      <c r="BHB1" s="628"/>
      <c r="BHC1" s="628"/>
      <c r="BHD1" s="628"/>
      <c r="BHE1" s="628"/>
      <c r="BHF1" s="628"/>
      <c r="BHG1" s="52"/>
      <c r="BHH1" s="55"/>
      <c r="BHI1" s="628"/>
      <c r="BHJ1" s="628"/>
      <c r="BHK1" s="628"/>
      <c r="BHL1" s="628"/>
      <c r="BHM1" s="628"/>
      <c r="BHN1" s="52"/>
      <c r="BHO1" s="55"/>
      <c r="BHP1" s="628"/>
      <c r="BHQ1" s="628"/>
      <c r="BHR1" s="628"/>
      <c r="BHS1" s="628"/>
      <c r="BHT1" s="628"/>
      <c r="BHU1" s="52"/>
      <c r="BHV1" s="55"/>
      <c r="BHW1" s="628"/>
      <c r="BHX1" s="628"/>
      <c r="BHY1" s="628"/>
      <c r="BHZ1" s="628"/>
      <c r="BIA1" s="628"/>
      <c r="BIB1" s="52"/>
      <c r="BIC1" s="55"/>
      <c r="BID1" s="628"/>
      <c r="BIE1" s="628"/>
      <c r="BIF1" s="628"/>
      <c r="BIG1" s="628"/>
      <c r="BIH1" s="628"/>
      <c r="BII1" s="52"/>
      <c r="BIJ1" s="55"/>
      <c r="BIK1" s="628"/>
      <c r="BIL1" s="628"/>
      <c r="BIM1" s="628"/>
      <c r="BIN1" s="628"/>
      <c r="BIO1" s="628"/>
      <c r="BIP1" s="52"/>
      <c r="BIQ1" s="55"/>
      <c r="BIR1" s="628"/>
      <c r="BIS1" s="628"/>
      <c r="BIT1" s="628"/>
      <c r="BIU1" s="628"/>
      <c r="BIV1" s="628"/>
      <c r="BIW1" s="52"/>
      <c r="BIX1" s="55"/>
      <c r="BIY1" s="628"/>
      <c r="BIZ1" s="628"/>
      <c r="BJA1" s="628"/>
      <c r="BJB1" s="628"/>
      <c r="BJC1" s="628"/>
      <c r="BJD1" s="52"/>
      <c r="BJE1" s="55"/>
      <c r="BJF1" s="628"/>
      <c r="BJG1" s="628"/>
      <c r="BJH1" s="628"/>
      <c r="BJI1" s="628"/>
      <c r="BJJ1" s="628"/>
      <c r="BJK1" s="52"/>
      <c r="BJL1" s="55"/>
      <c r="BJM1" s="628"/>
      <c r="BJN1" s="628"/>
      <c r="BJO1" s="628"/>
      <c r="BJP1" s="628"/>
      <c r="BJQ1" s="628"/>
      <c r="BJR1" s="52"/>
      <c r="BJS1" s="55"/>
      <c r="BJT1" s="628"/>
      <c r="BJU1" s="628"/>
      <c r="BJV1" s="628"/>
      <c r="BJW1" s="628"/>
      <c r="BJX1" s="628"/>
      <c r="BJY1" s="52"/>
      <c r="BJZ1" s="55"/>
      <c r="BKA1" s="628"/>
      <c r="BKB1" s="628"/>
      <c r="BKC1" s="628"/>
      <c r="BKD1" s="628"/>
      <c r="BKE1" s="628"/>
      <c r="BKF1" s="52"/>
      <c r="BKG1" s="55"/>
      <c r="BKH1" s="628"/>
      <c r="BKI1" s="628"/>
      <c r="BKJ1" s="628"/>
      <c r="BKK1" s="628"/>
      <c r="BKL1" s="628"/>
      <c r="BKM1" s="52"/>
      <c r="BKN1" s="55"/>
      <c r="BKO1" s="628"/>
      <c r="BKP1" s="628"/>
      <c r="BKQ1" s="628"/>
      <c r="BKR1" s="628"/>
      <c r="BKS1" s="628"/>
      <c r="BKT1" s="52"/>
      <c r="BKU1" s="55"/>
      <c r="BKV1" s="628"/>
      <c r="BKW1" s="628"/>
      <c r="BKX1" s="628"/>
      <c r="BKY1" s="628"/>
      <c r="BKZ1" s="628"/>
      <c r="BLA1" s="52"/>
      <c r="BLB1" s="55"/>
      <c r="BLC1" s="628"/>
      <c r="BLD1" s="628"/>
      <c r="BLE1" s="628"/>
      <c r="BLF1" s="628"/>
      <c r="BLG1" s="628"/>
      <c r="BLH1" s="52"/>
      <c r="BLI1" s="55"/>
      <c r="BLJ1" s="628"/>
      <c r="BLK1" s="628"/>
      <c r="BLL1" s="628"/>
      <c r="BLM1" s="628"/>
      <c r="BLN1" s="628"/>
      <c r="BLO1" s="52"/>
      <c r="BLP1" s="55"/>
      <c r="BLQ1" s="628"/>
      <c r="BLR1" s="628"/>
      <c r="BLS1" s="628"/>
      <c r="BLT1" s="628"/>
      <c r="BLU1" s="628"/>
      <c r="BLV1" s="52"/>
      <c r="BLW1" s="55"/>
      <c r="BLX1" s="628"/>
      <c r="BLY1" s="628"/>
      <c r="BLZ1" s="628"/>
      <c r="BMA1" s="628"/>
      <c r="BMB1" s="628"/>
      <c r="BMC1" s="52"/>
      <c r="BMD1" s="55"/>
      <c r="BME1" s="628"/>
      <c r="BMF1" s="628"/>
      <c r="BMG1" s="628"/>
      <c r="BMH1" s="628"/>
      <c r="BMI1" s="628"/>
      <c r="BMJ1" s="52"/>
      <c r="BMK1" s="55"/>
      <c r="BML1" s="628"/>
      <c r="BMM1" s="628"/>
      <c r="BMN1" s="628"/>
      <c r="BMO1" s="628"/>
      <c r="BMP1" s="628"/>
      <c r="BMQ1" s="52"/>
      <c r="BMR1" s="55"/>
      <c r="BMS1" s="628"/>
      <c r="BMT1" s="628"/>
      <c r="BMU1" s="628"/>
      <c r="BMV1" s="628"/>
      <c r="BMW1" s="628"/>
      <c r="BMX1" s="52"/>
      <c r="BMY1" s="55"/>
      <c r="BMZ1" s="628"/>
      <c r="BNA1" s="628"/>
      <c r="BNB1" s="628"/>
      <c r="BNC1" s="628"/>
      <c r="BND1" s="628"/>
      <c r="BNE1" s="52"/>
      <c r="BNF1" s="55"/>
      <c r="BNG1" s="628"/>
      <c r="BNH1" s="628"/>
      <c r="BNI1" s="628"/>
      <c r="BNJ1" s="628"/>
      <c r="BNK1" s="628"/>
      <c r="BNL1" s="52"/>
      <c r="BNM1" s="55"/>
      <c r="BNN1" s="628"/>
      <c r="BNO1" s="628"/>
      <c r="BNP1" s="628"/>
      <c r="BNQ1" s="628"/>
      <c r="BNR1" s="628"/>
      <c r="BNS1" s="52"/>
      <c r="BNT1" s="55"/>
      <c r="BNU1" s="628"/>
      <c r="BNV1" s="628"/>
      <c r="BNW1" s="628"/>
      <c r="BNX1" s="628"/>
      <c r="BNY1" s="628"/>
      <c r="BNZ1" s="52"/>
      <c r="BOA1" s="55"/>
      <c r="BOB1" s="628"/>
      <c r="BOC1" s="628"/>
      <c r="BOD1" s="628"/>
      <c r="BOE1" s="628"/>
      <c r="BOF1" s="628"/>
      <c r="BOG1" s="52"/>
      <c r="BOH1" s="55"/>
      <c r="BOI1" s="628"/>
      <c r="BOJ1" s="628"/>
      <c r="BOK1" s="628"/>
      <c r="BOL1" s="628"/>
      <c r="BOM1" s="628"/>
      <c r="BON1" s="52"/>
      <c r="BOO1" s="55"/>
      <c r="BOP1" s="628"/>
      <c r="BOQ1" s="628"/>
      <c r="BOR1" s="628"/>
      <c r="BOS1" s="628"/>
      <c r="BOT1" s="628"/>
      <c r="BOU1" s="52"/>
      <c r="BOV1" s="55"/>
      <c r="BOW1" s="628"/>
      <c r="BOX1" s="628"/>
      <c r="BOY1" s="628"/>
      <c r="BOZ1" s="628"/>
      <c r="BPA1" s="628"/>
      <c r="BPB1" s="52"/>
      <c r="BPC1" s="55"/>
      <c r="BPD1" s="628"/>
      <c r="BPE1" s="628"/>
      <c r="BPF1" s="628"/>
      <c r="BPG1" s="628"/>
      <c r="BPH1" s="628"/>
      <c r="BPI1" s="52"/>
      <c r="BPJ1" s="55"/>
      <c r="BPK1" s="628"/>
      <c r="BPL1" s="628"/>
      <c r="BPM1" s="628"/>
      <c r="BPN1" s="628"/>
      <c r="BPO1" s="628"/>
      <c r="BPP1" s="52"/>
      <c r="BPQ1" s="55"/>
      <c r="BPR1" s="628"/>
      <c r="BPS1" s="628"/>
      <c r="BPT1" s="628"/>
      <c r="BPU1" s="628"/>
      <c r="BPV1" s="628"/>
      <c r="BPW1" s="52"/>
      <c r="BPX1" s="55"/>
      <c r="BPY1" s="628"/>
      <c r="BPZ1" s="628"/>
      <c r="BQA1" s="628"/>
      <c r="BQB1" s="628"/>
      <c r="BQC1" s="628"/>
      <c r="BQD1" s="52"/>
      <c r="BQE1" s="55"/>
      <c r="BQF1" s="628"/>
      <c r="BQG1" s="628"/>
      <c r="BQH1" s="628"/>
      <c r="BQI1" s="628"/>
      <c r="BQJ1" s="628"/>
      <c r="BQK1" s="52"/>
      <c r="BQL1" s="55"/>
      <c r="BQM1" s="628"/>
      <c r="BQN1" s="628"/>
      <c r="BQO1" s="628"/>
      <c r="BQP1" s="628"/>
      <c r="BQQ1" s="628"/>
      <c r="BQR1" s="52"/>
      <c r="BQS1" s="55"/>
      <c r="BQT1" s="628"/>
      <c r="BQU1" s="628"/>
      <c r="BQV1" s="628"/>
      <c r="BQW1" s="628"/>
      <c r="BQX1" s="628"/>
      <c r="BQY1" s="52"/>
      <c r="BQZ1" s="55"/>
      <c r="BRA1" s="628"/>
      <c r="BRB1" s="628"/>
      <c r="BRC1" s="628"/>
      <c r="BRD1" s="628"/>
      <c r="BRE1" s="628"/>
      <c r="BRF1" s="52"/>
      <c r="BRG1" s="55"/>
      <c r="BRH1" s="628"/>
      <c r="BRI1" s="628"/>
      <c r="BRJ1" s="628"/>
      <c r="BRK1" s="628"/>
      <c r="BRL1" s="628"/>
      <c r="BRM1" s="52"/>
      <c r="BRN1" s="55"/>
      <c r="BRO1" s="628"/>
      <c r="BRP1" s="628"/>
      <c r="BRQ1" s="628"/>
      <c r="BRR1" s="628"/>
      <c r="BRS1" s="628"/>
      <c r="BRT1" s="52"/>
      <c r="BRU1" s="55"/>
      <c r="BRV1" s="628"/>
      <c r="BRW1" s="628"/>
      <c r="BRX1" s="628"/>
      <c r="BRY1" s="628"/>
      <c r="BRZ1" s="628"/>
      <c r="BSA1" s="52"/>
      <c r="BSB1" s="55"/>
      <c r="BSC1" s="628"/>
      <c r="BSD1" s="628"/>
      <c r="BSE1" s="628"/>
      <c r="BSF1" s="628"/>
      <c r="BSG1" s="628"/>
      <c r="BSH1" s="52"/>
      <c r="BSI1" s="55"/>
      <c r="BSJ1" s="628"/>
      <c r="BSK1" s="628"/>
      <c r="BSL1" s="628"/>
      <c r="BSM1" s="628"/>
      <c r="BSN1" s="628"/>
      <c r="BSO1" s="52"/>
      <c r="BSP1" s="55"/>
      <c r="BSQ1" s="628"/>
      <c r="BSR1" s="628"/>
      <c r="BSS1" s="628"/>
      <c r="BST1" s="628"/>
      <c r="BSU1" s="628"/>
      <c r="BSV1" s="52"/>
      <c r="BSW1" s="55"/>
      <c r="BSX1" s="628"/>
      <c r="BSY1" s="628"/>
      <c r="BSZ1" s="628"/>
      <c r="BTA1" s="628"/>
      <c r="BTB1" s="628"/>
      <c r="BTC1" s="52"/>
      <c r="BTD1" s="55"/>
      <c r="BTE1" s="628"/>
      <c r="BTF1" s="628"/>
      <c r="BTG1" s="628"/>
      <c r="BTH1" s="628"/>
      <c r="BTI1" s="628"/>
      <c r="BTJ1" s="52"/>
      <c r="BTK1" s="55"/>
      <c r="BTL1" s="628"/>
      <c r="BTM1" s="628"/>
      <c r="BTN1" s="628"/>
      <c r="BTO1" s="628"/>
      <c r="BTP1" s="628"/>
      <c r="BTQ1" s="52"/>
      <c r="BTR1" s="55"/>
      <c r="BTS1" s="628"/>
      <c r="BTT1" s="628"/>
      <c r="BTU1" s="628"/>
      <c r="BTV1" s="628"/>
      <c r="BTW1" s="628"/>
      <c r="BTX1" s="52"/>
      <c r="BTY1" s="55"/>
      <c r="BTZ1" s="628"/>
      <c r="BUA1" s="628"/>
      <c r="BUB1" s="628"/>
      <c r="BUC1" s="628"/>
      <c r="BUD1" s="628"/>
      <c r="BUE1" s="52"/>
      <c r="BUF1" s="55"/>
      <c r="BUG1" s="628"/>
      <c r="BUH1" s="628"/>
      <c r="BUI1" s="628"/>
      <c r="BUJ1" s="628"/>
      <c r="BUK1" s="628"/>
      <c r="BUL1" s="52"/>
      <c r="BUM1" s="55"/>
      <c r="BUN1" s="628"/>
      <c r="BUO1" s="628"/>
      <c r="BUP1" s="628"/>
      <c r="BUQ1" s="628"/>
      <c r="BUR1" s="628"/>
      <c r="BUS1" s="52"/>
      <c r="BUT1" s="55"/>
      <c r="BUU1" s="628"/>
      <c r="BUV1" s="628"/>
      <c r="BUW1" s="628"/>
      <c r="BUX1" s="628"/>
      <c r="BUY1" s="628"/>
      <c r="BUZ1" s="52"/>
      <c r="BVA1" s="55"/>
      <c r="BVB1" s="628"/>
      <c r="BVC1" s="628"/>
      <c r="BVD1" s="628"/>
      <c r="BVE1" s="628"/>
      <c r="BVF1" s="628"/>
      <c r="BVG1" s="52"/>
      <c r="BVH1" s="55"/>
      <c r="BVI1" s="628"/>
      <c r="BVJ1" s="628"/>
      <c r="BVK1" s="628"/>
      <c r="BVL1" s="628"/>
      <c r="BVM1" s="628"/>
      <c r="BVN1" s="52"/>
      <c r="BVO1" s="55"/>
      <c r="BVP1" s="628"/>
      <c r="BVQ1" s="628"/>
      <c r="BVR1" s="628"/>
      <c r="BVS1" s="628"/>
      <c r="BVT1" s="628"/>
      <c r="BVU1" s="52"/>
      <c r="BVV1" s="55"/>
      <c r="BVW1" s="628"/>
      <c r="BVX1" s="628"/>
      <c r="BVY1" s="628"/>
      <c r="BVZ1" s="628"/>
      <c r="BWA1" s="628"/>
      <c r="BWB1" s="52"/>
      <c r="BWC1" s="55"/>
      <c r="BWD1" s="628"/>
      <c r="BWE1" s="628"/>
      <c r="BWF1" s="628"/>
      <c r="BWG1" s="628"/>
      <c r="BWH1" s="628"/>
      <c r="BWI1" s="52"/>
      <c r="BWJ1" s="55"/>
      <c r="BWK1" s="628"/>
      <c r="BWL1" s="628"/>
      <c r="BWM1" s="628"/>
      <c r="BWN1" s="628"/>
      <c r="BWO1" s="628"/>
      <c r="BWP1" s="52"/>
      <c r="BWQ1" s="55"/>
      <c r="BWR1" s="628"/>
      <c r="BWS1" s="628"/>
      <c r="BWT1" s="628"/>
      <c r="BWU1" s="628"/>
      <c r="BWV1" s="628"/>
      <c r="BWW1" s="52"/>
      <c r="BWX1" s="55"/>
      <c r="BWY1" s="628"/>
      <c r="BWZ1" s="628"/>
      <c r="BXA1" s="628"/>
      <c r="BXB1" s="628"/>
      <c r="BXC1" s="628"/>
      <c r="BXD1" s="52"/>
      <c r="BXE1" s="55"/>
      <c r="BXF1" s="628"/>
      <c r="BXG1" s="628"/>
      <c r="BXH1" s="628"/>
      <c r="BXI1" s="628"/>
      <c r="BXJ1" s="628"/>
      <c r="BXK1" s="52"/>
      <c r="BXL1" s="55"/>
      <c r="BXM1" s="628"/>
      <c r="BXN1" s="628"/>
      <c r="BXO1" s="628"/>
      <c r="BXP1" s="628"/>
      <c r="BXQ1" s="628"/>
      <c r="BXR1" s="52"/>
      <c r="BXS1" s="55"/>
      <c r="BXT1" s="628"/>
      <c r="BXU1" s="628"/>
      <c r="BXV1" s="628"/>
      <c r="BXW1" s="628"/>
      <c r="BXX1" s="628"/>
      <c r="BXY1" s="52"/>
      <c r="BXZ1" s="55"/>
      <c r="BYA1" s="628"/>
      <c r="BYB1" s="628"/>
      <c r="BYC1" s="628"/>
      <c r="BYD1" s="628"/>
      <c r="BYE1" s="628"/>
      <c r="BYF1" s="52"/>
      <c r="BYG1" s="55"/>
      <c r="BYH1" s="628"/>
      <c r="BYI1" s="628"/>
      <c r="BYJ1" s="628"/>
      <c r="BYK1" s="628"/>
      <c r="BYL1" s="628"/>
      <c r="BYM1" s="52"/>
      <c r="BYN1" s="55"/>
      <c r="BYO1" s="628"/>
      <c r="BYP1" s="628"/>
      <c r="BYQ1" s="628"/>
      <c r="BYR1" s="628"/>
      <c r="BYS1" s="628"/>
      <c r="BYT1" s="52"/>
      <c r="BYU1" s="55"/>
      <c r="BYV1" s="628"/>
      <c r="BYW1" s="628"/>
      <c r="BYX1" s="628"/>
      <c r="BYY1" s="628"/>
      <c r="BYZ1" s="628"/>
      <c r="BZA1" s="52"/>
      <c r="BZB1" s="55"/>
      <c r="BZC1" s="628"/>
      <c r="BZD1" s="628"/>
      <c r="BZE1" s="628"/>
      <c r="BZF1" s="628"/>
      <c r="BZG1" s="628"/>
      <c r="BZH1" s="52"/>
      <c r="BZI1" s="55"/>
      <c r="BZJ1" s="628"/>
      <c r="BZK1" s="628"/>
      <c r="BZL1" s="628"/>
      <c r="BZM1" s="628"/>
      <c r="BZN1" s="628"/>
      <c r="BZO1" s="52"/>
      <c r="BZP1" s="55"/>
      <c r="BZQ1" s="628"/>
      <c r="BZR1" s="628"/>
      <c r="BZS1" s="628"/>
      <c r="BZT1" s="628"/>
      <c r="BZU1" s="628"/>
      <c r="BZV1" s="52"/>
      <c r="BZW1" s="55"/>
      <c r="BZX1" s="628"/>
      <c r="BZY1" s="628"/>
      <c r="BZZ1" s="628"/>
      <c r="CAA1" s="628"/>
      <c r="CAB1" s="628"/>
      <c r="CAC1" s="52"/>
      <c r="CAD1" s="55"/>
      <c r="CAE1" s="628"/>
      <c r="CAF1" s="628"/>
      <c r="CAG1" s="628"/>
      <c r="CAH1" s="628"/>
      <c r="CAI1" s="628"/>
      <c r="CAJ1" s="52"/>
      <c r="CAK1" s="55"/>
      <c r="CAL1" s="628"/>
      <c r="CAM1" s="628"/>
      <c r="CAN1" s="628"/>
      <c r="CAO1" s="628"/>
      <c r="CAP1" s="628"/>
      <c r="CAQ1" s="52"/>
      <c r="CAR1" s="55"/>
      <c r="CAS1" s="628"/>
      <c r="CAT1" s="628"/>
      <c r="CAU1" s="628"/>
      <c r="CAV1" s="628"/>
      <c r="CAW1" s="628"/>
      <c r="CAX1" s="52"/>
      <c r="CAY1" s="55"/>
      <c r="CAZ1" s="628"/>
      <c r="CBA1" s="628"/>
      <c r="CBB1" s="628"/>
      <c r="CBC1" s="628"/>
      <c r="CBD1" s="628"/>
      <c r="CBE1" s="52"/>
      <c r="CBF1" s="55"/>
      <c r="CBG1" s="628"/>
      <c r="CBH1" s="628"/>
      <c r="CBI1" s="628"/>
      <c r="CBJ1" s="628"/>
      <c r="CBK1" s="628"/>
      <c r="CBL1" s="52"/>
      <c r="CBM1" s="55"/>
      <c r="CBN1" s="628"/>
      <c r="CBO1" s="628"/>
      <c r="CBP1" s="628"/>
      <c r="CBQ1" s="628"/>
      <c r="CBR1" s="628"/>
      <c r="CBS1" s="52"/>
      <c r="CBT1" s="55"/>
      <c r="CBU1" s="628"/>
      <c r="CBV1" s="628"/>
      <c r="CBW1" s="628"/>
      <c r="CBX1" s="628"/>
      <c r="CBY1" s="628"/>
      <c r="CBZ1" s="52"/>
      <c r="CCA1" s="55"/>
      <c r="CCB1" s="628"/>
      <c r="CCC1" s="628"/>
      <c r="CCD1" s="628"/>
      <c r="CCE1" s="628"/>
      <c r="CCF1" s="628"/>
      <c r="CCG1" s="52"/>
      <c r="CCH1" s="55"/>
      <c r="CCI1" s="628"/>
      <c r="CCJ1" s="628"/>
      <c r="CCK1" s="628"/>
      <c r="CCL1" s="628"/>
      <c r="CCM1" s="628"/>
      <c r="CCN1" s="52"/>
      <c r="CCO1" s="55"/>
      <c r="CCP1" s="628"/>
      <c r="CCQ1" s="628"/>
      <c r="CCR1" s="628"/>
      <c r="CCS1" s="628"/>
      <c r="CCT1" s="628"/>
      <c r="CCU1" s="52"/>
      <c r="CCV1" s="55"/>
      <c r="CCW1" s="628"/>
      <c r="CCX1" s="628"/>
      <c r="CCY1" s="628"/>
      <c r="CCZ1" s="628"/>
      <c r="CDA1" s="628"/>
      <c r="CDB1" s="52"/>
      <c r="CDC1" s="55"/>
      <c r="CDD1" s="628"/>
      <c r="CDE1" s="628"/>
      <c r="CDF1" s="628"/>
      <c r="CDG1" s="628"/>
      <c r="CDH1" s="628"/>
      <c r="CDI1" s="52"/>
      <c r="CDJ1" s="55"/>
      <c r="CDK1" s="628"/>
      <c r="CDL1" s="628"/>
      <c r="CDM1" s="628"/>
      <c r="CDN1" s="628"/>
      <c r="CDO1" s="628"/>
      <c r="CDP1" s="52"/>
      <c r="CDQ1" s="55"/>
      <c r="CDR1" s="628"/>
      <c r="CDS1" s="628"/>
      <c r="CDT1" s="628"/>
      <c r="CDU1" s="628"/>
      <c r="CDV1" s="628"/>
      <c r="CDW1" s="52"/>
      <c r="CDX1" s="55"/>
      <c r="CDY1" s="628"/>
      <c r="CDZ1" s="628"/>
      <c r="CEA1" s="628"/>
      <c r="CEB1" s="628"/>
      <c r="CEC1" s="628"/>
      <c r="CED1" s="52"/>
      <c r="CEE1" s="55"/>
      <c r="CEF1" s="628"/>
      <c r="CEG1" s="628"/>
      <c r="CEH1" s="628"/>
      <c r="CEI1" s="628"/>
      <c r="CEJ1" s="628"/>
      <c r="CEK1" s="52"/>
      <c r="CEL1" s="55"/>
      <c r="CEM1" s="628"/>
      <c r="CEN1" s="628"/>
      <c r="CEO1" s="628"/>
      <c r="CEP1" s="628"/>
      <c r="CEQ1" s="628"/>
      <c r="CER1" s="52"/>
      <c r="CES1" s="55"/>
      <c r="CET1" s="628"/>
      <c r="CEU1" s="628"/>
      <c r="CEV1" s="628"/>
      <c r="CEW1" s="628"/>
      <c r="CEX1" s="628"/>
      <c r="CEY1" s="52"/>
      <c r="CEZ1" s="55"/>
      <c r="CFA1" s="628"/>
      <c r="CFB1" s="628"/>
      <c r="CFC1" s="628"/>
      <c r="CFD1" s="628"/>
      <c r="CFE1" s="628"/>
      <c r="CFF1" s="52"/>
      <c r="CFG1" s="55"/>
      <c r="CFH1" s="628"/>
      <c r="CFI1" s="628"/>
      <c r="CFJ1" s="628"/>
      <c r="CFK1" s="628"/>
      <c r="CFL1" s="628"/>
      <c r="CFM1" s="52"/>
      <c r="CFN1" s="55"/>
      <c r="CFO1" s="628"/>
      <c r="CFP1" s="628"/>
      <c r="CFQ1" s="628"/>
      <c r="CFR1" s="628"/>
      <c r="CFS1" s="628"/>
      <c r="CFT1" s="52"/>
      <c r="CFU1" s="55"/>
      <c r="CFV1" s="628"/>
      <c r="CFW1" s="628"/>
      <c r="CFX1" s="628"/>
      <c r="CFY1" s="628"/>
      <c r="CFZ1" s="628"/>
      <c r="CGA1" s="52"/>
      <c r="CGB1" s="55"/>
      <c r="CGC1" s="628"/>
      <c r="CGD1" s="628"/>
      <c r="CGE1" s="628"/>
      <c r="CGF1" s="628"/>
      <c r="CGG1" s="628"/>
      <c r="CGH1" s="52"/>
      <c r="CGI1" s="55"/>
      <c r="CGJ1" s="628"/>
      <c r="CGK1" s="628"/>
      <c r="CGL1" s="628"/>
      <c r="CGM1" s="628"/>
      <c r="CGN1" s="628"/>
      <c r="CGO1" s="52"/>
      <c r="CGP1" s="55"/>
      <c r="CGQ1" s="628"/>
      <c r="CGR1" s="628"/>
      <c r="CGS1" s="628"/>
      <c r="CGT1" s="628"/>
      <c r="CGU1" s="628"/>
      <c r="CGV1" s="52"/>
      <c r="CGW1" s="55"/>
      <c r="CGX1" s="628"/>
      <c r="CGY1" s="628"/>
      <c r="CGZ1" s="628"/>
      <c r="CHA1" s="628"/>
      <c r="CHB1" s="628"/>
      <c r="CHC1" s="52"/>
      <c r="CHD1" s="55"/>
      <c r="CHE1" s="628"/>
      <c r="CHF1" s="628"/>
      <c r="CHG1" s="628"/>
      <c r="CHH1" s="628"/>
      <c r="CHI1" s="628"/>
      <c r="CHJ1" s="52"/>
      <c r="CHK1" s="55"/>
      <c r="CHL1" s="628"/>
      <c r="CHM1" s="628"/>
      <c r="CHN1" s="628"/>
      <c r="CHO1" s="628"/>
      <c r="CHP1" s="628"/>
      <c r="CHQ1" s="52"/>
      <c r="CHR1" s="55"/>
      <c r="CHS1" s="628"/>
      <c r="CHT1" s="628"/>
      <c r="CHU1" s="628"/>
      <c r="CHV1" s="628"/>
      <c r="CHW1" s="628"/>
      <c r="CHX1" s="52"/>
      <c r="CHY1" s="55"/>
      <c r="CHZ1" s="628"/>
      <c r="CIA1" s="628"/>
      <c r="CIB1" s="628"/>
      <c r="CIC1" s="628"/>
      <c r="CID1" s="628"/>
      <c r="CIE1" s="52"/>
      <c r="CIF1" s="55"/>
      <c r="CIG1" s="628"/>
      <c r="CIH1" s="628"/>
      <c r="CII1" s="628"/>
      <c r="CIJ1" s="628"/>
      <c r="CIK1" s="628"/>
      <c r="CIL1" s="52"/>
      <c r="CIM1" s="55"/>
      <c r="CIN1" s="628"/>
      <c r="CIO1" s="628"/>
      <c r="CIP1" s="628"/>
      <c r="CIQ1" s="628"/>
      <c r="CIR1" s="628"/>
      <c r="CIS1" s="52"/>
      <c r="CIT1" s="55"/>
      <c r="CIU1" s="628"/>
      <c r="CIV1" s="628"/>
      <c r="CIW1" s="628"/>
      <c r="CIX1" s="628"/>
      <c r="CIY1" s="628"/>
      <c r="CIZ1" s="52"/>
      <c r="CJA1" s="55"/>
      <c r="CJB1" s="628"/>
      <c r="CJC1" s="628"/>
      <c r="CJD1" s="628"/>
      <c r="CJE1" s="628"/>
      <c r="CJF1" s="628"/>
      <c r="CJG1" s="52"/>
      <c r="CJH1" s="55"/>
      <c r="CJI1" s="628"/>
      <c r="CJJ1" s="628"/>
      <c r="CJK1" s="628"/>
      <c r="CJL1" s="628"/>
      <c r="CJM1" s="628"/>
      <c r="CJN1" s="52"/>
      <c r="CJO1" s="55"/>
      <c r="CJP1" s="628"/>
      <c r="CJQ1" s="628"/>
      <c r="CJR1" s="628"/>
      <c r="CJS1" s="628"/>
      <c r="CJT1" s="628"/>
      <c r="CJU1" s="52"/>
      <c r="CJV1" s="55"/>
      <c r="CJW1" s="628"/>
      <c r="CJX1" s="628"/>
      <c r="CJY1" s="628"/>
      <c r="CJZ1" s="628"/>
      <c r="CKA1" s="628"/>
      <c r="CKB1" s="52"/>
      <c r="CKC1" s="55"/>
      <c r="CKD1" s="628"/>
      <c r="CKE1" s="628"/>
      <c r="CKF1" s="628"/>
      <c r="CKG1" s="628"/>
      <c r="CKH1" s="628"/>
      <c r="CKI1" s="52"/>
      <c r="CKJ1" s="55"/>
      <c r="CKK1" s="628"/>
      <c r="CKL1" s="628"/>
      <c r="CKM1" s="628"/>
      <c r="CKN1" s="628"/>
      <c r="CKO1" s="628"/>
      <c r="CKP1" s="52"/>
      <c r="CKQ1" s="55"/>
      <c r="CKR1" s="628"/>
      <c r="CKS1" s="628"/>
      <c r="CKT1" s="628"/>
      <c r="CKU1" s="628"/>
      <c r="CKV1" s="628"/>
      <c r="CKW1" s="52"/>
      <c r="CKX1" s="55"/>
      <c r="CKY1" s="628"/>
      <c r="CKZ1" s="628"/>
      <c r="CLA1" s="628"/>
      <c r="CLB1" s="628"/>
      <c r="CLC1" s="628"/>
      <c r="CLD1" s="52"/>
      <c r="CLE1" s="55"/>
      <c r="CLF1" s="628"/>
      <c r="CLG1" s="628"/>
      <c r="CLH1" s="628"/>
      <c r="CLI1" s="628"/>
      <c r="CLJ1" s="628"/>
      <c r="CLK1" s="52"/>
      <c r="CLL1" s="55"/>
      <c r="CLM1" s="628"/>
      <c r="CLN1" s="628"/>
      <c r="CLO1" s="628"/>
      <c r="CLP1" s="628"/>
      <c r="CLQ1" s="628"/>
      <c r="CLR1" s="52"/>
      <c r="CLS1" s="55"/>
      <c r="CLT1" s="628"/>
      <c r="CLU1" s="628"/>
      <c r="CLV1" s="628"/>
      <c r="CLW1" s="628"/>
      <c r="CLX1" s="628"/>
      <c r="CLY1" s="52"/>
      <c r="CLZ1" s="55"/>
      <c r="CMA1" s="628"/>
      <c r="CMB1" s="628"/>
      <c r="CMC1" s="628"/>
      <c r="CMD1" s="628"/>
      <c r="CME1" s="628"/>
      <c r="CMF1" s="52"/>
      <c r="CMG1" s="55"/>
      <c r="CMH1" s="628"/>
      <c r="CMI1" s="628"/>
      <c r="CMJ1" s="628"/>
      <c r="CMK1" s="628"/>
      <c r="CML1" s="628"/>
      <c r="CMM1" s="52"/>
      <c r="CMN1" s="55"/>
      <c r="CMO1" s="628"/>
      <c r="CMP1" s="628"/>
      <c r="CMQ1" s="628"/>
      <c r="CMR1" s="628"/>
      <c r="CMS1" s="628"/>
      <c r="CMT1" s="52"/>
      <c r="CMU1" s="55"/>
      <c r="CMV1" s="628"/>
      <c r="CMW1" s="628"/>
      <c r="CMX1" s="628"/>
      <c r="CMY1" s="628"/>
      <c r="CMZ1" s="628"/>
      <c r="CNA1" s="52"/>
      <c r="CNB1" s="55"/>
      <c r="CNC1" s="628"/>
      <c r="CND1" s="628"/>
      <c r="CNE1" s="628"/>
      <c r="CNF1" s="628"/>
      <c r="CNG1" s="628"/>
      <c r="CNH1" s="52"/>
      <c r="CNI1" s="55"/>
      <c r="CNJ1" s="628"/>
      <c r="CNK1" s="628"/>
      <c r="CNL1" s="628"/>
      <c r="CNM1" s="628"/>
      <c r="CNN1" s="628"/>
      <c r="CNO1" s="52"/>
      <c r="CNP1" s="55"/>
      <c r="CNQ1" s="628"/>
      <c r="CNR1" s="628"/>
      <c r="CNS1" s="628"/>
      <c r="CNT1" s="628"/>
      <c r="CNU1" s="628"/>
      <c r="CNV1" s="52"/>
      <c r="CNW1" s="55"/>
      <c r="CNX1" s="628"/>
      <c r="CNY1" s="628"/>
      <c r="CNZ1" s="628"/>
      <c r="COA1" s="628"/>
      <c r="COB1" s="628"/>
      <c r="COC1" s="52"/>
      <c r="COD1" s="55"/>
      <c r="COE1" s="628"/>
      <c r="COF1" s="628"/>
      <c r="COG1" s="628"/>
      <c r="COH1" s="628"/>
      <c r="COI1" s="628"/>
      <c r="COJ1" s="52"/>
      <c r="COK1" s="55"/>
      <c r="COL1" s="628"/>
      <c r="COM1" s="628"/>
      <c r="CON1" s="628"/>
      <c r="COO1" s="628"/>
      <c r="COP1" s="628"/>
      <c r="COQ1" s="52"/>
      <c r="COR1" s="55"/>
      <c r="COS1" s="628"/>
      <c r="COT1" s="628"/>
      <c r="COU1" s="628"/>
      <c r="COV1" s="628"/>
      <c r="COW1" s="628"/>
      <c r="COX1" s="52"/>
      <c r="COY1" s="55"/>
      <c r="COZ1" s="628"/>
      <c r="CPA1" s="628"/>
      <c r="CPB1" s="628"/>
      <c r="CPC1" s="628"/>
      <c r="CPD1" s="628"/>
      <c r="CPE1" s="52"/>
      <c r="CPF1" s="55"/>
      <c r="CPG1" s="628"/>
      <c r="CPH1" s="628"/>
      <c r="CPI1" s="628"/>
      <c r="CPJ1" s="628"/>
      <c r="CPK1" s="628"/>
      <c r="CPL1" s="52"/>
      <c r="CPM1" s="55"/>
      <c r="CPN1" s="628"/>
      <c r="CPO1" s="628"/>
      <c r="CPP1" s="628"/>
      <c r="CPQ1" s="628"/>
      <c r="CPR1" s="628"/>
      <c r="CPS1" s="52"/>
      <c r="CPT1" s="55"/>
      <c r="CPU1" s="628"/>
      <c r="CPV1" s="628"/>
      <c r="CPW1" s="628"/>
      <c r="CPX1" s="628"/>
      <c r="CPY1" s="628"/>
      <c r="CPZ1" s="52"/>
      <c r="CQA1" s="55"/>
      <c r="CQB1" s="628"/>
      <c r="CQC1" s="628"/>
      <c r="CQD1" s="628"/>
      <c r="CQE1" s="628"/>
      <c r="CQF1" s="628"/>
      <c r="CQG1" s="52"/>
      <c r="CQH1" s="55"/>
      <c r="CQI1" s="628"/>
      <c r="CQJ1" s="628"/>
      <c r="CQK1" s="628"/>
      <c r="CQL1" s="628"/>
      <c r="CQM1" s="628"/>
      <c r="CQN1" s="52"/>
      <c r="CQO1" s="55"/>
      <c r="CQP1" s="628"/>
      <c r="CQQ1" s="628"/>
      <c r="CQR1" s="628"/>
      <c r="CQS1" s="628"/>
      <c r="CQT1" s="628"/>
      <c r="CQU1" s="52"/>
      <c r="CQV1" s="55"/>
      <c r="CQW1" s="628"/>
      <c r="CQX1" s="628"/>
      <c r="CQY1" s="628"/>
      <c r="CQZ1" s="628"/>
      <c r="CRA1" s="628"/>
      <c r="CRB1" s="52"/>
      <c r="CRC1" s="55"/>
      <c r="CRD1" s="628"/>
      <c r="CRE1" s="628"/>
      <c r="CRF1" s="628"/>
      <c r="CRG1" s="628"/>
      <c r="CRH1" s="628"/>
      <c r="CRI1" s="52"/>
      <c r="CRJ1" s="55"/>
      <c r="CRK1" s="628"/>
      <c r="CRL1" s="628"/>
      <c r="CRM1" s="628"/>
      <c r="CRN1" s="628"/>
      <c r="CRO1" s="628"/>
      <c r="CRP1" s="52"/>
      <c r="CRQ1" s="55"/>
      <c r="CRR1" s="628"/>
      <c r="CRS1" s="628"/>
      <c r="CRT1" s="628"/>
      <c r="CRU1" s="628"/>
      <c r="CRV1" s="628"/>
      <c r="CRW1" s="52"/>
      <c r="CRX1" s="55"/>
      <c r="CRY1" s="628"/>
      <c r="CRZ1" s="628"/>
      <c r="CSA1" s="628"/>
      <c r="CSB1" s="628"/>
      <c r="CSC1" s="628"/>
      <c r="CSD1" s="52"/>
      <c r="CSE1" s="55"/>
      <c r="CSF1" s="628"/>
      <c r="CSG1" s="628"/>
      <c r="CSH1" s="628"/>
      <c r="CSI1" s="628"/>
      <c r="CSJ1" s="628"/>
      <c r="CSK1" s="52"/>
      <c r="CSL1" s="55"/>
      <c r="CSM1" s="628"/>
      <c r="CSN1" s="628"/>
      <c r="CSO1" s="628"/>
      <c r="CSP1" s="628"/>
      <c r="CSQ1" s="628"/>
      <c r="CSR1" s="52"/>
      <c r="CSS1" s="55"/>
      <c r="CST1" s="628"/>
      <c r="CSU1" s="628"/>
      <c r="CSV1" s="628"/>
      <c r="CSW1" s="628"/>
      <c r="CSX1" s="628"/>
      <c r="CSY1" s="52"/>
      <c r="CSZ1" s="55"/>
      <c r="CTA1" s="628"/>
      <c r="CTB1" s="628"/>
      <c r="CTC1" s="628"/>
      <c r="CTD1" s="628"/>
      <c r="CTE1" s="628"/>
      <c r="CTF1" s="52"/>
      <c r="CTG1" s="55"/>
      <c r="CTH1" s="628"/>
      <c r="CTI1" s="628"/>
      <c r="CTJ1" s="628"/>
      <c r="CTK1" s="628"/>
      <c r="CTL1" s="628"/>
      <c r="CTM1" s="52"/>
      <c r="CTN1" s="55"/>
      <c r="CTO1" s="628"/>
      <c r="CTP1" s="628"/>
      <c r="CTQ1" s="628"/>
      <c r="CTR1" s="628"/>
      <c r="CTS1" s="628"/>
      <c r="CTT1" s="52"/>
      <c r="CTU1" s="55"/>
      <c r="CTV1" s="628"/>
      <c r="CTW1" s="628"/>
      <c r="CTX1" s="628"/>
      <c r="CTY1" s="628"/>
      <c r="CTZ1" s="628"/>
      <c r="CUA1" s="52"/>
      <c r="CUB1" s="55"/>
      <c r="CUC1" s="628"/>
      <c r="CUD1" s="628"/>
      <c r="CUE1" s="628"/>
      <c r="CUF1" s="628"/>
      <c r="CUG1" s="628"/>
      <c r="CUH1" s="52"/>
      <c r="CUI1" s="55"/>
      <c r="CUJ1" s="628"/>
      <c r="CUK1" s="628"/>
      <c r="CUL1" s="628"/>
      <c r="CUM1" s="628"/>
      <c r="CUN1" s="628"/>
      <c r="CUO1" s="52"/>
      <c r="CUP1" s="55"/>
      <c r="CUQ1" s="628"/>
      <c r="CUR1" s="628"/>
      <c r="CUS1" s="628"/>
      <c r="CUT1" s="628"/>
      <c r="CUU1" s="628"/>
      <c r="CUV1" s="52"/>
      <c r="CUW1" s="55"/>
      <c r="CUX1" s="628"/>
      <c r="CUY1" s="628"/>
      <c r="CUZ1" s="628"/>
      <c r="CVA1" s="628"/>
      <c r="CVB1" s="628"/>
      <c r="CVC1" s="52"/>
      <c r="CVD1" s="55"/>
      <c r="CVE1" s="628"/>
      <c r="CVF1" s="628"/>
      <c r="CVG1" s="628"/>
      <c r="CVH1" s="628"/>
      <c r="CVI1" s="628"/>
      <c r="CVJ1" s="52"/>
      <c r="CVK1" s="55"/>
      <c r="CVL1" s="628"/>
      <c r="CVM1" s="628"/>
      <c r="CVN1" s="628"/>
      <c r="CVO1" s="628"/>
      <c r="CVP1" s="628"/>
      <c r="CVQ1" s="52"/>
      <c r="CVR1" s="55"/>
      <c r="CVS1" s="628"/>
      <c r="CVT1" s="628"/>
      <c r="CVU1" s="628"/>
      <c r="CVV1" s="628"/>
      <c r="CVW1" s="628"/>
      <c r="CVX1" s="52"/>
      <c r="CVY1" s="55"/>
      <c r="CVZ1" s="628"/>
      <c r="CWA1" s="628"/>
      <c r="CWB1" s="628"/>
      <c r="CWC1" s="628"/>
      <c r="CWD1" s="628"/>
      <c r="CWE1" s="52"/>
      <c r="CWF1" s="55"/>
      <c r="CWG1" s="628"/>
      <c r="CWH1" s="628"/>
      <c r="CWI1" s="628"/>
      <c r="CWJ1" s="628"/>
      <c r="CWK1" s="628"/>
      <c r="CWL1" s="52"/>
      <c r="CWM1" s="55"/>
      <c r="CWN1" s="628"/>
      <c r="CWO1" s="628"/>
      <c r="CWP1" s="628"/>
      <c r="CWQ1" s="628"/>
      <c r="CWR1" s="628"/>
      <c r="CWS1" s="52"/>
      <c r="CWT1" s="55"/>
      <c r="CWU1" s="628"/>
      <c r="CWV1" s="628"/>
      <c r="CWW1" s="628"/>
      <c r="CWX1" s="628"/>
      <c r="CWY1" s="628"/>
      <c r="CWZ1" s="52"/>
      <c r="CXA1" s="55"/>
      <c r="CXB1" s="628"/>
      <c r="CXC1" s="628"/>
      <c r="CXD1" s="628"/>
      <c r="CXE1" s="628"/>
      <c r="CXF1" s="628"/>
      <c r="CXG1" s="52"/>
      <c r="CXH1" s="55"/>
      <c r="CXI1" s="628"/>
      <c r="CXJ1" s="628"/>
      <c r="CXK1" s="628"/>
      <c r="CXL1" s="628"/>
      <c r="CXM1" s="628"/>
      <c r="CXN1" s="52"/>
      <c r="CXO1" s="55"/>
      <c r="CXP1" s="628"/>
      <c r="CXQ1" s="628"/>
      <c r="CXR1" s="628"/>
      <c r="CXS1" s="628"/>
      <c r="CXT1" s="628"/>
      <c r="CXU1" s="52"/>
      <c r="CXV1" s="55"/>
      <c r="CXW1" s="628"/>
      <c r="CXX1" s="628"/>
      <c r="CXY1" s="628"/>
      <c r="CXZ1" s="628"/>
      <c r="CYA1" s="628"/>
      <c r="CYB1" s="52"/>
      <c r="CYC1" s="55"/>
      <c r="CYD1" s="628"/>
      <c r="CYE1" s="628"/>
      <c r="CYF1" s="628"/>
      <c r="CYG1" s="628"/>
      <c r="CYH1" s="628"/>
      <c r="CYI1" s="52"/>
      <c r="CYJ1" s="55"/>
      <c r="CYK1" s="628"/>
      <c r="CYL1" s="628"/>
      <c r="CYM1" s="628"/>
      <c r="CYN1" s="628"/>
      <c r="CYO1" s="628"/>
      <c r="CYP1" s="52"/>
      <c r="CYQ1" s="55"/>
      <c r="CYR1" s="628"/>
      <c r="CYS1" s="628"/>
      <c r="CYT1" s="628"/>
      <c r="CYU1" s="628"/>
      <c r="CYV1" s="628"/>
      <c r="CYW1" s="52"/>
      <c r="CYX1" s="55"/>
      <c r="CYY1" s="628"/>
      <c r="CYZ1" s="628"/>
      <c r="CZA1" s="628"/>
      <c r="CZB1" s="628"/>
      <c r="CZC1" s="628"/>
      <c r="CZD1" s="52"/>
      <c r="CZE1" s="55"/>
      <c r="CZF1" s="628"/>
      <c r="CZG1" s="628"/>
      <c r="CZH1" s="628"/>
      <c r="CZI1" s="628"/>
      <c r="CZJ1" s="628"/>
      <c r="CZK1" s="52"/>
      <c r="CZL1" s="55"/>
      <c r="CZM1" s="628"/>
      <c r="CZN1" s="628"/>
      <c r="CZO1" s="628"/>
      <c r="CZP1" s="628"/>
      <c r="CZQ1" s="628"/>
      <c r="CZR1" s="52"/>
      <c r="CZS1" s="55"/>
      <c r="CZT1" s="628"/>
      <c r="CZU1" s="628"/>
      <c r="CZV1" s="628"/>
      <c r="CZW1" s="628"/>
      <c r="CZX1" s="628"/>
      <c r="CZY1" s="52"/>
      <c r="CZZ1" s="55"/>
      <c r="DAA1" s="628"/>
      <c r="DAB1" s="628"/>
      <c r="DAC1" s="628"/>
      <c r="DAD1" s="628"/>
      <c r="DAE1" s="628"/>
      <c r="DAF1" s="52"/>
      <c r="DAG1" s="55"/>
      <c r="DAH1" s="628"/>
      <c r="DAI1" s="628"/>
      <c r="DAJ1" s="628"/>
      <c r="DAK1" s="628"/>
      <c r="DAL1" s="628"/>
      <c r="DAM1" s="52"/>
      <c r="DAN1" s="55"/>
      <c r="DAO1" s="628"/>
      <c r="DAP1" s="628"/>
      <c r="DAQ1" s="628"/>
      <c r="DAR1" s="628"/>
      <c r="DAS1" s="628"/>
      <c r="DAT1" s="52"/>
      <c r="DAU1" s="55"/>
      <c r="DAV1" s="628"/>
      <c r="DAW1" s="628"/>
      <c r="DAX1" s="628"/>
      <c r="DAY1" s="628"/>
      <c r="DAZ1" s="628"/>
      <c r="DBA1" s="52"/>
      <c r="DBB1" s="55"/>
      <c r="DBC1" s="628"/>
      <c r="DBD1" s="628"/>
      <c r="DBE1" s="628"/>
      <c r="DBF1" s="628"/>
      <c r="DBG1" s="628"/>
      <c r="DBH1" s="52"/>
      <c r="DBI1" s="55"/>
      <c r="DBJ1" s="628"/>
      <c r="DBK1" s="628"/>
      <c r="DBL1" s="628"/>
      <c r="DBM1" s="628"/>
      <c r="DBN1" s="628"/>
      <c r="DBO1" s="52"/>
      <c r="DBP1" s="55"/>
      <c r="DBQ1" s="628"/>
      <c r="DBR1" s="628"/>
      <c r="DBS1" s="628"/>
      <c r="DBT1" s="628"/>
      <c r="DBU1" s="628"/>
      <c r="DBV1" s="52"/>
      <c r="DBW1" s="55"/>
      <c r="DBX1" s="628"/>
      <c r="DBY1" s="628"/>
      <c r="DBZ1" s="628"/>
      <c r="DCA1" s="628"/>
      <c r="DCB1" s="628"/>
      <c r="DCC1" s="52"/>
      <c r="DCD1" s="55"/>
      <c r="DCE1" s="628"/>
      <c r="DCF1" s="628"/>
      <c r="DCG1" s="628"/>
      <c r="DCH1" s="628"/>
      <c r="DCI1" s="628"/>
      <c r="DCJ1" s="52"/>
      <c r="DCK1" s="55"/>
      <c r="DCL1" s="628"/>
      <c r="DCM1" s="628"/>
      <c r="DCN1" s="628"/>
      <c r="DCO1" s="628"/>
      <c r="DCP1" s="628"/>
      <c r="DCQ1" s="52"/>
      <c r="DCR1" s="55"/>
      <c r="DCS1" s="628"/>
      <c r="DCT1" s="628"/>
      <c r="DCU1" s="628"/>
      <c r="DCV1" s="628"/>
      <c r="DCW1" s="628"/>
      <c r="DCX1" s="52"/>
      <c r="DCY1" s="55"/>
      <c r="DCZ1" s="628"/>
      <c r="DDA1" s="628"/>
      <c r="DDB1" s="628"/>
      <c r="DDC1" s="628"/>
      <c r="DDD1" s="628"/>
      <c r="DDE1" s="52"/>
      <c r="DDF1" s="55"/>
      <c r="DDG1" s="628"/>
      <c r="DDH1" s="628"/>
      <c r="DDI1" s="628"/>
      <c r="DDJ1" s="628"/>
      <c r="DDK1" s="628"/>
      <c r="DDL1" s="52"/>
      <c r="DDM1" s="55"/>
      <c r="DDN1" s="628"/>
      <c r="DDO1" s="628"/>
      <c r="DDP1" s="628"/>
      <c r="DDQ1" s="628"/>
      <c r="DDR1" s="628"/>
      <c r="DDS1" s="52"/>
      <c r="DDT1" s="55"/>
      <c r="DDU1" s="628"/>
      <c r="DDV1" s="628"/>
      <c r="DDW1" s="628"/>
      <c r="DDX1" s="628"/>
      <c r="DDY1" s="628"/>
      <c r="DDZ1" s="52"/>
      <c r="DEA1" s="55"/>
      <c r="DEB1" s="628"/>
      <c r="DEC1" s="628"/>
      <c r="DED1" s="628"/>
      <c r="DEE1" s="628"/>
      <c r="DEF1" s="628"/>
      <c r="DEG1" s="52"/>
      <c r="DEH1" s="55"/>
      <c r="DEI1" s="628"/>
      <c r="DEJ1" s="628"/>
      <c r="DEK1" s="628"/>
      <c r="DEL1" s="628"/>
      <c r="DEM1" s="628"/>
      <c r="DEN1" s="52"/>
      <c r="DEO1" s="55"/>
      <c r="DEP1" s="628"/>
      <c r="DEQ1" s="628"/>
      <c r="DER1" s="628"/>
      <c r="DES1" s="628"/>
      <c r="DET1" s="628"/>
      <c r="DEU1" s="52"/>
      <c r="DEV1" s="55"/>
      <c r="DEW1" s="628"/>
      <c r="DEX1" s="628"/>
      <c r="DEY1" s="628"/>
      <c r="DEZ1" s="628"/>
      <c r="DFA1" s="628"/>
      <c r="DFB1" s="52"/>
      <c r="DFC1" s="55"/>
      <c r="DFD1" s="628"/>
      <c r="DFE1" s="628"/>
      <c r="DFF1" s="628"/>
      <c r="DFG1" s="628"/>
      <c r="DFH1" s="628"/>
      <c r="DFI1" s="52"/>
      <c r="DFJ1" s="55"/>
      <c r="DFK1" s="628"/>
      <c r="DFL1" s="628"/>
      <c r="DFM1" s="628"/>
      <c r="DFN1" s="628"/>
      <c r="DFO1" s="628"/>
      <c r="DFP1" s="52"/>
      <c r="DFQ1" s="55"/>
      <c r="DFR1" s="628"/>
      <c r="DFS1" s="628"/>
      <c r="DFT1" s="628"/>
      <c r="DFU1" s="628"/>
      <c r="DFV1" s="628"/>
      <c r="DFW1" s="52"/>
      <c r="DFX1" s="55"/>
      <c r="DFY1" s="628"/>
      <c r="DFZ1" s="628"/>
      <c r="DGA1" s="628"/>
      <c r="DGB1" s="628"/>
      <c r="DGC1" s="628"/>
      <c r="DGD1" s="52"/>
      <c r="DGE1" s="55"/>
      <c r="DGF1" s="628"/>
      <c r="DGG1" s="628"/>
      <c r="DGH1" s="628"/>
      <c r="DGI1" s="628"/>
      <c r="DGJ1" s="628"/>
      <c r="DGK1" s="52"/>
      <c r="DGL1" s="55"/>
      <c r="DGM1" s="628"/>
      <c r="DGN1" s="628"/>
      <c r="DGO1" s="628"/>
      <c r="DGP1" s="628"/>
      <c r="DGQ1" s="628"/>
      <c r="DGR1" s="52"/>
      <c r="DGS1" s="55"/>
      <c r="DGT1" s="628"/>
      <c r="DGU1" s="628"/>
      <c r="DGV1" s="628"/>
      <c r="DGW1" s="628"/>
      <c r="DGX1" s="628"/>
      <c r="DGY1" s="52"/>
      <c r="DGZ1" s="55"/>
      <c r="DHA1" s="628"/>
      <c r="DHB1" s="628"/>
      <c r="DHC1" s="628"/>
      <c r="DHD1" s="628"/>
      <c r="DHE1" s="628"/>
      <c r="DHF1" s="52"/>
      <c r="DHG1" s="55"/>
      <c r="DHH1" s="628"/>
      <c r="DHI1" s="628"/>
      <c r="DHJ1" s="628"/>
      <c r="DHK1" s="628"/>
      <c r="DHL1" s="628"/>
      <c r="DHM1" s="52"/>
      <c r="DHN1" s="55"/>
      <c r="DHO1" s="628"/>
      <c r="DHP1" s="628"/>
      <c r="DHQ1" s="628"/>
      <c r="DHR1" s="628"/>
      <c r="DHS1" s="628"/>
      <c r="DHT1" s="52"/>
      <c r="DHU1" s="55"/>
      <c r="DHV1" s="628"/>
      <c r="DHW1" s="628"/>
      <c r="DHX1" s="628"/>
      <c r="DHY1" s="628"/>
      <c r="DHZ1" s="628"/>
      <c r="DIA1" s="52"/>
      <c r="DIB1" s="55"/>
      <c r="DIC1" s="628"/>
      <c r="DID1" s="628"/>
      <c r="DIE1" s="628"/>
      <c r="DIF1" s="628"/>
      <c r="DIG1" s="628"/>
      <c r="DIH1" s="52"/>
      <c r="DII1" s="55"/>
      <c r="DIJ1" s="628"/>
      <c r="DIK1" s="628"/>
      <c r="DIL1" s="628"/>
      <c r="DIM1" s="628"/>
      <c r="DIN1" s="628"/>
      <c r="DIO1" s="52"/>
      <c r="DIP1" s="55"/>
      <c r="DIQ1" s="628"/>
      <c r="DIR1" s="628"/>
      <c r="DIS1" s="628"/>
      <c r="DIT1" s="628"/>
      <c r="DIU1" s="628"/>
      <c r="DIV1" s="52"/>
      <c r="DIW1" s="55"/>
      <c r="DIX1" s="628"/>
      <c r="DIY1" s="628"/>
      <c r="DIZ1" s="628"/>
      <c r="DJA1" s="628"/>
      <c r="DJB1" s="628"/>
      <c r="DJC1" s="52"/>
      <c r="DJD1" s="55"/>
      <c r="DJE1" s="628"/>
      <c r="DJF1" s="628"/>
      <c r="DJG1" s="628"/>
      <c r="DJH1" s="628"/>
      <c r="DJI1" s="628"/>
      <c r="DJJ1" s="52"/>
      <c r="DJK1" s="55"/>
      <c r="DJL1" s="628"/>
      <c r="DJM1" s="628"/>
      <c r="DJN1" s="628"/>
      <c r="DJO1" s="628"/>
      <c r="DJP1" s="628"/>
      <c r="DJQ1" s="52"/>
      <c r="DJR1" s="55"/>
      <c r="DJS1" s="628"/>
      <c r="DJT1" s="628"/>
      <c r="DJU1" s="628"/>
      <c r="DJV1" s="628"/>
      <c r="DJW1" s="628"/>
      <c r="DJX1" s="52"/>
      <c r="DJY1" s="55"/>
      <c r="DJZ1" s="628"/>
      <c r="DKA1" s="628"/>
      <c r="DKB1" s="628"/>
      <c r="DKC1" s="628"/>
      <c r="DKD1" s="628"/>
      <c r="DKE1" s="52"/>
      <c r="DKF1" s="55"/>
      <c r="DKG1" s="628"/>
      <c r="DKH1" s="628"/>
      <c r="DKI1" s="628"/>
      <c r="DKJ1" s="628"/>
      <c r="DKK1" s="628"/>
      <c r="DKL1" s="52"/>
      <c r="DKM1" s="55"/>
      <c r="DKN1" s="628"/>
      <c r="DKO1" s="628"/>
      <c r="DKP1" s="628"/>
      <c r="DKQ1" s="628"/>
      <c r="DKR1" s="628"/>
      <c r="DKS1" s="52"/>
      <c r="DKT1" s="55"/>
      <c r="DKU1" s="628"/>
      <c r="DKV1" s="628"/>
      <c r="DKW1" s="628"/>
      <c r="DKX1" s="628"/>
      <c r="DKY1" s="628"/>
      <c r="DKZ1" s="52"/>
      <c r="DLA1" s="55"/>
      <c r="DLB1" s="628"/>
      <c r="DLC1" s="628"/>
      <c r="DLD1" s="628"/>
      <c r="DLE1" s="628"/>
      <c r="DLF1" s="628"/>
      <c r="DLG1" s="52"/>
      <c r="DLH1" s="55"/>
      <c r="DLI1" s="628"/>
      <c r="DLJ1" s="628"/>
      <c r="DLK1" s="628"/>
      <c r="DLL1" s="628"/>
      <c r="DLM1" s="628"/>
      <c r="DLN1" s="52"/>
      <c r="DLO1" s="55"/>
      <c r="DLP1" s="628"/>
      <c r="DLQ1" s="628"/>
      <c r="DLR1" s="628"/>
      <c r="DLS1" s="628"/>
      <c r="DLT1" s="628"/>
      <c r="DLU1" s="52"/>
      <c r="DLV1" s="55"/>
      <c r="DLW1" s="628"/>
      <c r="DLX1" s="628"/>
      <c r="DLY1" s="628"/>
      <c r="DLZ1" s="628"/>
      <c r="DMA1" s="628"/>
      <c r="DMB1" s="52"/>
      <c r="DMC1" s="55"/>
      <c r="DMD1" s="628"/>
      <c r="DME1" s="628"/>
      <c r="DMF1" s="628"/>
      <c r="DMG1" s="628"/>
      <c r="DMH1" s="628"/>
      <c r="DMI1" s="52"/>
      <c r="DMJ1" s="55"/>
      <c r="DMK1" s="628"/>
      <c r="DML1" s="628"/>
      <c r="DMM1" s="628"/>
      <c r="DMN1" s="628"/>
      <c r="DMO1" s="628"/>
      <c r="DMP1" s="52"/>
      <c r="DMQ1" s="55"/>
      <c r="DMR1" s="628"/>
      <c r="DMS1" s="628"/>
      <c r="DMT1" s="628"/>
      <c r="DMU1" s="628"/>
      <c r="DMV1" s="628"/>
      <c r="DMW1" s="52"/>
      <c r="DMX1" s="55"/>
      <c r="DMY1" s="628"/>
      <c r="DMZ1" s="628"/>
      <c r="DNA1" s="628"/>
      <c r="DNB1" s="628"/>
      <c r="DNC1" s="628"/>
      <c r="DND1" s="52"/>
      <c r="DNE1" s="55"/>
      <c r="DNF1" s="628"/>
      <c r="DNG1" s="628"/>
      <c r="DNH1" s="628"/>
      <c r="DNI1" s="628"/>
      <c r="DNJ1" s="628"/>
      <c r="DNK1" s="52"/>
      <c r="DNL1" s="55"/>
      <c r="DNM1" s="628"/>
      <c r="DNN1" s="628"/>
      <c r="DNO1" s="628"/>
      <c r="DNP1" s="628"/>
      <c r="DNQ1" s="628"/>
      <c r="DNR1" s="52"/>
      <c r="DNS1" s="55"/>
      <c r="DNT1" s="628"/>
      <c r="DNU1" s="628"/>
      <c r="DNV1" s="628"/>
      <c r="DNW1" s="628"/>
      <c r="DNX1" s="628"/>
      <c r="DNY1" s="52"/>
      <c r="DNZ1" s="55"/>
      <c r="DOA1" s="628"/>
      <c r="DOB1" s="628"/>
      <c r="DOC1" s="628"/>
      <c r="DOD1" s="628"/>
      <c r="DOE1" s="628"/>
      <c r="DOF1" s="52"/>
      <c r="DOG1" s="55"/>
      <c r="DOH1" s="628"/>
      <c r="DOI1" s="628"/>
      <c r="DOJ1" s="628"/>
      <c r="DOK1" s="628"/>
      <c r="DOL1" s="628"/>
      <c r="DOM1" s="52"/>
      <c r="DON1" s="55"/>
      <c r="DOO1" s="628"/>
      <c r="DOP1" s="628"/>
      <c r="DOQ1" s="628"/>
      <c r="DOR1" s="628"/>
      <c r="DOS1" s="628"/>
      <c r="DOT1" s="52"/>
      <c r="DOU1" s="55"/>
      <c r="DOV1" s="628"/>
      <c r="DOW1" s="628"/>
      <c r="DOX1" s="628"/>
      <c r="DOY1" s="628"/>
      <c r="DOZ1" s="628"/>
      <c r="DPA1" s="52"/>
      <c r="DPB1" s="55"/>
      <c r="DPC1" s="628"/>
      <c r="DPD1" s="628"/>
      <c r="DPE1" s="628"/>
      <c r="DPF1" s="628"/>
      <c r="DPG1" s="628"/>
      <c r="DPH1" s="52"/>
      <c r="DPI1" s="55"/>
      <c r="DPJ1" s="628"/>
      <c r="DPK1" s="628"/>
      <c r="DPL1" s="628"/>
      <c r="DPM1" s="628"/>
      <c r="DPN1" s="628"/>
      <c r="DPO1" s="52"/>
      <c r="DPP1" s="55"/>
      <c r="DPQ1" s="628"/>
      <c r="DPR1" s="628"/>
      <c r="DPS1" s="628"/>
      <c r="DPT1" s="628"/>
      <c r="DPU1" s="628"/>
      <c r="DPV1" s="52"/>
      <c r="DPW1" s="55"/>
      <c r="DPX1" s="628"/>
      <c r="DPY1" s="628"/>
      <c r="DPZ1" s="628"/>
      <c r="DQA1" s="628"/>
      <c r="DQB1" s="628"/>
      <c r="DQC1" s="52"/>
      <c r="DQD1" s="55"/>
      <c r="DQE1" s="628"/>
      <c r="DQF1" s="628"/>
      <c r="DQG1" s="628"/>
      <c r="DQH1" s="628"/>
      <c r="DQI1" s="628"/>
      <c r="DQJ1" s="52"/>
      <c r="DQK1" s="55"/>
      <c r="DQL1" s="628"/>
      <c r="DQM1" s="628"/>
      <c r="DQN1" s="628"/>
      <c r="DQO1" s="628"/>
      <c r="DQP1" s="628"/>
      <c r="DQQ1" s="52"/>
      <c r="DQR1" s="55"/>
      <c r="DQS1" s="628"/>
      <c r="DQT1" s="628"/>
      <c r="DQU1" s="628"/>
      <c r="DQV1" s="628"/>
      <c r="DQW1" s="628"/>
      <c r="DQX1" s="52"/>
      <c r="DQY1" s="55"/>
      <c r="DQZ1" s="628"/>
      <c r="DRA1" s="628"/>
      <c r="DRB1" s="628"/>
      <c r="DRC1" s="628"/>
      <c r="DRD1" s="628"/>
      <c r="DRE1" s="52"/>
      <c r="DRF1" s="55"/>
      <c r="DRG1" s="628"/>
      <c r="DRH1" s="628"/>
      <c r="DRI1" s="628"/>
      <c r="DRJ1" s="628"/>
      <c r="DRK1" s="628"/>
      <c r="DRL1" s="52"/>
      <c r="DRM1" s="55"/>
      <c r="DRN1" s="628"/>
      <c r="DRO1" s="628"/>
      <c r="DRP1" s="628"/>
      <c r="DRQ1" s="628"/>
      <c r="DRR1" s="628"/>
      <c r="DRS1" s="52"/>
      <c r="DRT1" s="55"/>
      <c r="DRU1" s="628"/>
      <c r="DRV1" s="628"/>
      <c r="DRW1" s="628"/>
      <c r="DRX1" s="628"/>
      <c r="DRY1" s="628"/>
      <c r="DRZ1" s="52"/>
      <c r="DSA1" s="55"/>
      <c r="DSB1" s="628"/>
      <c r="DSC1" s="628"/>
      <c r="DSD1" s="628"/>
      <c r="DSE1" s="628"/>
      <c r="DSF1" s="628"/>
      <c r="DSG1" s="52"/>
      <c r="DSH1" s="55"/>
      <c r="DSI1" s="628"/>
      <c r="DSJ1" s="628"/>
      <c r="DSK1" s="628"/>
      <c r="DSL1" s="628"/>
      <c r="DSM1" s="628"/>
      <c r="DSN1" s="52"/>
      <c r="DSO1" s="55"/>
      <c r="DSP1" s="628"/>
      <c r="DSQ1" s="628"/>
      <c r="DSR1" s="628"/>
      <c r="DSS1" s="628"/>
      <c r="DST1" s="628"/>
      <c r="DSU1" s="52"/>
      <c r="DSV1" s="55"/>
      <c r="DSW1" s="628"/>
      <c r="DSX1" s="628"/>
      <c r="DSY1" s="628"/>
      <c r="DSZ1" s="628"/>
      <c r="DTA1" s="628"/>
      <c r="DTB1" s="52"/>
      <c r="DTC1" s="55"/>
      <c r="DTD1" s="628"/>
      <c r="DTE1" s="628"/>
      <c r="DTF1" s="628"/>
      <c r="DTG1" s="628"/>
      <c r="DTH1" s="628"/>
      <c r="DTI1" s="52"/>
      <c r="DTJ1" s="55"/>
      <c r="DTK1" s="628"/>
      <c r="DTL1" s="628"/>
      <c r="DTM1" s="628"/>
      <c r="DTN1" s="628"/>
      <c r="DTO1" s="628"/>
      <c r="DTP1" s="52"/>
      <c r="DTQ1" s="55"/>
      <c r="DTR1" s="628"/>
      <c r="DTS1" s="628"/>
      <c r="DTT1" s="628"/>
      <c r="DTU1" s="628"/>
      <c r="DTV1" s="628"/>
      <c r="DTW1" s="52"/>
      <c r="DTX1" s="55"/>
      <c r="DTY1" s="628"/>
      <c r="DTZ1" s="628"/>
      <c r="DUA1" s="628"/>
      <c r="DUB1" s="628"/>
      <c r="DUC1" s="628"/>
      <c r="DUD1" s="52"/>
      <c r="DUE1" s="55"/>
      <c r="DUF1" s="628"/>
      <c r="DUG1" s="628"/>
      <c r="DUH1" s="628"/>
      <c r="DUI1" s="628"/>
      <c r="DUJ1" s="628"/>
      <c r="DUK1" s="52"/>
      <c r="DUL1" s="55"/>
      <c r="DUM1" s="628"/>
      <c r="DUN1" s="628"/>
      <c r="DUO1" s="628"/>
      <c r="DUP1" s="628"/>
      <c r="DUQ1" s="628"/>
      <c r="DUR1" s="52"/>
      <c r="DUS1" s="55"/>
      <c r="DUT1" s="628"/>
      <c r="DUU1" s="628"/>
      <c r="DUV1" s="628"/>
      <c r="DUW1" s="628"/>
      <c r="DUX1" s="628"/>
      <c r="DUY1" s="52"/>
      <c r="DUZ1" s="55"/>
      <c r="DVA1" s="628"/>
      <c r="DVB1" s="628"/>
      <c r="DVC1" s="628"/>
      <c r="DVD1" s="628"/>
      <c r="DVE1" s="628"/>
      <c r="DVF1" s="52"/>
      <c r="DVG1" s="55"/>
      <c r="DVH1" s="628"/>
      <c r="DVI1" s="628"/>
      <c r="DVJ1" s="628"/>
      <c r="DVK1" s="628"/>
      <c r="DVL1" s="628"/>
      <c r="DVM1" s="52"/>
      <c r="DVN1" s="55"/>
      <c r="DVO1" s="628"/>
      <c r="DVP1" s="628"/>
      <c r="DVQ1" s="628"/>
      <c r="DVR1" s="628"/>
      <c r="DVS1" s="628"/>
      <c r="DVT1" s="52"/>
      <c r="DVU1" s="55"/>
      <c r="DVV1" s="628"/>
      <c r="DVW1" s="628"/>
      <c r="DVX1" s="628"/>
      <c r="DVY1" s="628"/>
      <c r="DVZ1" s="628"/>
      <c r="DWA1" s="52"/>
      <c r="DWB1" s="55"/>
      <c r="DWC1" s="628"/>
      <c r="DWD1" s="628"/>
      <c r="DWE1" s="628"/>
      <c r="DWF1" s="628"/>
      <c r="DWG1" s="628"/>
      <c r="DWH1" s="52"/>
      <c r="DWI1" s="55"/>
      <c r="DWJ1" s="628"/>
      <c r="DWK1" s="628"/>
      <c r="DWL1" s="628"/>
      <c r="DWM1" s="628"/>
      <c r="DWN1" s="628"/>
      <c r="DWO1" s="52"/>
      <c r="DWP1" s="55"/>
      <c r="DWQ1" s="628"/>
      <c r="DWR1" s="628"/>
      <c r="DWS1" s="628"/>
      <c r="DWT1" s="628"/>
      <c r="DWU1" s="628"/>
      <c r="DWV1" s="52"/>
      <c r="DWW1" s="55"/>
      <c r="DWX1" s="628"/>
      <c r="DWY1" s="628"/>
      <c r="DWZ1" s="628"/>
      <c r="DXA1" s="628"/>
      <c r="DXB1" s="628"/>
      <c r="DXC1" s="52"/>
      <c r="DXD1" s="55"/>
      <c r="DXE1" s="628"/>
      <c r="DXF1" s="628"/>
      <c r="DXG1" s="628"/>
      <c r="DXH1" s="628"/>
      <c r="DXI1" s="628"/>
      <c r="DXJ1" s="52"/>
      <c r="DXK1" s="55"/>
      <c r="DXL1" s="628"/>
      <c r="DXM1" s="628"/>
      <c r="DXN1" s="628"/>
      <c r="DXO1" s="628"/>
      <c r="DXP1" s="628"/>
      <c r="DXQ1" s="52"/>
      <c r="DXR1" s="55"/>
      <c r="DXS1" s="628"/>
      <c r="DXT1" s="628"/>
      <c r="DXU1" s="628"/>
      <c r="DXV1" s="628"/>
      <c r="DXW1" s="628"/>
      <c r="DXX1" s="52"/>
      <c r="DXY1" s="55"/>
      <c r="DXZ1" s="628"/>
      <c r="DYA1" s="628"/>
      <c r="DYB1" s="628"/>
      <c r="DYC1" s="628"/>
      <c r="DYD1" s="628"/>
      <c r="DYE1" s="52"/>
      <c r="DYF1" s="55"/>
      <c r="DYG1" s="628"/>
      <c r="DYH1" s="628"/>
      <c r="DYI1" s="628"/>
      <c r="DYJ1" s="628"/>
      <c r="DYK1" s="628"/>
      <c r="DYL1" s="52"/>
      <c r="DYM1" s="55"/>
      <c r="DYN1" s="628"/>
      <c r="DYO1" s="628"/>
      <c r="DYP1" s="628"/>
      <c r="DYQ1" s="628"/>
      <c r="DYR1" s="628"/>
      <c r="DYS1" s="52"/>
      <c r="DYT1" s="55"/>
      <c r="DYU1" s="628"/>
      <c r="DYV1" s="628"/>
      <c r="DYW1" s="628"/>
      <c r="DYX1" s="628"/>
      <c r="DYY1" s="628"/>
      <c r="DYZ1" s="52"/>
      <c r="DZA1" s="55"/>
      <c r="DZB1" s="628"/>
      <c r="DZC1" s="628"/>
      <c r="DZD1" s="628"/>
      <c r="DZE1" s="628"/>
      <c r="DZF1" s="628"/>
      <c r="DZG1" s="52"/>
      <c r="DZH1" s="55"/>
      <c r="DZI1" s="628"/>
      <c r="DZJ1" s="628"/>
      <c r="DZK1" s="628"/>
      <c r="DZL1" s="628"/>
      <c r="DZM1" s="628"/>
      <c r="DZN1" s="52"/>
      <c r="DZO1" s="55"/>
      <c r="DZP1" s="628"/>
      <c r="DZQ1" s="628"/>
      <c r="DZR1" s="628"/>
      <c r="DZS1" s="628"/>
      <c r="DZT1" s="628"/>
      <c r="DZU1" s="52"/>
      <c r="DZV1" s="55"/>
      <c r="DZW1" s="628"/>
      <c r="DZX1" s="628"/>
      <c r="DZY1" s="628"/>
      <c r="DZZ1" s="628"/>
      <c r="EAA1" s="628"/>
      <c r="EAB1" s="52"/>
      <c r="EAC1" s="55"/>
      <c r="EAD1" s="628"/>
      <c r="EAE1" s="628"/>
      <c r="EAF1" s="628"/>
      <c r="EAG1" s="628"/>
      <c r="EAH1" s="628"/>
      <c r="EAI1" s="52"/>
      <c r="EAJ1" s="55"/>
      <c r="EAK1" s="628"/>
      <c r="EAL1" s="628"/>
      <c r="EAM1" s="628"/>
      <c r="EAN1" s="628"/>
      <c r="EAO1" s="628"/>
      <c r="EAP1" s="52"/>
      <c r="EAQ1" s="55"/>
      <c r="EAR1" s="628"/>
      <c r="EAS1" s="628"/>
      <c r="EAT1" s="628"/>
      <c r="EAU1" s="628"/>
      <c r="EAV1" s="628"/>
      <c r="EAW1" s="52"/>
      <c r="EAX1" s="55"/>
      <c r="EAY1" s="628"/>
      <c r="EAZ1" s="628"/>
      <c r="EBA1" s="628"/>
      <c r="EBB1" s="628"/>
      <c r="EBC1" s="628"/>
      <c r="EBD1" s="52"/>
      <c r="EBE1" s="55"/>
      <c r="EBF1" s="628"/>
      <c r="EBG1" s="628"/>
      <c r="EBH1" s="628"/>
      <c r="EBI1" s="628"/>
      <c r="EBJ1" s="628"/>
      <c r="EBK1" s="52"/>
      <c r="EBL1" s="55"/>
      <c r="EBM1" s="628"/>
      <c r="EBN1" s="628"/>
      <c r="EBO1" s="628"/>
      <c r="EBP1" s="628"/>
      <c r="EBQ1" s="628"/>
      <c r="EBR1" s="52"/>
      <c r="EBS1" s="55"/>
      <c r="EBT1" s="628"/>
      <c r="EBU1" s="628"/>
      <c r="EBV1" s="628"/>
      <c r="EBW1" s="628"/>
      <c r="EBX1" s="628"/>
      <c r="EBY1" s="52"/>
      <c r="EBZ1" s="55"/>
      <c r="ECA1" s="628"/>
      <c r="ECB1" s="628"/>
      <c r="ECC1" s="628"/>
      <c r="ECD1" s="628"/>
      <c r="ECE1" s="628"/>
      <c r="ECF1" s="52"/>
      <c r="ECG1" s="55"/>
      <c r="ECH1" s="628"/>
      <c r="ECI1" s="628"/>
      <c r="ECJ1" s="628"/>
      <c r="ECK1" s="628"/>
      <c r="ECL1" s="628"/>
      <c r="ECM1" s="52"/>
      <c r="ECN1" s="55"/>
      <c r="ECO1" s="628"/>
      <c r="ECP1" s="628"/>
      <c r="ECQ1" s="628"/>
      <c r="ECR1" s="628"/>
      <c r="ECS1" s="628"/>
      <c r="ECT1" s="52"/>
      <c r="ECU1" s="55"/>
      <c r="ECV1" s="628"/>
      <c r="ECW1" s="628"/>
      <c r="ECX1" s="628"/>
      <c r="ECY1" s="628"/>
      <c r="ECZ1" s="628"/>
      <c r="EDA1" s="52"/>
      <c r="EDB1" s="55"/>
      <c r="EDC1" s="628"/>
      <c r="EDD1" s="628"/>
      <c r="EDE1" s="628"/>
      <c r="EDF1" s="628"/>
      <c r="EDG1" s="628"/>
      <c r="EDH1" s="52"/>
      <c r="EDI1" s="55"/>
      <c r="EDJ1" s="628"/>
      <c r="EDK1" s="628"/>
      <c r="EDL1" s="628"/>
      <c r="EDM1" s="628"/>
      <c r="EDN1" s="628"/>
      <c r="EDO1" s="52"/>
      <c r="EDP1" s="55"/>
      <c r="EDQ1" s="628"/>
      <c r="EDR1" s="628"/>
      <c r="EDS1" s="628"/>
      <c r="EDT1" s="628"/>
      <c r="EDU1" s="628"/>
      <c r="EDV1" s="52"/>
      <c r="EDW1" s="55"/>
      <c r="EDX1" s="628"/>
      <c r="EDY1" s="628"/>
      <c r="EDZ1" s="628"/>
      <c r="EEA1" s="628"/>
      <c r="EEB1" s="628"/>
      <c r="EEC1" s="52"/>
      <c r="EED1" s="55"/>
      <c r="EEE1" s="628"/>
      <c r="EEF1" s="628"/>
      <c r="EEG1" s="628"/>
      <c r="EEH1" s="628"/>
      <c r="EEI1" s="628"/>
      <c r="EEJ1" s="52"/>
      <c r="EEK1" s="55"/>
      <c r="EEL1" s="628"/>
      <c r="EEM1" s="628"/>
      <c r="EEN1" s="628"/>
      <c r="EEO1" s="628"/>
      <c r="EEP1" s="628"/>
      <c r="EEQ1" s="52"/>
      <c r="EER1" s="55"/>
      <c r="EES1" s="628"/>
      <c r="EET1" s="628"/>
      <c r="EEU1" s="628"/>
      <c r="EEV1" s="628"/>
      <c r="EEW1" s="628"/>
      <c r="EEX1" s="52"/>
      <c r="EEY1" s="55"/>
      <c r="EEZ1" s="628"/>
      <c r="EFA1" s="628"/>
      <c r="EFB1" s="628"/>
      <c r="EFC1" s="628"/>
      <c r="EFD1" s="628"/>
      <c r="EFE1" s="52"/>
      <c r="EFF1" s="55"/>
      <c r="EFG1" s="628"/>
      <c r="EFH1" s="628"/>
      <c r="EFI1" s="628"/>
      <c r="EFJ1" s="628"/>
      <c r="EFK1" s="628"/>
      <c r="EFL1" s="52"/>
      <c r="EFM1" s="55"/>
      <c r="EFN1" s="628"/>
      <c r="EFO1" s="628"/>
      <c r="EFP1" s="628"/>
      <c r="EFQ1" s="628"/>
      <c r="EFR1" s="628"/>
      <c r="EFS1" s="52"/>
      <c r="EFT1" s="55"/>
      <c r="EFU1" s="628"/>
      <c r="EFV1" s="628"/>
      <c r="EFW1" s="628"/>
      <c r="EFX1" s="628"/>
      <c r="EFY1" s="628"/>
      <c r="EFZ1" s="52"/>
      <c r="EGA1" s="55"/>
      <c r="EGB1" s="628"/>
      <c r="EGC1" s="628"/>
      <c r="EGD1" s="628"/>
      <c r="EGE1" s="628"/>
      <c r="EGF1" s="628"/>
      <c r="EGG1" s="52"/>
      <c r="EGH1" s="55"/>
      <c r="EGI1" s="628"/>
      <c r="EGJ1" s="628"/>
      <c r="EGK1" s="628"/>
      <c r="EGL1" s="628"/>
      <c r="EGM1" s="628"/>
      <c r="EGN1" s="52"/>
      <c r="EGO1" s="55"/>
      <c r="EGP1" s="628"/>
      <c r="EGQ1" s="628"/>
      <c r="EGR1" s="628"/>
      <c r="EGS1" s="628"/>
      <c r="EGT1" s="628"/>
      <c r="EGU1" s="52"/>
      <c r="EGV1" s="55"/>
      <c r="EGW1" s="628"/>
      <c r="EGX1" s="628"/>
      <c r="EGY1" s="628"/>
      <c r="EGZ1" s="628"/>
      <c r="EHA1" s="628"/>
      <c r="EHB1" s="52"/>
      <c r="EHC1" s="55"/>
      <c r="EHD1" s="628"/>
      <c r="EHE1" s="628"/>
      <c r="EHF1" s="628"/>
      <c r="EHG1" s="628"/>
      <c r="EHH1" s="628"/>
      <c r="EHI1" s="52"/>
      <c r="EHJ1" s="55"/>
      <c r="EHK1" s="628"/>
      <c r="EHL1" s="628"/>
      <c r="EHM1" s="628"/>
      <c r="EHN1" s="628"/>
      <c r="EHO1" s="628"/>
      <c r="EHP1" s="52"/>
      <c r="EHQ1" s="55"/>
      <c r="EHR1" s="628"/>
      <c r="EHS1" s="628"/>
      <c r="EHT1" s="628"/>
      <c r="EHU1" s="628"/>
      <c r="EHV1" s="628"/>
      <c r="EHW1" s="52"/>
      <c r="EHX1" s="55"/>
      <c r="EHY1" s="628"/>
      <c r="EHZ1" s="628"/>
      <c r="EIA1" s="628"/>
      <c r="EIB1" s="628"/>
      <c r="EIC1" s="628"/>
      <c r="EID1" s="52"/>
      <c r="EIE1" s="55"/>
      <c r="EIF1" s="628"/>
      <c r="EIG1" s="628"/>
      <c r="EIH1" s="628"/>
      <c r="EII1" s="628"/>
      <c r="EIJ1" s="628"/>
      <c r="EIK1" s="52"/>
      <c r="EIL1" s="55"/>
      <c r="EIM1" s="628"/>
      <c r="EIN1" s="628"/>
      <c r="EIO1" s="628"/>
      <c r="EIP1" s="628"/>
      <c r="EIQ1" s="628"/>
      <c r="EIR1" s="52"/>
      <c r="EIS1" s="55"/>
      <c r="EIT1" s="628"/>
      <c r="EIU1" s="628"/>
      <c r="EIV1" s="628"/>
      <c r="EIW1" s="628"/>
      <c r="EIX1" s="628"/>
      <c r="EIY1" s="52"/>
      <c r="EIZ1" s="55"/>
      <c r="EJA1" s="628"/>
      <c r="EJB1" s="628"/>
      <c r="EJC1" s="628"/>
      <c r="EJD1" s="628"/>
      <c r="EJE1" s="628"/>
      <c r="EJF1" s="52"/>
      <c r="EJG1" s="55"/>
      <c r="EJH1" s="628"/>
      <c r="EJI1" s="628"/>
      <c r="EJJ1" s="628"/>
      <c r="EJK1" s="628"/>
      <c r="EJL1" s="628"/>
      <c r="EJM1" s="52"/>
      <c r="EJN1" s="55"/>
      <c r="EJO1" s="628"/>
      <c r="EJP1" s="628"/>
      <c r="EJQ1" s="628"/>
      <c r="EJR1" s="628"/>
      <c r="EJS1" s="628"/>
      <c r="EJT1" s="52"/>
      <c r="EJU1" s="55"/>
      <c r="EJV1" s="628"/>
      <c r="EJW1" s="628"/>
      <c r="EJX1" s="628"/>
      <c r="EJY1" s="628"/>
      <c r="EJZ1" s="628"/>
      <c r="EKA1" s="52"/>
      <c r="EKB1" s="55"/>
      <c r="EKC1" s="628"/>
      <c r="EKD1" s="628"/>
      <c r="EKE1" s="628"/>
      <c r="EKF1" s="628"/>
      <c r="EKG1" s="628"/>
      <c r="EKH1" s="52"/>
      <c r="EKI1" s="55"/>
      <c r="EKJ1" s="628"/>
      <c r="EKK1" s="628"/>
      <c r="EKL1" s="628"/>
      <c r="EKM1" s="628"/>
      <c r="EKN1" s="628"/>
      <c r="EKO1" s="52"/>
      <c r="EKP1" s="55"/>
      <c r="EKQ1" s="628"/>
      <c r="EKR1" s="628"/>
      <c r="EKS1" s="628"/>
      <c r="EKT1" s="628"/>
      <c r="EKU1" s="628"/>
      <c r="EKV1" s="52"/>
      <c r="EKW1" s="55"/>
      <c r="EKX1" s="628"/>
      <c r="EKY1" s="628"/>
      <c r="EKZ1" s="628"/>
      <c r="ELA1" s="628"/>
      <c r="ELB1" s="628"/>
      <c r="ELC1" s="52"/>
      <c r="ELD1" s="55"/>
      <c r="ELE1" s="628"/>
      <c r="ELF1" s="628"/>
      <c r="ELG1" s="628"/>
      <c r="ELH1" s="628"/>
      <c r="ELI1" s="628"/>
      <c r="ELJ1" s="52"/>
      <c r="ELK1" s="55"/>
      <c r="ELL1" s="628"/>
      <c r="ELM1" s="628"/>
      <c r="ELN1" s="628"/>
      <c r="ELO1" s="628"/>
      <c r="ELP1" s="628"/>
      <c r="ELQ1" s="52"/>
      <c r="ELR1" s="55"/>
      <c r="ELS1" s="628"/>
      <c r="ELT1" s="628"/>
      <c r="ELU1" s="628"/>
      <c r="ELV1" s="628"/>
      <c r="ELW1" s="628"/>
      <c r="ELX1" s="52"/>
      <c r="ELY1" s="55"/>
      <c r="ELZ1" s="628"/>
      <c r="EMA1" s="628"/>
      <c r="EMB1" s="628"/>
      <c r="EMC1" s="628"/>
      <c r="EMD1" s="628"/>
      <c r="EME1" s="52"/>
      <c r="EMF1" s="55"/>
      <c r="EMG1" s="628"/>
      <c r="EMH1" s="628"/>
      <c r="EMI1" s="628"/>
      <c r="EMJ1" s="628"/>
      <c r="EMK1" s="628"/>
      <c r="EML1" s="52"/>
      <c r="EMM1" s="55"/>
      <c r="EMN1" s="628"/>
      <c r="EMO1" s="628"/>
      <c r="EMP1" s="628"/>
      <c r="EMQ1" s="628"/>
      <c r="EMR1" s="628"/>
      <c r="EMS1" s="52"/>
      <c r="EMT1" s="55"/>
      <c r="EMU1" s="628"/>
      <c r="EMV1" s="628"/>
      <c r="EMW1" s="628"/>
      <c r="EMX1" s="628"/>
      <c r="EMY1" s="628"/>
      <c r="EMZ1" s="52"/>
      <c r="ENA1" s="55"/>
      <c r="ENB1" s="628"/>
      <c r="ENC1" s="628"/>
      <c r="END1" s="628"/>
      <c r="ENE1" s="628"/>
      <c r="ENF1" s="628"/>
      <c r="ENG1" s="52"/>
      <c r="ENH1" s="55"/>
      <c r="ENI1" s="628"/>
      <c r="ENJ1" s="628"/>
      <c r="ENK1" s="628"/>
      <c r="ENL1" s="628"/>
      <c r="ENM1" s="628"/>
      <c r="ENN1" s="52"/>
      <c r="ENO1" s="55"/>
      <c r="ENP1" s="628"/>
      <c r="ENQ1" s="628"/>
      <c r="ENR1" s="628"/>
      <c r="ENS1" s="628"/>
      <c r="ENT1" s="628"/>
      <c r="ENU1" s="52"/>
      <c r="ENV1" s="55"/>
      <c r="ENW1" s="628"/>
      <c r="ENX1" s="628"/>
      <c r="ENY1" s="628"/>
      <c r="ENZ1" s="628"/>
      <c r="EOA1" s="628"/>
      <c r="EOB1" s="52"/>
      <c r="EOC1" s="55"/>
      <c r="EOD1" s="628"/>
      <c r="EOE1" s="628"/>
      <c r="EOF1" s="628"/>
      <c r="EOG1" s="628"/>
      <c r="EOH1" s="628"/>
      <c r="EOI1" s="52"/>
      <c r="EOJ1" s="55"/>
      <c r="EOK1" s="628"/>
      <c r="EOL1" s="628"/>
      <c r="EOM1" s="628"/>
      <c r="EON1" s="628"/>
      <c r="EOO1" s="628"/>
      <c r="EOP1" s="52"/>
      <c r="EOQ1" s="55"/>
      <c r="EOR1" s="628"/>
      <c r="EOS1" s="628"/>
      <c r="EOT1" s="628"/>
      <c r="EOU1" s="628"/>
      <c r="EOV1" s="628"/>
      <c r="EOW1" s="52"/>
      <c r="EOX1" s="55"/>
      <c r="EOY1" s="628"/>
      <c r="EOZ1" s="628"/>
      <c r="EPA1" s="628"/>
      <c r="EPB1" s="628"/>
      <c r="EPC1" s="628"/>
      <c r="EPD1" s="52"/>
      <c r="EPE1" s="55"/>
      <c r="EPF1" s="628"/>
      <c r="EPG1" s="628"/>
      <c r="EPH1" s="628"/>
      <c r="EPI1" s="628"/>
      <c r="EPJ1" s="628"/>
      <c r="EPK1" s="52"/>
      <c r="EPL1" s="55"/>
      <c r="EPM1" s="628"/>
      <c r="EPN1" s="628"/>
      <c r="EPO1" s="628"/>
      <c r="EPP1" s="628"/>
      <c r="EPQ1" s="628"/>
      <c r="EPR1" s="52"/>
      <c r="EPS1" s="55"/>
      <c r="EPT1" s="628"/>
      <c r="EPU1" s="628"/>
      <c r="EPV1" s="628"/>
      <c r="EPW1" s="628"/>
      <c r="EPX1" s="628"/>
      <c r="EPY1" s="52"/>
      <c r="EPZ1" s="55"/>
      <c r="EQA1" s="628"/>
      <c r="EQB1" s="628"/>
      <c r="EQC1" s="628"/>
      <c r="EQD1" s="628"/>
      <c r="EQE1" s="628"/>
      <c r="EQF1" s="52"/>
      <c r="EQG1" s="55"/>
      <c r="EQH1" s="628"/>
      <c r="EQI1" s="628"/>
      <c r="EQJ1" s="628"/>
      <c r="EQK1" s="628"/>
      <c r="EQL1" s="628"/>
      <c r="EQM1" s="52"/>
      <c r="EQN1" s="55"/>
      <c r="EQO1" s="628"/>
      <c r="EQP1" s="628"/>
      <c r="EQQ1" s="628"/>
      <c r="EQR1" s="628"/>
      <c r="EQS1" s="628"/>
      <c r="EQT1" s="52"/>
      <c r="EQU1" s="55"/>
      <c r="EQV1" s="628"/>
      <c r="EQW1" s="628"/>
      <c r="EQX1" s="628"/>
      <c r="EQY1" s="628"/>
      <c r="EQZ1" s="628"/>
      <c r="ERA1" s="52"/>
      <c r="ERB1" s="55"/>
      <c r="ERC1" s="628"/>
      <c r="ERD1" s="628"/>
      <c r="ERE1" s="628"/>
      <c r="ERF1" s="628"/>
      <c r="ERG1" s="628"/>
      <c r="ERH1" s="52"/>
      <c r="ERI1" s="55"/>
      <c r="ERJ1" s="628"/>
      <c r="ERK1" s="628"/>
      <c r="ERL1" s="628"/>
      <c r="ERM1" s="628"/>
      <c r="ERN1" s="628"/>
      <c r="ERO1" s="52"/>
      <c r="ERP1" s="55"/>
      <c r="ERQ1" s="628"/>
      <c r="ERR1" s="628"/>
      <c r="ERS1" s="628"/>
      <c r="ERT1" s="628"/>
      <c r="ERU1" s="628"/>
      <c r="ERV1" s="52"/>
      <c r="ERW1" s="55"/>
      <c r="ERX1" s="628"/>
      <c r="ERY1" s="628"/>
      <c r="ERZ1" s="628"/>
      <c r="ESA1" s="628"/>
      <c r="ESB1" s="628"/>
      <c r="ESC1" s="52"/>
      <c r="ESD1" s="55"/>
      <c r="ESE1" s="628"/>
      <c r="ESF1" s="628"/>
      <c r="ESG1" s="628"/>
      <c r="ESH1" s="628"/>
      <c r="ESI1" s="628"/>
      <c r="ESJ1" s="52"/>
      <c r="ESK1" s="55"/>
      <c r="ESL1" s="628"/>
      <c r="ESM1" s="628"/>
      <c r="ESN1" s="628"/>
      <c r="ESO1" s="628"/>
      <c r="ESP1" s="628"/>
      <c r="ESQ1" s="52"/>
      <c r="ESR1" s="55"/>
      <c r="ESS1" s="628"/>
      <c r="EST1" s="628"/>
      <c r="ESU1" s="628"/>
      <c r="ESV1" s="628"/>
      <c r="ESW1" s="628"/>
      <c r="ESX1" s="52"/>
      <c r="ESY1" s="55"/>
      <c r="ESZ1" s="628"/>
      <c r="ETA1" s="628"/>
      <c r="ETB1" s="628"/>
      <c r="ETC1" s="628"/>
      <c r="ETD1" s="628"/>
      <c r="ETE1" s="52"/>
      <c r="ETF1" s="55"/>
      <c r="ETG1" s="628"/>
      <c r="ETH1" s="628"/>
      <c r="ETI1" s="628"/>
      <c r="ETJ1" s="628"/>
      <c r="ETK1" s="628"/>
      <c r="ETL1" s="52"/>
      <c r="ETM1" s="55"/>
      <c r="ETN1" s="628"/>
      <c r="ETO1" s="628"/>
      <c r="ETP1" s="628"/>
      <c r="ETQ1" s="628"/>
      <c r="ETR1" s="628"/>
      <c r="ETS1" s="52"/>
      <c r="ETT1" s="55"/>
      <c r="ETU1" s="628"/>
      <c r="ETV1" s="628"/>
      <c r="ETW1" s="628"/>
      <c r="ETX1" s="628"/>
      <c r="ETY1" s="628"/>
      <c r="ETZ1" s="52"/>
      <c r="EUA1" s="55"/>
      <c r="EUB1" s="628"/>
      <c r="EUC1" s="628"/>
      <c r="EUD1" s="628"/>
      <c r="EUE1" s="628"/>
      <c r="EUF1" s="628"/>
      <c r="EUG1" s="52"/>
      <c r="EUH1" s="55"/>
      <c r="EUI1" s="628"/>
      <c r="EUJ1" s="628"/>
      <c r="EUK1" s="628"/>
      <c r="EUL1" s="628"/>
      <c r="EUM1" s="628"/>
      <c r="EUN1" s="52"/>
      <c r="EUO1" s="55"/>
      <c r="EUP1" s="628"/>
      <c r="EUQ1" s="628"/>
      <c r="EUR1" s="628"/>
      <c r="EUS1" s="628"/>
      <c r="EUT1" s="628"/>
      <c r="EUU1" s="52"/>
      <c r="EUV1" s="55"/>
      <c r="EUW1" s="628"/>
      <c r="EUX1" s="628"/>
      <c r="EUY1" s="628"/>
      <c r="EUZ1" s="628"/>
      <c r="EVA1" s="628"/>
      <c r="EVB1" s="52"/>
      <c r="EVC1" s="55"/>
      <c r="EVD1" s="628"/>
      <c r="EVE1" s="628"/>
      <c r="EVF1" s="628"/>
      <c r="EVG1" s="628"/>
      <c r="EVH1" s="628"/>
      <c r="EVI1" s="52"/>
      <c r="EVJ1" s="55"/>
      <c r="EVK1" s="628"/>
      <c r="EVL1" s="628"/>
      <c r="EVM1" s="628"/>
      <c r="EVN1" s="628"/>
      <c r="EVO1" s="628"/>
      <c r="EVP1" s="52"/>
      <c r="EVQ1" s="55"/>
      <c r="EVR1" s="628"/>
      <c r="EVS1" s="628"/>
      <c r="EVT1" s="628"/>
      <c r="EVU1" s="628"/>
      <c r="EVV1" s="628"/>
      <c r="EVW1" s="52"/>
      <c r="EVX1" s="55"/>
      <c r="EVY1" s="628"/>
      <c r="EVZ1" s="628"/>
      <c r="EWA1" s="628"/>
      <c r="EWB1" s="628"/>
      <c r="EWC1" s="628"/>
      <c r="EWD1" s="52"/>
      <c r="EWE1" s="55"/>
      <c r="EWF1" s="628"/>
      <c r="EWG1" s="628"/>
      <c r="EWH1" s="628"/>
      <c r="EWI1" s="628"/>
      <c r="EWJ1" s="628"/>
      <c r="EWK1" s="52"/>
      <c r="EWL1" s="55"/>
      <c r="EWM1" s="628"/>
      <c r="EWN1" s="628"/>
      <c r="EWO1" s="628"/>
      <c r="EWP1" s="628"/>
      <c r="EWQ1" s="628"/>
      <c r="EWR1" s="52"/>
      <c r="EWS1" s="55"/>
      <c r="EWT1" s="628"/>
      <c r="EWU1" s="628"/>
      <c r="EWV1" s="628"/>
      <c r="EWW1" s="628"/>
      <c r="EWX1" s="628"/>
      <c r="EWY1" s="52"/>
      <c r="EWZ1" s="55"/>
      <c r="EXA1" s="628"/>
      <c r="EXB1" s="628"/>
      <c r="EXC1" s="628"/>
      <c r="EXD1" s="628"/>
      <c r="EXE1" s="628"/>
      <c r="EXF1" s="52"/>
      <c r="EXG1" s="55"/>
      <c r="EXH1" s="628"/>
      <c r="EXI1" s="628"/>
      <c r="EXJ1" s="628"/>
      <c r="EXK1" s="628"/>
      <c r="EXL1" s="628"/>
      <c r="EXM1" s="52"/>
      <c r="EXN1" s="55"/>
      <c r="EXO1" s="628"/>
      <c r="EXP1" s="628"/>
      <c r="EXQ1" s="628"/>
      <c r="EXR1" s="628"/>
      <c r="EXS1" s="628"/>
      <c r="EXT1" s="52"/>
      <c r="EXU1" s="55"/>
      <c r="EXV1" s="628"/>
      <c r="EXW1" s="628"/>
      <c r="EXX1" s="628"/>
      <c r="EXY1" s="628"/>
      <c r="EXZ1" s="628"/>
      <c r="EYA1" s="52"/>
      <c r="EYB1" s="55"/>
      <c r="EYC1" s="628"/>
      <c r="EYD1" s="628"/>
      <c r="EYE1" s="628"/>
      <c r="EYF1" s="628"/>
      <c r="EYG1" s="628"/>
      <c r="EYH1" s="52"/>
      <c r="EYI1" s="55"/>
      <c r="EYJ1" s="628"/>
      <c r="EYK1" s="628"/>
      <c r="EYL1" s="628"/>
      <c r="EYM1" s="628"/>
      <c r="EYN1" s="628"/>
      <c r="EYO1" s="52"/>
      <c r="EYP1" s="55"/>
      <c r="EYQ1" s="628"/>
      <c r="EYR1" s="628"/>
      <c r="EYS1" s="628"/>
      <c r="EYT1" s="628"/>
      <c r="EYU1" s="628"/>
      <c r="EYV1" s="52"/>
      <c r="EYW1" s="55"/>
      <c r="EYX1" s="628"/>
      <c r="EYY1" s="628"/>
      <c r="EYZ1" s="628"/>
      <c r="EZA1" s="628"/>
      <c r="EZB1" s="628"/>
      <c r="EZC1" s="52"/>
      <c r="EZD1" s="55"/>
      <c r="EZE1" s="628"/>
      <c r="EZF1" s="628"/>
      <c r="EZG1" s="628"/>
      <c r="EZH1" s="628"/>
      <c r="EZI1" s="628"/>
      <c r="EZJ1" s="52"/>
      <c r="EZK1" s="55"/>
      <c r="EZL1" s="628"/>
      <c r="EZM1" s="628"/>
      <c r="EZN1" s="628"/>
      <c r="EZO1" s="628"/>
      <c r="EZP1" s="628"/>
      <c r="EZQ1" s="52"/>
      <c r="EZR1" s="55"/>
      <c r="EZS1" s="628"/>
      <c r="EZT1" s="628"/>
      <c r="EZU1" s="628"/>
      <c r="EZV1" s="628"/>
      <c r="EZW1" s="628"/>
      <c r="EZX1" s="52"/>
      <c r="EZY1" s="55"/>
      <c r="EZZ1" s="628"/>
      <c r="FAA1" s="628"/>
      <c r="FAB1" s="628"/>
      <c r="FAC1" s="628"/>
      <c r="FAD1" s="628"/>
      <c r="FAE1" s="52"/>
      <c r="FAF1" s="55"/>
      <c r="FAG1" s="628"/>
      <c r="FAH1" s="628"/>
      <c r="FAI1" s="628"/>
      <c r="FAJ1" s="628"/>
      <c r="FAK1" s="628"/>
      <c r="FAL1" s="52"/>
      <c r="FAM1" s="55"/>
      <c r="FAN1" s="628"/>
      <c r="FAO1" s="628"/>
      <c r="FAP1" s="628"/>
      <c r="FAQ1" s="628"/>
      <c r="FAR1" s="628"/>
      <c r="FAS1" s="52"/>
      <c r="FAT1" s="55"/>
      <c r="FAU1" s="628"/>
      <c r="FAV1" s="628"/>
      <c r="FAW1" s="628"/>
      <c r="FAX1" s="628"/>
      <c r="FAY1" s="628"/>
      <c r="FAZ1" s="52"/>
      <c r="FBA1" s="55"/>
      <c r="FBB1" s="628"/>
      <c r="FBC1" s="628"/>
      <c r="FBD1" s="628"/>
      <c r="FBE1" s="628"/>
      <c r="FBF1" s="628"/>
      <c r="FBG1" s="52"/>
      <c r="FBH1" s="55"/>
      <c r="FBI1" s="628"/>
      <c r="FBJ1" s="628"/>
      <c r="FBK1" s="628"/>
      <c r="FBL1" s="628"/>
      <c r="FBM1" s="628"/>
      <c r="FBN1" s="52"/>
      <c r="FBO1" s="55"/>
      <c r="FBP1" s="628"/>
      <c r="FBQ1" s="628"/>
      <c r="FBR1" s="628"/>
      <c r="FBS1" s="628"/>
      <c r="FBT1" s="628"/>
      <c r="FBU1" s="52"/>
      <c r="FBV1" s="55"/>
      <c r="FBW1" s="628"/>
      <c r="FBX1" s="628"/>
      <c r="FBY1" s="628"/>
      <c r="FBZ1" s="628"/>
      <c r="FCA1" s="628"/>
      <c r="FCB1" s="52"/>
      <c r="FCC1" s="55"/>
      <c r="FCD1" s="628"/>
      <c r="FCE1" s="628"/>
      <c r="FCF1" s="628"/>
      <c r="FCG1" s="628"/>
      <c r="FCH1" s="628"/>
      <c r="FCI1" s="52"/>
      <c r="FCJ1" s="55"/>
      <c r="FCK1" s="628"/>
      <c r="FCL1" s="628"/>
      <c r="FCM1" s="628"/>
      <c r="FCN1" s="628"/>
      <c r="FCO1" s="628"/>
      <c r="FCP1" s="52"/>
      <c r="FCQ1" s="55"/>
      <c r="FCR1" s="628"/>
      <c r="FCS1" s="628"/>
      <c r="FCT1" s="628"/>
      <c r="FCU1" s="628"/>
      <c r="FCV1" s="628"/>
      <c r="FCW1" s="52"/>
      <c r="FCX1" s="55"/>
      <c r="FCY1" s="628"/>
      <c r="FCZ1" s="628"/>
      <c r="FDA1" s="628"/>
      <c r="FDB1" s="628"/>
      <c r="FDC1" s="628"/>
      <c r="FDD1" s="52"/>
      <c r="FDE1" s="55"/>
      <c r="FDF1" s="628"/>
      <c r="FDG1" s="628"/>
      <c r="FDH1" s="628"/>
      <c r="FDI1" s="628"/>
      <c r="FDJ1" s="628"/>
      <c r="FDK1" s="52"/>
      <c r="FDL1" s="55"/>
      <c r="FDM1" s="628"/>
      <c r="FDN1" s="628"/>
      <c r="FDO1" s="628"/>
      <c r="FDP1" s="628"/>
      <c r="FDQ1" s="628"/>
      <c r="FDR1" s="52"/>
      <c r="FDS1" s="55"/>
      <c r="FDT1" s="628"/>
      <c r="FDU1" s="628"/>
      <c r="FDV1" s="628"/>
      <c r="FDW1" s="628"/>
      <c r="FDX1" s="628"/>
      <c r="FDY1" s="52"/>
      <c r="FDZ1" s="55"/>
      <c r="FEA1" s="628"/>
      <c r="FEB1" s="628"/>
      <c r="FEC1" s="628"/>
      <c r="FED1" s="628"/>
      <c r="FEE1" s="628"/>
      <c r="FEF1" s="52"/>
      <c r="FEG1" s="55"/>
      <c r="FEH1" s="628"/>
      <c r="FEI1" s="628"/>
      <c r="FEJ1" s="628"/>
      <c r="FEK1" s="628"/>
      <c r="FEL1" s="628"/>
      <c r="FEM1" s="52"/>
      <c r="FEN1" s="55"/>
      <c r="FEO1" s="628"/>
      <c r="FEP1" s="628"/>
      <c r="FEQ1" s="628"/>
      <c r="FER1" s="628"/>
      <c r="FES1" s="628"/>
      <c r="FET1" s="52"/>
      <c r="FEU1" s="55"/>
      <c r="FEV1" s="628"/>
      <c r="FEW1" s="628"/>
      <c r="FEX1" s="628"/>
      <c r="FEY1" s="628"/>
      <c r="FEZ1" s="628"/>
      <c r="FFA1" s="52"/>
      <c r="FFB1" s="55"/>
      <c r="FFC1" s="628"/>
      <c r="FFD1" s="628"/>
      <c r="FFE1" s="628"/>
      <c r="FFF1" s="628"/>
      <c r="FFG1" s="628"/>
      <c r="FFH1" s="52"/>
      <c r="FFI1" s="55"/>
      <c r="FFJ1" s="628"/>
      <c r="FFK1" s="628"/>
      <c r="FFL1" s="628"/>
      <c r="FFM1" s="628"/>
      <c r="FFN1" s="628"/>
      <c r="FFO1" s="52"/>
      <c r="FFP1" s="55"/>
      <c r="FFQ1" s="628"/>
      <c r="FFR1" s="628"/>
      <c r="FFS1" s="628"/>
      <c r="FFT1" s="628"/>
      <c r="FFU1" s="628"/>
      <c r="FFV1" s="52"/>
      <c r="FFW1" s="55"/>
      <c r="FFX1" s="628"/>
      <c r="FFY1" s="628"/>
      <c r="FFZ1" s="628"/>
      <c r="FGA1" s="628"/>
      <c r="FGB1" s="628"/>
      <c r="FGC1" s="52"/>
      <c r="FGD1" s="55"/>
      <c r="FGE1" s="628"/>
      <c r="FGF1" s="628"/>
      <c r="FGG1" s="628"/>
      <c r="FGH1" s="628"/>
      <c r="FGI1" s="628"/>
      <c r="FGJ1" s="52"/>
      <c r="FGK1" s="55"/>
      <c r="FGL1" s="628"/>
      <c r="FGM1" s="628"/>
      <c r="FGN1" s="628"/>
      <c r="FGO1" s="628"/>
      <c r="FGP1" s="628"/>
      <c r="FGQ1" s="52"/>
      <c r="FGR1" s="55"/>
      <c r="FGS1" s="628"/>
      <c r="FGT1" s="628"/>
      <c r="FGU1" s="628"/>
      <c r="FGV1" s="628"/>
      <c r="FGW1" s="628"/>
      <c r="FGX1" s="52"/>
      <c r="FGY1" s="55"/>
      <c r="FGZ1" s="628"/>
      <c r="FHA1" s="628"/>
      <c r="FHB1" s="628"/>
      <c r="FHC1" s="628"/>
      <c r="FHD1" s="628"/>
      <c r="FHE1" s="52"/>
      <c r="FHF1" s="55"/>
      <c r="FHG1" s="628"/>
      <c r="FHH1" s="628"/>
      <c r="FHI1" s="628"/>
      <c r="FHJ1" s="628"/>
      <c r="FHK1" s="628"/>
      <c r="FHL1" s="52"/>
      <c r="FHM1" s="55"/>
      <c r="FHN1" s="628"/>
      <c r="FHO1" s="628"/>
      <c r="FHP1" s="628"/>
      <c r="FHQ1" s="628"/>
      <c r="FHR1" s="628"/>
      <c r="FHS1" s="52"/>
      <c r="FHT1" s="55"/>
      <c r="FHU1" s="628"/>
      <c r="FHV1" s="628"/>
      <c r="FHW1" s="628"/>
      <c r="FHX1" s="628"/>
      <c r="FHY1" s="628"/>
      <c r="FHZ1" s="52"/>
      <c r="FIA1" s="55"/>
      <c r="FIB1" s="628"/>
      <c r="FIC1" s="628"/>
      <c r="FID1" s="628"/>
      <c r="FIE1" s="628"/>
      <c r="FIF1" s="628"/>
      <c r="FIG1" s="52"/>
      <c r="FIH1" s="55"/>
      <c r="FII1" s="628"/>
      <c r="FIJ1" s="628"/>
      <c r="FIK1" s="628"/>
      <c r="FIL1" s="628"/>
      <c r="FIM1" s="628"/>
      <c r="FIN1" s="52"/>
      <c r="FIO1" s="55"/>
      <c r="FIP1" s="628"/>
      <c r="FIQ1" s="628"/>
      <c r="FIR1" s="628"/>
      <c r="FIS1" s="628"/>
      <c r="FIT1" s="628"/>
      <c r="FIU1" s="52"/>
      <c r="FIV1" s="55"/>
      <c r="FIW1" s="628"/>
      <c r="FIX1" s="628"/>
      <c r="FIY1" s="628"/>
      <c r="FIZ1" s="628"/>
      <c r="FJA1" s="628"/>
      <c r="FJB1" s="52"/>
      <c r="FJC1" s="55"/>
      <c r="FJD1" s="628"/>
      <c r="FJE1" s="628"/>
      <c r="FJF1" s="628"/>
      <c r="FJG1" s="628"/>
      <c r="FJH1" s="628"/>
      <c r="FJI1" s="52"/>
      <c r="FJJ1" s="55"/>
      <c r="FJK1" s="628"/>
      <c r="FJL1" s="628"/>
      <c r="FJM1" s="628"/>
      <c r="FJN1" s="628"/>
      <c r="FJO1" s="628"/>
      <c r="FJP1" s="52"/>
      <c r="FJQ1" s="55"/>
      <c r="FJR1" s="628"/>
      <c r="FJS1" s="628"/>
      <c r="FJT1" s="628"/>
      <c r="FJU1" s="628"/>
      <c r="FJV1" s="628"/>
      <c r="FJW1" s="52"/>
      <c r="FJX1" s="55"/>
      <c r="FJY1" s="628"/>
      <c r="FJZ1" s="628"/>
      <c r="FKA1" s="628"/>
      <c r="FKB1" s="628"/>
      <c r="FKC1" s="628"/>
      <c r="FKD1" s="52"/>
      <c r="FKE1" s="55"/>
      <c r="FKF1" s="628"/>
      <c r="FKG1" s="628"/>
      <c r="FKH1" s="628"/>
      <c r="FKI1" s="628"/>
      <c r="FKJ1" s="628"/>
      <c r="FKK1" s="52"/>
      <c r="FKL1" s="55"/>
      <c r="FKM1" s="628"/>
      <c r="FKN1" s="628"/>
      <c r="FKO1" s="628"/>
      <c r="FKP1" s="628"/>
      <c r="FKQ1" s="628"/>
      <c r="FKR1" s="52"/>
      <c r="FKS1" s="55"/>
      <c r="FKT1" s="628"/>
      <c r="FKU1" s="628"/>
      <c r="FKV1" s="628"/>
      <c r="FKW1" s="628"/>
      <c r="FKX1" s="628"/>
      <c r="FKY1" s="52"/>
      <c r="FKZ1" s="55"/>
      <c r="FLA1" s="628"/>
      <c r="FLB1" s="628"/>
      <c r="FLC1" s="628"/>
      <c r="FLD1" s="628"/>
      <c r="FLE1" s="628"/>
      <c r="FLF1" s="52"/>
      <c r="FLG1" s="55"/>
      <c r="FLH1" s="628"/>
      <c r="FLI1" s="628"/>
      <c r="FLJ1" s="628"/>
      <c r="FLK1" s="628"/>
      <c r="FLL1" s="628"/>
      <c r="FLM1" s="52"/>
      <c r="FLN1" s="55"/>
      <c r="FLO1" s="628"/>
      <c r="FLP1" s="628"/>
      <c r="FLQ1" s="628"/>
      <c r="FLR1" s="628"/>
      <c r="FLS1" s="628"/>
      <c r="FLT1" s="52"/>
      <c r="FLU1" s="55"/>
      <c r="FLV1" s="628"/>
      <c r="FLW1" s="628"/>
      <c r="FLX1" s="628"/>
      <c r="FLY1" s="628"/>
      <c r="FLZ1" s="628"/>
      <c r="FMA1" s="52"/>
      <c r="FMB1" s="55"/>
      <c r="FMC1" s="628"/>
      <c r="FMD1" s="628"/>
      <c r="FME1" s="628"/>
      <c r="FMF1" s="628"/>
      <c r="FMG1" s="628"/>
      <c r="FMH1" s="52"/>
      <c r="FMI1" s="55"/>
      <c r="FMJ1" s="628"/>
      <c r="FMK1" s="628"/>
      <c r="FML1" s="628"/>
      <c r="FMM1" s="628"/>
      <c r="FMN1" s="628"/>
      <c r="FMO1" s="52"/>
      <c r="FMP1" s="55"/>
      <c r="FMQ1" s="628"/>
      <c r="FMR1" s="628"/>
      <c r="FMS1" s="628"/>
      <c r="FMT1" s="628"/>
      <c r="FMU1" s="628"/>
      <c r="FMV1" s="52"/>
      <c r="FMW1" s="55"/>
      <c r="FMX1" s="628"/>
      <c r="FMY1" s="628"/>
      <c r="FMZ1" s="628"/>
      <c r="FNA1" s="628"/>
      <c r="FNB1" s="628"/>
      <c r="FNC1" s="52"/>
      <c r="FND1" s="55"/>
      <c r="FNE1" s="628"/>
      <c r="FNF1" s="628"/>
      <c r="FNG1" s="628"/>
      <c r="FNH1" s="628"/>
      <c r="FNI1" s="628"/>
      <c r="FNJ1" s="52"/>
      <c r="FNK1" s="55"/>
      <c r="FNL1" s="628"/>
      <c r="FNM1" s="628"/>
      <c r="FNN1" s="628"/>
      <c r="FNO1" s="628"/>
      <c r="FNP1" s="628"/>
      <c r="FNQ1" s="52"/>
      <c r="FNR1" s="55"/>
      <c r="FNS1" s="628"/>
      <c r="FNT1" s="628"/>
      <c r="FNU1" s="628"/>
      <c r="FNV1" s="628"/>
      <c r="FNW1" s="628"/>
      <c r="FNX1" s="52"/>
      <c r="FNY1" s="55"/>
      <c r="FNZ1" s="628"/>
      <c r="FOA1" s="628"/>
      <c r="FOB1" s="628"/>
      <c r="FOC1" s="628"/>
      <c r="FOD1" s="628"/>
      <c r="FOE1" s="52"/>
      <c r="FOF1" s="55"/>
      <c r="FOG1" s="628"/>
      <c r="FOH1" s="628"/>
      <c r="FOI1" s="628"/>
      <c r="FOJ1" s="628"/>
      <c r="FOK1" s="628"/>
      <c r="FOL1" s="52"/>
      <c r="FOM1" s="55"/>
      <c r="FON1" s="628"/>
      <c r="FOO1" s="628"/>
      <c r="FOP1" s="628"/>
      <c r="FOQ1" s="628"/>
      <c r="FOR1" s="628"/>
      <c r="FOS1" s="52"/>
      <c r="FOT1" s="55"/>
      <c r="FOU1" s="628"/>
      <c r="FOV1" s="628"/>
      <c r="FOW1" s="628"/>
      <c r="FOX1" s="628"/>
      <c r="FOY1" s="628"/>
      <c r="FOZ1" s="52"/>
      <c r="FPA1" s="55"/>
      <c r="FPB1" s="628"/>
      <c r="FPC1" s="628"/>
      <c r="FPD1" s="628"/>
      <c r="FPE1" s="628"/>
      <c r="FPF1" s="628"/>
      <c r="FPG1" s="52"/>
      <c r="FPH1" s="55"/>
      <c r="FPI1" s="628"/>
      <c r="FPJ1" s="628"/>
      <c r="FPK1" s="628"/>
      <c r="FPL1" s="628"/>
      <c r="FPM1" s="628"/>
      <c r="FPN1" s="52"/>
      <c r="FPO1" s="55"/>
      <c r="FPP1" s="628"/>
      <c r="FPQ1" s="628"/>
      <c r="FPR1" s="628"/>
      <c r="FPS1" s="628"/>
      <c r="FPT1" s="628"/>
      <c r="FPU1" s="52"/>
      <c r="FPV1" s="55"/>
      <c r="FPW1" s="628"/>
      <c r="FPX1" s="628"/>
      <c r="FPY1" s="628"/>
      <c r="FPZ1" s="628"/>
      <c r="FQA1" s="628"/>
      <c r="FQB1" s="52"/>
      <c r="FQC1" s="55"/>
      <c r="FQD1" s="628"/>
      <c r="FQE1" s="628"/>
      <c r="FQF1" s="628"/>
      <c r="FQG1" s="628"/>
      <c r="FQH1" s="628"/>
      <c r="FQI1" s="52"/>
      <c r="FQJ1" s="55"/>
      <c r="FQK1" s="628"/>
      <c r="FQL1" s="628"/>
      <c r="FQM1" s="628"/>
      <c r="FQN1" s="628"/>
      <c r="FQO1" s="628"/>
      <c r="FQP1" s="52"/>
      <c r="FQQ1" s="55"/>
      <c r="FQR1" s="628"/>
      <c r="FQS1" s="628"/>
      <c r="FQT1" s="628"/>
      <c r="FQU1" s="628"/>
      <c r="FQV1" s="628"/>
      <c r="FQW1" s="52"/>
      <c r="FQX1" s="55"/>
      <c r="FQY1" s="628"/>
      <c r="FQZ1" s="628"/>
      <c r="FRA1" s="628"/>
      <c r="FRB1" s="628"/>
      <c r="FRC1" s="628"/>
      <c r="FRD1" s="52"/>
      <c r="FRE1" s="55"/>
      <c r="FRF1" s="628"/>
      <c r="FRG1" s="628"/>
      <c r="FRH1" s="628"/>
      <c r="FRI1" s="628"/>
      <c r="FRJ1" s="628"/>
      <c r="FRK1" s="52"/>
      <c r="FRL1" s="55"/>
      <c r="FRM1" s="628"/>
      <c r="FRN1" s="628"/>
      <c r="FRO1" s="628"/>
      <c r="FRP1" s="628"/>
      <c r="FRQ1" s="628"/>
      <c r="FRR1" s="52"/>
      <c r="FRS1" s="55"/>
      <c r="FRT1" s="628"/>
      <c r="FRU1" s="628"/>
      <c r="FRV1" s="628"/>
      <c r="FRW1" s="628"/>
      <c r="FRX1" s="628"/>
      <c r="FRY1" s="52"/>
      <c r="FRZ1" s="55"/>
      <c r="FSA1" s="628"/>
      <c r="FSB1" s="628"/>
      <c r="FSC1" s="628"/>
      <c r="FSD1" s="628"/>
      <c r="FSE1" s="628"/>
      <c r="FSF1" s="52"/>
      <c r="FSG1" s="55"/>
      <c r="FSH1" s="628"/>
      <c r="FSI1" s="628"/>
      <c r="FSJ1" s="628"/>
      <c r="FSK1" s="628"/>
      <c r="FSL1" s="628"/>
      <c r="FSM1" s="52"/>
      <c r="FSN1" s="55"/>
      <c r="FSO1" s="628"/>
      <c r="FSP1" s="628"/>
      <c r="FSQ1" s="628"/>
      <c r="FSR1" s="628"/>
      <c r="FSS1" s="628"/>
      <c r="FST1" s="52"/>
      <c r="FSU1" s="55"/>
      <c r="FSV1" s="628"/>
      <c r="FSW1" s="628"/>
      <c r="FSX1" s="628"/>
      <c r="FSY1" s="628"/>
      <c r="FSZ1" s="628"/>
      <c r="FTA1" s="52"/>
      <c r="FTB1" s="55"/>
      <c r="FTC1" s="628"/>
      <c r="FTD1" s="628"/>
      <c r="FTE1" s="628"/>
      <c r="FTF1" s="628"/>
      <c r="FTG1" s="628"/>
      <c r="FTH1" s="52"/>
      <c r="FTI1" s="55"/>
      <c r="FTJ1" s="628"/>
      <c r="FTK1" s="628"/>
      <c r="FTL1" s="628"/>
      <c r="FTM1" s="628"/>
      <c r="FTN1" s="628"/>
      <c r="FTO1" s="52"/>
      <c r="FTP1" s="55"/>
      <c r="FTQ1" s="628"/>
      <c r="FTR1" s="628"/>
      <c r="FTS1" s="628"/>
      <c r="FTT1" s="628"/>
      <c r="FTU1" s="628"/>
      <c r="FTV1" s="52"/>
      <c r="FTW1" s="55"/>
      <c r="FTX1" s="628"/>
      <c r="FTY1" s="628"/>
      <c r="FTZ1" s="628"/>
      <c r="FUA1" s="628"/>
      <c r="FUB1" s="628"/>
      <c r="FUC1" s="52"/>
      <c r="FUD1" s="55"/>
      <c r="FUE1" s="628"/>
      <c r="FUF1" s="628"/>
      <c r="FUG1" s="628"/>
      <c r="FUH1" s="628"/>
      <c r="FUI1" s="628"/>
      <c r="FUJ1" s="52"/>
      <c r="FUK1" s="55"/>
      <c r="FUL1" s="628"/>
      <c r="FUM1" s="628"/>
      <c r="FUN1" s="628"/>
      <c r="FUO1" s="628"/>
      <c r="FUP1" s="628"/>
      <c r="FUQ1" s="52"/>
      <c r="FUR1" s="55"/>
      <c r="FUS1" s="628"/>
      <c r="FUT1" s="628"/>
      <c r="FUU1" s="628"/>
      <c r="FUV1" s="628"/>
      <c r="FUW1" s="628"/>
      <c r="FUX1" s="52"/>
      <c r="FUY1" s="55"/>
      <c r="FUZ1" s="628"/>
      <c r="FVA1" s="628"/>
      <c r="FVB1" s="628"/>
      <c r="FVC1" s="628"/>
      <c r="FVD1" s="628"/>
      <c r="FVE1" s="52"/>
      <c r="FVF1" s="55"/>
      <c r="FVG1" s="628"/>
      <c r="FVH1" s="628"/>
      <c r="FVI1" s="628"/>
      <c r="FVJ1" s="628"/>
      <c r="FVK1" s="628"/>
      <c r="FVL1" s="52"/>
      <c r="FVM1" s="55"/>
      <c r="FVN1" s="628"/>
      <c r="FVO1" s="628"/>
      <c r="FVP1" s="628"/>
      <c r="FVQ1" s="628"/>
      <c r="FVR1" s="628"/>
      <c r="FVS1" s="52"/>
      <c r="FVT1" s="55"/>
      <c r="FVU1" s="628"/>
      <c r="FVV1" s="628"/>
      <c r="FVW1" s="628"/>
      <c r="FVX1" s="628"/>
      <c r="FVY1" s="628"/>
      <c r="FVZ1" s="52"/>
      <c r="FWA1" s="55"/>
      <c r="FWB1" s="628"/>
      <c r="FWC1" s="628"/>
      <c r="FWD1" s="628"/>
      <c r="FWE1" s="628"/>
      <c r="FWF1" s="628"/>
      <c r="FWG1" s="52"/>
      <c r="FWH1" s="55"/>
      <c r="FWI1" s="628"/>
      <c r="FWJ1" s="628"/>
      <c r="FWK1" s="628"/>
      <c r="FWL1" s="628"/>
      <c r="FWM1" s="628"/>
      <c r="FWN1" s="52"/>
      <c r="FWO1" s="55"/>
      <c r="FWP1" s="628"/>
      <c r="FWQ1" s="628"/>
      <c r="FWR1" s="628"/>
      <c r="FWS1" s="628"/>
      <c r="FWT1" s="628"/>
      <c r="FWU1" s="52"/>
      <c r="FWV1" s="55"/>
      <c r="FWW1" s="628"/>
      <c r="FWX1" s="628"/>
      <c r="FWY1" s="628"/>
      <c r="FWZ1" s="628"/>
      <c r="FXA1" s="628"/>
      <c r="FXB1" s="52"/>
      <c r="FXC1" s="55"/>
      <c r="FXD1" s="628"/>
      <c r="FXE1" s="628"/>
      <c r="FXF1" s="628"/>
      <c r="FXG1" s="628"/>
      <c r="FXH1" s="628"/>
      <c r="FXI1" s="52"/>
      <c r="FXJ1" s="55"/>
      <c r="FXK1" s="628"/>
      <c r="FXL1" s="628"/>
      <c r="FXM1" s="628"/>
      <c r="FXN1" s="628"/>
      <c r="FXO1" s="628"/>
      <c r="FXP1" s="52"/>
      <c r="FXQ1" s="55"/>
      <c r="FXR1" s="628"/>
      <c r="FXS1" s="628"/>
      <c r="FXT1" s="628"/>
      <c r="FXU1" s="628"/>
      <c r="FXV1" s="628"/>
      <c r="FXW1" s="52"/>
      <c r="FXX1" s="55"/>
      <c r="FXY1" s="628"/>
      <c r="FXZ1" s="628"/>
      <c r="FYA1" s="628"/>
      <c r="FYB1" s="628"/>
      <c r="FYC1" s="628"/>
      <c r="FYD1" s="52"/>
      <c r="FYE1" s="55"/>
      <c r="FYF1" s="628"/>
      <c r="FYG1" s="628"/>
      <c r="FYH1" s="628"/>
      <c r="FYI1" s="628"/>
      <c r="FYJ1" s="628"/>
      <c r="FYK1" s="52"/>
      <c r="FYL1" s="55"/>
      <c r="FYM1" s="628"/>
      <c r="FYN1" s="628"/>
      <c r="FYO1" s="628"/>
      <c r="FYP1" s="628"/>
      <c r="FYQ1" s="628"/>
      <c r="FYR1" s="52"/>
      <c r="FYS1" s="55"/>
      <c r="FYT1" s="628"/>
      <c r="FYU1" s="628"/>
      <c r="FYV1" s="628"/>
      <c r="FYW1" s="628"/>
      <c r="FYX1" s="628"/>
      <c r="FYY1" s="52"/>
      <c r="FYZ1" s="55"/>
      <c r="FZA1" s="628"/>
      <c r="FZB1" s="628"/>
      <c r="FZC1" s="628"/>
      <c r="FZD1" s="628"/>
      <c r="FZE1" s="628"/>
      <c r="FZF1" s="52"/>
      <c r="FZG1" s="55"/>
      <c r="FZH1" s="628"/>
      <c r="FZI1" s="628"/>
      <c r="FZJ1" s="628"/>
      <c r="FZK1" s="628"/>
      <c r="FZL1" s="628"/>
      <c r="FZM1" s="52"/>
      <c r="FZN1" s="55"/>
      <c r="FZO1" s="628"/>
      <c r="FZP1" s="628"/>
      <c r="FZQ1" s="628"/>
      <c r="FZR1" s="628"/>
      <c r="FZS1" s="628"/>
      <c r="FZT1" s="52"/>
      <c r="FZU1" s="55"/>
      <c r="FZV1" s="628"/>
      <c r="FZW1" s="628"/>
      <c r="FZX1" s="628"/>
      <c r="FZY1" s="628"/>
      <c r="FZZ1" s="628"/>
      <c r="GAA1" s="52"/>
      <c r="GAB1" s="55"/>
      <c r="GAC1" s="628"/>
      <c r="GAD1" s="628"/>
      <c r="GAE1" s="628"/>
      <c r="GAF1" s="628"/>
      <c r="GAG1" s="628"/>
      <c r="GAH1" s="52"/>
      <c r="GAI1" s="55"/>
      <c r="GAJ1" s="628"/>
      <c r="GAK1" s="628"/>
      <c r="GAL1" s="628"/>
      <c r="GAM1" s="628"/>
      <c r="GAN1" s="628"/>
      <c r="GAO1" s="52"/>
      <c r="GAP1" s="55"/>
      <c r="GAQ1" s="628"/>
      <c r="GAR1" s="628"/>
      <c r="GAS1" s="628"/>
      <c r="GAT1" s="628"/>
      <c r="GAU1" s="628"/>
      <c r="GAV1" s="52"/>
      <c r="GAW1" s="55"/>
      <c r="GAX1" s="628"/>
      <c r="GAY1" s="628"/>
      <c r="GAZ1" s="628"/>
      <c r="GBA1" s="628"/>
      <c r="GBB1" s="628"/>
      <c r="GBC1" s="52"/>
      <c r="GBD1" s="55"/>
      <c r="GBE1" s="628"/>
      <c r="GBF1" s="628"/>
      <c r="GBG1" s="628"/>
      <c r="GBH1" s="628"/>
      <c r="GBI1" s="628"/>
      <c r="GBJ1" s="52"/>
      <c r="GBK1" s="55"/>
      <c r="GBL1" s="628"/>
      <c r="GBM1" s="628"/>
      <c r="GBN1" s="628"/>
      <c r="GBO1" s="628"/>
      <c r="GBP1" s="628"/>
      <c r="GBQ1" s="52"/>
      <c r="GBR1" s="55"/>
      <c r="GBS1" s="628"/>
      <c r="GBT1" s="628"/>
      <c r="GBU1" s="628"/>
      <c r="GBV1" s="628"/>
      <c r="GBW1" s="628"/>
      <c r="GBX1" s="52"/>
      <c r="GBY1" s="55"/>
      <c r="GBZ1" s="628"/>
      <c r="GCA1" s="628"/>
      <c r="GCB1" s="628"/>
      <c r="GCC1" s="628"/>
      <c r="GCD1" s="628"/>
      <c r="GCE1" s="52"/>
      <c r="GCF1" s="55"/>
      <c r="GCG1" s="628"/>
      <c r="GCH1" s="628"/>
      <c r="GCI1" s="628"/>
      <c r="GCJ1" s="628"/>
      <c r="GCK1" s="628"/>
      <c r="GCL1" s="52"/>
      <c r="GCM1" s="55"/>
      <c r="GCN1" s="628"/>
      <c r="GCO1" s="628"/>
      <c r="GCP1" s="628"/>
      <c r="GCQ1" s="628"/>
      <c r="GCR1" s="628"/>
      <c r="GCS1" s="52"/>
      <c r="GCT1" s="55"/>
      <c r="GCU1" s="628"/>
      <c r="GCV1" s="628"/>
      <c r="GCW1" s="628"/>
      <c r="GCX1" s="628"/>
      <c r="GCY1" s="628"/>
      <c r="GCZ1" s="52"/>
      <c r="GDA1" s="55"/>
      <c r="GDB1" s="628"/>
      <c r="GDC1" s="628"/>
      <c r="GDD1" s="628"/>
      <c r="GDE1" s="628"/>
      <c r="GDF1" s="628"/>
      <c r="GDG1" s="52"/>
      <c r="GDH1" s="55"/>
      <c r="GDI1" s="628"/>
      <c r="GDJ1" s="628"/>
      <c r="GDK1" s="628"/>
      <c r="GDL1" s="628"/>
      <c r="GDM1" s="628"/>
      <c r="GDN1" s="52"/>
      <c r="GDO1" s="55"/>
      <c r="GDP1" s="628"/>
      <c r="GDQ1" s="628"/>
      <c r="GDR1" s="628"/>
      <c r="GDS1" s="628"/>
      <c r="GDT1" s="628"/>
      <c r="GDU1" s="52"/>
      <c r="GDV1" s="55"/>
      <c r="GDW1" s="628"/>
      <c r="GDX1" s="628"/>
      <c r="GDY1" s="628"/>
      <c r="GDZ1" s="628"/>
      <c r="GEA1" s="628"/>
      <c r="GEB1" s="52"/>
      <c r="GEC1" s="55"/>
      <c r="GED1" s="628"/>
      <c r="GEE1" s="628"/>
      <c r="GEF1" s="628"/>
      <c r="GEG1" s="628"/>
      <c r="GEH1" s="628"/>
      <c r="GEI1" s="52"/>
      <c r="GEJ1" s="55"/>
      <c r="GEK1" s="628"/>
      <c r="GEL1" s="628"/>
      <c r="GEM1" s="628"/>
      <c r="GEN1" s="628"/>
      <c r="GEO1" s="628"/>
      <c r="GEP1" s="52"/>
      <c r="GEQ1" s="55"/>
      <c r="GER1" s="628"/>
      <c r="GES1" s="628"/>
      <c r="GET1" s="628"/>
      <c r="GEU1" s="628"/>
      <c r="GEV1" s="628"/>
      <c r="GEW1" s="52"/>
      <c r="GEX1" s="55"/>
      <c r="GEY1" s="628"/>
      <c r="GEZ1" s="628"/>
      <c r="GFA1" s="628"/>
      <c r="GFB1" s="628"/>
      <c r="GFC1" s="628"/>
      <c r="GFD1" s="52"/>
      <c r="GFE1" s="55"/>
      <c r="GFF1" s="628"/>
      <c r="GFG1" s="628"/>
      <c r="GFH1" s="628"/>
      <c r="GFI1" s="628"/>
      <c r="GFJ1" s="628"/>
      <c r="GFK1" s="52"/>
      <c r="GFL1" s="55"/>
      <c r="GFM1" s="628"/>
      <c r="GFN1" s="628"/>
      <c r="GFO1" s="628"/>
      <c r="GFP1" s="628"/>
      <c r="GFQ1" s="628"/>
      <c r="GFR1" s="52"/>
      <c r="GFS1" s="55"/>
      <c r="GFT1" s="628"/>
      <c r="GFU1" s="628"/>
      <c r="GFV1" s="628"/>
      <c r="GFW1" s="628"/>
      <c r="GFX1" s="628"/>
      <c r="GFY1" s="52"/>
      <c r="GFZ1" s="55"/>
      <c r="GGA1" s="628"/>
      <c r="GGB1" s="628"/>
      <c r="GGC1" s="628"/>
      <c r="GGD1" s="628"/>
      <c r="GGE1" s="628"/>
      <c r="GGF1" s="52"/>
      <c r="GGG1" s="55"/>
      <c r="GGH1" s="628"/>
      <c r="GGI1" s="628"/>
      <c r="GGJ1" s="628"/>
      <c r="GGK1" s="628"/>
      <c r="GGL1" s="628"/>
      <c r="GGM1" s="52"/>
      <c r="GGN1" s="55"/>
      <c r="GGO1" s="628"/>
      <c r="GGP1" s="628"/>
      <c r="GGQ1" s="628"/>
      <c r="GGR1" s="628"/>
      <c r="GGS1" s="628"/>
      <c r="GGT1" s="52"/>
      <c r="GGU1" s="55"/>
      <c r="GGV1" s="628"/>
      <c r="GGW1" s="628"/>
      <c r="GGX1" s="628"/>
      <c r="GGY1" s="628"/>
      <c r="GGZ1" s="628"/>
      <c r="GHA1" s="52"/>
      <c r="GHB1" s="55"/>
      <c r="GHC1" s="628"/>
      <c r="GHD1" s="628"/>
      <c r="GHE1" s="628"/>
      <c r="GHF1" s="628"/>
      <c r="GHG1" s="628"/>
      <c r="GHH1" s="52"/>
      <c r="GHI1" s="55"/>
      <c r="GHJ1" s="628"/>
      <c r="GHK1" s="628"/>
      <c r="GHL1" s="628"/>
      <c r="GHM1" s="628"/>
      <c r="GHN1" s="628"/>
      <c r="GHO1" s="52"/>
      <c r="GHP1" s="55"/>
      <c r="GHQ1" s="628"/>
      <c r="GHR1" s="628"/>
      <c r="GHS1" s="628"/>
      <c r="GHT1" s="628"/>
      <c r="GHU1" s="628"/>
      <c r="GHV1" s="52"/>
      <c r="GHW1" s="55"/>
      <c r="GHX1" s="628"/>
      <c r="GHY1" s="628"/>
      <c r="GHZ1" s="628"/>
      <c r="GIA1" s="628"/>
      <c r="GIB1" s="628"/>
      <c r="GIC1" s="52"/>
      <c r="GID1" s="55"/>
      <c r="GIE1" s="628"/>
      <c r="GIF1" s="628"/>
      <c r="GIG1" s="628"/>
      <c r="GIH1" s="628"/>
      <c r="GII1" s="628"/>
      <c r="GIJ1" s="52"/>
      <c r="GIK1" s="55"/>
      <c r="GIL1" s="628"/>
      <c r="GIM1" s="628"/>
      <c r="GIN1" s="628"/>
      <c r="GIO1" s="628"/>
      <c r="GIP1" s="628"/>
      <c r="GIQ1" s="52"/>
      <c r="GIR1" s="55"/>
      <c r="GIS1" s="628"/>
      <c r="GIT1" s="628"/>
      <c r="GIU1" s="628"/>
      <c r="GIV1" s="628"/>
      <c r="GIW1" s="628"/>
      <c r="GIX1" s="52"/>
      <c r="GIY1" s="55"/>
      <c r="GIZ1" s="628"/>
      <c r="GJA1" s="628"/>
      <c r="GJB1" s="628"/>
      <c r="GJC1" s="628"/>
      <c r="GJD1" s="628"/>
      <c r="GJE1" s="52"/>
      <c r="GJF1" s="55"/>
      <c r="GJG1" s="628"/>
      <c r="GJH1" s="628"/>
      <c r="GJI1" s="628"/>
      <c r="GJJ1" s="628"/>
      <c r="GJK1" s="628"/>
      <c r="GJL1" s="52"/>
      <c r="GJM1" s="55"/>
      <c r="GJN1" s="628"/>
      <c r="GJO1" s="628"/>
      <c r="GJP1" s="628"/>
      <c r="GJQ1" s="628"/>
      <c r="GJR1" s="628"/>
      <c r="GJS1" s="52"/>
      <c r="GJT1" s="55"/>
      <c r="GJU1" s="628"/>
      <c r="GJV1" s="628"/>
      <c r="GJW1" s="628"/>
      <c r="GJX1" s="628"/>
      <c r="GJY1" s="628"/>
      <c r="GJZ1" s="52"/>
      <c r="GKA1" s="55"/>
      <c r="GKB1" s="628"/>
      <c r="GKC1" s="628"/>
      <c r="GKD1" s="628"/>
      <c r="GKE1" s="628"/>
      <c r="GKF1" s="628"/>
      <c r="GKG1" s="52"/>
      <c r="GKH1" s="55"/>
      <c r="GKI1" s="628"/>
      <c r="GKJ1" s="628"/>
      <c r="GKK1" s="628"/>
      <c r="GKL1" s="628"/>
      <c r="GKM1" s="628"/>
      <c r="GKN1" s="52"/>
      <c r="GKO1" s="55"/>
      <c r="GKP1" s="628"/>
      <c r="GKQ1" s="628"/>
      <c r="GKR1" s="628"/>
      <c r="GKS1" s="628"/>
      <c r="GKT1" s="628"/>
      <c r="GKU1" s="52"/>
      <c r="GKV1" s="55"/>
      <c r="GKW1" s="628"/>
      <c r="GKX1" s="628"/>
      <c r="GKY1" s="628"/>
      <c r="GKZ1" s="628"/>
      <c r="GLA1" s="628"/>
      <c r="GLB1" s="52"/>
      <c r="GLC1" s="55"/>
      <c r="GLD1" s="628"/>
      <c r="GLE1" s="628"/>
      <c r="GLF1" s="628"/>
      <c r="GLG1" s="628"/>
      <c r="GLH1" s="628"/>
      <c r="GLI1" s="52"/>
      <c r="GLJ1" s="55"/>
      <c r="GLK1" s="628"/>
      <c r="GLL1" s="628"/>
      <c r="GLM1" s="628"/>
      <c r="GLN1" s="628"/>
      <c r="GLO1" s="628"/>
      <c r="GLP1" s="52"/>
      <c r="GLQ1" s="55"/>
      <c r="GLR1" s="628"/>
      <c r="GLS1" s="628"/>
      <c r="GLT1" s="628"/>
      <c r="GLU1" s="628"/>
      <c r="GLV1" s="628"/>
      <c r="GLW1" s="52"/>
      <c r="GLX1" s="55"/>
      <c r="GLY1" s="628"/>
      <c r="GLZ1" s="628"/>
      <c r="GMA1" s="628"/>
      <c r="GMB1" s="628"/>
      <c r="GMC1" s="628"/>
      <c r="GMD1" s="52"/>
      <c r="GME1" s="55"/>
      <c r="GMF1" s="628"/>
      <c r="GMG1" s="628"/>
      <c r="GMH1" s="628"/>
      <c r="GMI1" s="628"/>
      <c r="GMJ1" s="628"/>
      <c r="GMK1" s="52"/>
      <c r="GML1" s="55"/>
      <c r="GMM1" s="628"/>
      <c r="GMN1" s="628"/>
      <c r="GMO1" s="628"/>
      <c r="GMP1" s="628"/>
      <c r="GMQ1" s="628"/>
      <c r="GMR1" s="52"/>
      <c r="GMS1" s="55"/>
      <c r="GMT1" s="628"/>
      <c r="GMU1" s="628"/>
      <c r="GMV1" s="628"/>
      <c r="GMW1" s="628"/>
      <c r="GMX1" s="628"/>
      <c r="GMY1" s="52"/>
      <c r="GMZ1" s="55"/>
      <c r="GNA1" s="628"/>
      <c r="GNB1" s="628"/>
      <c r="GNC1" s="628"/>
      <c r="GND1" s="628"/>
      <c r="GNE1" s="628"/>
      <c r="GNF1" s="52"/>
      <c r="GNG1" s="55"/>
      <c r="GNH1" s="628"/>
      <c r="GNI1" s="628"/>
      <c r="GNJ1" s="628"/>
      <c r="GNK1" s="628"/>
      <c r="GNL1" s="628"/>
      <c r="GNM1" s="52"/>
      <c r="GNN1" s="55"/>
      <c r="GNO1" s="628"/>
      <c r="GNP1" s="628"/>
      <c r="GNQ1" s="628"/>
      <c r="GNR1" s="628"/>
      <c r="GNS1" s="628"/>
      <c r="GNT1" s="52"/>
      <c r="GNU1" s="55"/>
      <c r="GNV1" s="628"/>
      <c r="GNW1" s="628"/>
      <c r="GNX1" s="628"/>
      <c r="GNY1" s="628"/>
      <c r="GNZ1" s="628"/>
      <c r="GOA1" s="52"/>
      <c r="GOB1" s="55"/>
      <c r="GOC1" s="628"/>
      <c r="GOD1" s="628"/>
      <c r="GOE1" s="628"/>
      <c r="GOF1" s="628"/>
      <c r="GOG1" s="628"/>
      <c r="GOH1" s="52"/>
      <c r="GOI1" s="55"/>
      <c r="GOJ1" s="628"/>
      <c r="GOK1" s="628"/>
      <c r="GOL1" s="628"/>
      <c r="GOM1" s="628"/>
      <c r="GON1" s="628"/>
      <c r="GOO1" s="52"/>
      <c r="GOP1" s="55"/>
      <c r="GOQ1" s="628"/>
      <c r="GOR1" s="628"/>
      <c r="GOS1" s="628"/>
      <c r="GOT1" s="628"/>
      <c r="GOU1" s="628"/>
      <c r="GOV1" s="52"/>
      <c r="GOW1" s="55"/>
      <c r="GOX1" s="628"/>
      <c r="GOY1" s="628"/>
      <c r="GOZ1" s="628"/>
      <c r="GPA1" s="628"/>
      <c r="GPB1" s="628"/>
      <c r="GPC1" s="52"/>
      <c r="GPD1" s="55"/>
      <c r="GPE1" s="628"/>
      <c r="GPF1" s="628"/>
      <c r="GPG1" s="628"/>
      <c r="GPH1" s="628"/>
      <c r="GPI1" s="628"/>
      <c r="GPJ1" s="52"/>
      <c r="GPK1" s="55"/>
      <c r="GPL1" s="628"/>
      <c r="GPM1" s="628"/>
      <c r="GPN1" s="628"/>
      <c r="GPO1" s="628"/>
      <c r="GPP1" s="628"/>
      <c r="GPQ1" s="52"/>
      <c r="GPR1" s="55"/>
      <c r="GPS1" s="628"/>
      <c r="GPT1" s="628"/>
      <c r="GPU1" s="628"/>
      <c r="GPV1" s="628"/>
      <c r="GPW1" s="628"/>
      <c r="GPX1" s="52"/>
      <c r="GPY1" s="55"/>
      <c r="GPZ1" s="628"/>
      <c r="GQA1" s="628"/>
      <c r="GQB1" s="628"/>
      <c r="GQC1" s="628"/>
      <c r="GQD1" s="628"/>
      <c r="GQE1" s="52"/>
      <c r="GQF1" s="55"/>
      <c r="GQG1" s="628"/>
      <c r="GQH1" s="628"/>
      <c r="GQI1" s="628"/>
      <c r="GQJ1" s="628"/>
      <c r="GQK1" s="628"/>
      <c r="GQL1" s="52"/>
      <c r="GQM1" s="55"/>
      <c r="GQN1" s="628"/>
      <c r="GQO1" s="628"/>
      <c r="GQP1" s="628"/>
      <c r="GQQ1" s="628"/>
      <c r="GQR1" s="628"/>
      <c r="GQS1" s="52"/>
      <c r="GQT1" s="55"/>
      <c r="GQU1" s="628"/>
      <c r="GQV1" s="628"/>
      <c r="GQW1" s="628"/>
      <c r="GQX1" s="628"/>
      <c r="GQY1" s="628"/>
      <c r="GQZ1" s="52"/>
      <c r="GRA1" s="55"/>
      <c r="GRB1" s="628"/>
      <c r="GRC1" s="628"/>
      <c r="GRD1" s="628"/>
      <c r="GRE1" s="628"/>
      <c r="GRF1" s="628"/>
      <c r="GRG1" s="52"/>
      <c r="GRH1" s="55"/>
      <c r="GRI1" s="628"/>
      <c r="GRJ1" s="628"/>
      <c r="GRK1" s="628"/>
      <c r="GRL1" s="628"/>
      <c r="GRM1" s="628"/>
      <c r="GRN1" s="52"/>
      <c r="GRO1" s="55"/>
      <c r="GRP1" s="628"/>
      <c r="GRQ1" s="628"/>
      <c r="GRR1" s="628"/>
      <c r="GRS1" s="628"/>
      <c r="GRT1" s="628"/>
      <c r="GRU1" s="52"/>
      <c r="GRV1" s="55"/>
      <c r="GRW1" s="628"/>
      <c r="GRX1" s="628"/>
      <c r="GRY1" s="628"/>
      <c r="GRZ1" s="628"/>
      <c r="GSA1" s="628"/>
      <c r="GSB1" s="52"/>
      <c r="GSC1" s="55"/>
      <c r="GSD1" s="628"/>
      <c r="GSE1" s="628"/>
      <c r="GSF1" s="628"/>
      <c r="GSG1" s="628"/>
      <c r="GSH1" s="628"/>
      <c r="GSI1" s="52"/>
      <c r="GSJ1" s="55"/>
      <c r="GSK1" s="628"/>
      <c r="GSL1" s="628"/>
      <c r="GSM1" s="628"/>
      <c r="GSN1" s="628"/>
      <c r="GSO1" s="628"/>
      <c r="GSP1" s="52"/>
      <c r="GSQ1" s="55"/>
      <c r="GSR1" s="628"/>
      <c r="GSS1" s="628"/>
      <c r="GST1" s="628"/>
      <c r="GSU1" s="628"/>
      <c r="GSV1" s="628"/>
      <c r="GSW1" s="52"/>
      <c r="GSX1" s="55"/>
      <c r="GSY1" s="628"/>
      <c r="GSZ1" s="628"/>
      <c r="GTA1" s="628"/>
      <c r="GTB1" s="628"/>
      <c r="GTC1" s="628"/>
      <c r="GTD1" s="52"/>
      <c r="GTE1" s="55"/>
      <c r="GTF1" s="628"/>
      <c r="GTG1" s="628"/>
      <c r="GTH1" s="628"/>
      <c r="GTI1" s="628"/>
      <c r="GTJ1" s="628"/>
      <c r="GTK1" s="52"/>
      <c r="GTL1" s="55"/>
      <c r="GTM1" s="628"/>
      <c r="GTN1" s="628"/>
      <c r="GTO1" s="628"/>
      <c r="GTP1" s="628"/>
      <c r="GTQ1" s="628"/>
      <c r="GTR1" s="52"/>
      <c r="GTS1" s="55"/>
      <c r="GTT1" s="628"/>
      <c r="GTU1" s="628"/>
      <c r="GTV1" s="628"/>
      <c r="GTW1" s="628"/>
      <c r="GTX1" s="628"/>
      <c r="GTY1" s="52"/>
      <c r="GTZ1" s="55"/>
      <c r="GUA1" s="628"/>
      <c r="GUB1" s="628"/>
      <c r="GUC1" s="628"/>
      <c r="GUD1" s="628"/>
      <c r="GUE1" s="628"/>
      <c r="GUF1" s="52"/>
      <c r="GUG1" s="55"/>
      <c r="GUH1" s="628"/>
      <c r="GUI1" s="628"/>
      <c r="GUJ1" s="628"/>
      <c r="GUK1" s="628"/>
      <c r="GUL1" s="628"/>
      <c r="GUM1" s="52"/>
      <c r="GUN1" s="55"/>
      <c r="GUO1" s="628"/>
      <c r="GUP1" s="628"/>
      <c r="GUQ1" s="628"/>
      <c r="GUR1" s="628"/>
      <c r="GUS1" s="628"/>
      <c r="GUT1" s="52"/>
      <c r="GUU1" s="55"/>
      <c r="GUV1" s="628"/>
      <c r="GUW1" s="628"/>
      <c r="GUX1" s="628"/>
      <c r="GUY1" s="628"/>
      <c r="GUZ1" s="628"/>
      <c r="GVA1" s="52"/>
      <c r="GVB1" s="55"/>
      <c r="GVC1" s="628"/>
      <c r="GVD1" s="628"/>
      <c r="GVE1" s="628"/>
      <c r="GVF1" s="628"/>
      <c r="GVG1" s="628"/>
      <c r="GVH1" s="52"/>
      <c r="GVI1" s="55"/>
      <c r="GVJ1" s="628"/>
      <c r="GVK1" s="628"/>
      <c r="GVL1" s="628"/>
      <c r="GVM1" s="628"/>
      <c r="GVN1" s="628"/>
      <c r="GVO1" s="52"/>
      <c r="GVP1" s="55"/>
      <c r="GVQ1" s="628"/>
      <c r="GVR1" s="628"/>
      <c r="GVS1" s="628"/>
      <c r="GVT1" s="628"/>
      <c r="GVU1" s="628"/>
      <c r="GVV1" s="52"/>
      <c r="GVW1" s="55"/>
      <c r="GVX1" s="628"/>
      <c r="GVY1" s="628"/>
      <c r="GVZ1" s="628"/>
      <c r="GWA1" s="628"/>
      <c r="GWB1" s="628"/>
      <c r="GWC1" s="52"/>
      <c r="GWD1" s="55"/>
      <c r="GWE1" s="628"/>
      <c r="GWF1" s="628"/>
      <c r="GWG1" s="628"/>
      <c r="GWH1" s="628"/>
      <c r="GWI1" s="628"/>
      <c r="GWJ1" s="52"/>
      <c r="GWK1" s="55"/>
      <c r="GWL1" s="628"/>
      <c r="GWM1" s="628"/>
      <c r="GWN1" s="628"/>
      <c r="GWO1" s="628"/>
      <c r="GWP1" s="628"/>
      <c r="GWQ1" s="52"/>
      <c r="GWR1" s="55"/>
      <c r="GWS1" s="628"/>
      <c r="GWT1" s="628"/>
      <c r="GWU1" s="628"/>
      <c r="GWV1" s="628"/>
      <c r="GWW1" s="628"/>
      <c r="GWX1" s="52"/>
      <c r="GWY1" s="55"/>
      <c r="GWZ1" s="628"/>
      <c r="GXA1" s="628"/>
      <c r="GXB1" s="628"/>
      <c r="GXC1" s="628"/>
      <c r="GXD1" s="628"/>
      <c r="GXE1" s="52"/>
      <c r="GXF1" s="55"/>
      <c r="GXG1" s="628"/>
      <c r="GXH1" s="628"/>
      <c r="GXI1" s="628"/>
      <c r="GXJ1" s="628"/>
      <c r="GXK1" s="628"/>
      <c r="GXL1" s="52"/>
      <c r="GXM1" s="55"/>
      <c r="GXN1" s="628"/>
      <c r="GXO1" s="628"/>
      <c r="GXP1" s="628"/>
      <c r="GXQ1" s="628"/>
      <c r="GXR1" s="628"/>
      <c r="GXS1" s="52"/>
      <c r="GXT1" s="55"/>
      <c r="GXU1" s="628"/>
      <c r="GXV1" s="628"/>
      <c r="GXW1" s="628"/>
      <c r="GXX1" s="628"/>
      <c r="GXY1" s="628"/>
      <c r="GXZ1" s="52"/>
      <c r="GYA1" s="55"/>
      <c r="GYB1" s="628"/>
      <c r="GYC1" s="628"/>
      <c r="GYD1" s="628"/>
      <c r="GYE1" s="628"/>
      <c r="GYF1" s="628"/>
      <c r="GYG1" s="52"/>
      <c r="GYH1" s="55"/>
      <c r="GYI1" s="628"/>
      <c r="GYJ1" s="628"/>
      <c r="GYK1" s="628"/>
      <c r="GYL1" s="628"/>
      <c r="GYM1" s="628"/>
      <c r="GYN1" s="52"/>
      <c r="GYO1" s="55"/>
      <c r="GYP1" s="628"/>
      <c r="GYQ1" s="628"/>
      <c r="GYR1" s="628"/>
      <c r="GYS1" s="628"/>
      <c r="GYT1" s="628"/>
      <c r="GYU1" s="52"/>
      <c r="GYV1" s="55"/>
      <c r="GYW1" s="628"/>
      <c r="GYX1" s="628"/>
      <c r="GYY1" s="628"/>
      <c r="GYZ1" s="628"/>
      <c r="GZA1" s="628"/>
      <c r="GZB1" s="52"/>
      <c r="GZC1" s="55"/>
      <c r="GZD1" s="628"/>
      <c r="GZE1" s="628"/>
      <c r="GZF1" s="628"/>
      <c r="GZG1" s="628"/>
      <c r="GZH1" s="628"/>
      <c r="GZI1" s="52"/>
      <c r="GZJ1" s="55"/>
      <c r="GZK1" s="628"/>
      <c r="GZL1" s="628"/>
      <c r="GZM1" s="628"/>
      <c r="GZN1" s="628"/>
      <c r="GZO1" s="628"/>
      <c r="GZP1" s="52"/>
      <c r="GZQ1" s="55"/>
      <c r="GZR1" s="628"/>
      <c r="GZS1" s="628"/>
      <c r="GZT1" s="628"/>
      <c r="GZU1" s="628"/>
      <c r="GZV1" s="628"/>
      <c r="GZW1" s="52"/>
      <c r="GZX1" s="55"/>
      <c r="GZY1" s="628"/>
      <c r="GZZ1" s="628"/>
      <c r="HAA1" s="628"/>
      <c r="HAB1" s="628"/>
      <c r="HAC1" s="628"/>
      <c r="HAD1" s="52"/>
      <c r="HAE1" s="55"/>
      <c r="HAF1" s="628"/>
      <c r="HAG1" s="628"/>
      <c r="HAH1" s="628"/>
      <c r="HAI1" s="628"/>
      <c r="HAJ1" s="628"/>
      <c r="HAK1" s="52"/>
      <c r="HAL1" s="55"/>
      <c r="HAM1" s="628"/>
      <c r="HAN1" s="628"/>
      <c r="HAO1" s="628"/>
      <c r="HAP1" s="628"/>
      <c r="HAQ1" s="628"/>
      <c r="HAR1" s="52"/>
      <c r="HAS1" s="55"/>
      <c r="HAT1" s="628"/>
      <c r="HAU1" s="628"/>
      <c r="HAV1" s="628"/>
      <c r="HAW1" s="628"/>
      <c r="HAX1" s="628"/>
      <c r="HAY1" s="52"/>
      <c r="HAZ1" s="55"/>
      <c r="HBA1" s="628"/>
      <c r="HBB1" s="628"/>
      <c r="HBC1" s="628"/>
      <c r="HBD1" s="628"/>
      <c r="HBE1" s="628"/>
      <c r="HBF1" s="52"/>
      <c r="HBG1" s="55"/>
      <c r="HBH1" s="628"/>
      <c r="HBI1" s="628"/>
      <c r="HBJ1" s="628"/>
      <c r="HBK1" s="628"/>
      <c r="HBL1" s="628"/>
      <c r="HBM1" s="52"/>
      <c r="HBN1" s="55"/>
      <c r="HBO1" s="628"/>
      <c r="HBP1" s="628"/>
      <c r="HBQ1" s="628"/>
      <c r="HBR1" s="628"/>
      <c r="HBS1" s="628"/>
      <c r="HBT1" s="52"/>
      <c r="HBU1" s="55"/>
      <c r="HBV1" s="628"/>
      <c r="HBW1" s="628"/>
      <c r="HBX1" s="628"/>
      <c r="HBY1" s="628"/>
      <c r="HBZ1" s="628"/>
      <c r="HCA1" s="52"/>
      <c r="HCB1" s="55"/>
      <c r="HCC1" s="628"/>
      <c r="HCD1" s="628"/>
      <c r="HCE1" s="628"/>
      <c r="HCF1" s="628"/>
      <c r="HCG1" s="628"/>
      <c r="HCH1" s="52"/>
      <c r="HCI1" s="55"/>
      <c r="HCJ1" s="628"/>
      <c r="HCK1" s="628"/>
      <c r="HCL1" s="628"/>
      <c r="HCM1" s="628"/>
      <c r="HCN1" s="628"/>
      <c r="HCO1" s="52"/>
      <c r="HCP1" s="55"/>
      <c r="HCQ1" s="628"/>
      <c r="HCR1" s="628"/>
      <c r="HCS1" s="628"/>
      <c r="HCT1" s="628"/>
      <c r="HCU1" s="628"/>
      <c r="HCV1" s="52"/>
      <c r="HCW1" s="55"/>
      <c r="HCX1" s="628"/>
      <c r="HCY1" s="628"/>
      <c r="HCZ1" s="628"/>
      <c r="HDA1" s="628"/>
      <c r="HDB1" s="628"/>
      <c r="HDC1" s="52"/>
      <c r="HDD1" s="55"/>
      <c r="HDE1" s="628"/>
      <c r="HDF1" s="628"/>
      <c r="HDG1" s="628"/>
      <c r="HDH1" s="628"/>
      <c r="HDI1" s="628"/>
      <c r="HDJ1" s="52"/>
      <c r="HDK1" s="55"/>
      <c r="HDL1" s="628"/>
      <c r="HDM1" s="628"/>
      <c r="HDN1" s="628"/>
      <c r="HDO1" s="628"/>
      <c r="HDP1" s="628"/>
      <c r="HDQ1" s="52"/>
      <c r="HDR1" s="55"/>
      <c r="HDS1" s="628"/>
      <c r="HDT1" s="628"/>
      <c r="HDU1" s="628"/>
      <c r="HDV1" s="628"/>
      <c r="HDW1" s="628"/>
      <c r="HDX1" s="52"/>
      <c r="HDY1" s="55"/>
      <c r="HDZ1" s="628"/>
      <c r="HEA1" s="628"/>
      <c r="HEB1" s="628"/>
      <c r="HEC1" s="628"/>
      <c r="HED1" s="628"/>
      <c r="HEE1" s="52"/>
      <c r="HEF1" s="55"/>
      <c r="HEG1" s="628"/>
      <c r="HEH1" s="628"/>
      <c r="HEI1" s="628"/>
      <c r="HEJ1" s="628"/>
      <c r="HEK1" s="628"/>
      <c r="HEL1" s="52"/>
      <c r="HEM1" s="55"/>
      <c r="HEN1" s="628"/>
      <c r="HEO1" s="628"/>
      <c r="HEP1" s="628"/>
      <c r="HEQ1" s="628"/>
      <c r="HER1" s="628"/>
      <c r="HES1" s="52"/>
      <c r="HET1" s="55"/>
      <c r="HEU1" s="628"/>
      <c r="HEV1" s="628"/>
      <c r="HEW1" s="628"/>
      <c r="HEX1" s="628"/>
      <c r="HEY1" s="628"/>
      <c r="HEZ1" s="52"/>
      <c r="HFA1" s="55"/>
      <c r="HFB1" s="628"/>
      <c r="HFC1" s="628"/>
      <c r="HFD1" s="628"/>
      <c r="HFE1" s="628"/>
      <c r="HFF1" s="628"/>
      <c r="HFG1" s="52"/>
      <c r="HFH1" s="55"/>
      <c r="HFI1" s="628"/>
      <c r="HFJ1" s="628"/>
      <c r="HFK1" s="628"/>
      <c r="HFL1" s="628"/>
      <c r="HFM1" s="628"/>
      <c r="HFN1" s="52"/>
      <c r="HFO1" s="55"/>
      <c r="HFP1" s="628"/>
      <c r="HFQ1" s="628"/>
      <c r="HFR1" s="628"/>
      <c r="HFS1" s="628"/>
      <c r="HFT1" s="628"/>
      <c r="HFU1" s="52"/>
      <c r="HFV1" s="55"/>
      <c r="HFW1" s="628"/>
      <c r="HFX1" s="628"/>
      <c r="HFY1" s="628"/>
      <c r="HFZ1" s="628"/>
      <c r="HGA1" s="628"/>
      <c r="HGB1" s="52"/>
      <c r="HGC1" s="55"/>
      <c r="HGD1" s="628"/>
      <c r="HGE1" s="628"/>
      <c r="HGF1" s="628"/>
      <c r="HGG1" s="628"/>
      <c r="HGH1" s="628"/>
      <c r="HGI1" s="52"/>
      <c r="HGJ1" s="55"/>
      <c r="HGK1" s="628"/>
      <c r="HGL1" s="628"/>
      <c r="HGM1" s="628"/>
      <c r="HGN1" s="628"/>
      <c r="HGO1" s="628"/>
      <c r="HGP1" s="52"/>
      <c r="HGQ1" s="55"/>
      <c r="HGR1" s="628"/>
      <c r="HGS1" s="628"/>
      <c r="HGT1" s="628"/>
      <c r="HGU1" s="628"/>
      <c r="HGV1" s="628"/>
      <c r="HGW1" s="52"/>
      <c r="HGX1" s="55"/>
      <c r="HGY1" s="628"/>
      <c r="HGZ1" s="628"/>
      <c r="HHA1" s="628"/>
      <c r="HHB1" s="628"/>
      <c r="HHC1" s="628"/>
      <c r="HHD1" s="52"/>
      <c r="HHE1" s="55"/>
      <c r="HHF1" s="628"/>
      <c r="HHG1" s="628"/>
      <c r="HHH1" s="628"/>
      <c r="HHI1" s="628"/>
      <c r="HHJ1" s="628"/>
      <c r="HHK1" s="52"/>
      <c r="HHL1" s="55"/>
      <c r="HHM1" s="628"/>
      <c r="HHN1" s="628"/>
      <c r="HHO1" s="628"/>
      <c r="HHP1" s="628"/>
      <c r="HHQ1" s="628"/>
      <c r="HHR1" s="52"/>
      <c r="HHS1" s="55"/>
      <c r="HHT1" s="628"/>
      <c r="HHU1" s="628"/>
      <c r="HHV1" s="628"/>
      <c r="HHW1" s="628"/>
      <c r="HHX1" s="628"/>
      <c r="HHY1" s="52"/>
      <c r="HHZ1" s="55"/>
      <c r="HIA1" s="628"/>
      <c r="HIB1" s="628"/>
      <c r="HIC1" s="628"/>
      <c r="HID1" s="628"/>
      <c r="HIE1" s="628"/>
      <c r="HIF1" s="52"/>
      <c r="HIG1" s="55"/>
      <c r="HIH1" s="628"/>
      <c r="HII1" s="628"/>
      <c r="HIJ1" s="628"/>
      <c r="HIK1" s="628"/>
      <c r="HIL1" s="628"/>
      <c r="HIM1" s="52"/>
      <c r="HIN1" s="55"/>
      <c r="HIO1" s="628"/>
      <c r="HIP1" s="628"/>
      <c r="HIQ1" s="628"/>
      <c r="HIR1" s="628"/>
      <c r="HIS1" s="628"/>
      <c r="HIT1" s="52"/>
      <c r="HIU1" s="55"/>
      <c r="HIV1" s="628"/>
      <c r="HIW1" s="628"/>
      <c r="HIX1" s="628"/>
      <c r="HIY1" s="628"/>
      <c r="HIZ1" s="628"/>
      <c r="HJA1" s="52"/>
      <c r="HJB1" s="55"/>
      <c r="HJC1" s="628"/>
      <c r="HJD1" s="628"/>
      <c r="HJE1" s="628"/>
      <c r="HJF1" s="628"/>
      <c r="HJG1" s="628"/>
      <c r="HJH1" s="52"/>
      <c r="HJI1" s="55"/>
      <c r="HJJ1" s="628"/>
      <c r="HJK1" s="628"/>
      <c r="HJL1" s="628"/>
      <c r="HJM1" s="628"/>
      <c r="HJN1" s="628"/>
      <c r="HJO1" s="52"/>
      <c r="HJP1" s="55"/>
      <c r="HJQ1" s="628"/>
      <c r="HJR1" s="628"/>
      <c r="HJS1" s="628"/>
      <c r="HJT1" s="628"/>
      <c r="HJU1" s="628"/>
      <c r="HJV1" s="52"/>
      <c r="HJW1" s="55"/>
      <c r="HJX1" s="628"/>
      <c r="HJY1" s="628"/>
      <c r="HJZ1" s="628"/>
      <c r="HKA1" s="628"/>
      <c r="HKB1" s="628"/>
      <c r="HKC1" s="52"/>
      <c r="HKD1" s="55"/>
      <c r="HKE1" s="628"/>
      <c r="HKF1" s="628"/>
      <c r="HKG1" s="628"/>
      <c r="HKH1" s="628"/>
      <c r="HKI1" s="628"/>
      <c r="HKJ1" s="52"/>
      <c r="HKK1" s="55"/>
      <c r="HKL1" s="628"/>
      <c r="HKM1" s="628"/>
      <c r="HKN1" s="628"/>
      <c r="HKO1" s="628"/>
      <c r="HKP1" s="628"/>
      <c r="HKQ1" s="52"/>
      <c r="HKR1" s="55"/>
      <c r="HKS1" s="628"/>
      <c r="HKT1" s="628"/>
      <c r="HKU1" s="628"/>
      <c r="HKV1" s="628"/>
      <c r="HKW1" s="628"/>
      <c r="HKX1" s="52"/>
      <c r="HKY1" s="55"/>
      <c r="HKZ1" s="628"/>
      <c r="HLA1" s="628"/>
      <c r="HLB1" s="628"/>
      <c r="HLC1" s="628"/>
      <c r="HLD1" s="628"/>
      <c r="HLE1" s="52"/>
      <c r="HLF1" s="55"/>
      <c r="HLG1" s="628"/>
      <c r="HLH1" s="628"/>
      <c r="HLI1" s="628"/>
      <c r="HLJ1" s="628"/>
      <c r="HLK1" s="628"/>
      <c r="HLL1" s="52"/>
      <c r="HLM1" s="55"/>
      <c r="HLN1" s="628"/>
      <c r="HLO1" s="628"/>
      <c r="HLP1" s="628"/>
      <c r="HLQ1" s="628"/>
      <c r="HLR1" s="628"/>
      <c r="HLS1" s="52"/>
      <c r="HLT1" s="55"/>
      <c r="HLU1" s="628"/>
      <c r="HLV1" s="628"/>
      <c r="HLW1" s="628"/>
      <c r="HLX1" s="628"/>
      <c r="HLY1" s="628"/>
      <c r="HLZ1" s="52"/>
      <c r="HMA1" s="55"/>
      <c r="HMB1" s="628"/>
      <c r="HMC1" s="628"/>
      <c r="HMD1" s="628"/>
      <c r="HME1" s="628"/>
      <c r="HMF1" s="628"/>
      <c r="HMG1" s="52"/>
      <c r="HMH1" s="55"/>
      <c r="HMI1" s="628"/>
      <c r="HMJ1" s="628"/>
      <c r="HMK1" s="628"/>
      <c r="HML1" s="628"/>
      <c r="HMM1" s="628"/>
      <c r="HMN1" s="52"/>
      <c r="HMO1" s="55"/>
      <c r="HMP1" s="628"/>
      <c r="HMQ1" s="628"/>
      <c r="HMR1" s="628"/>
      <c r="HMS1" s="628"/>
      <c r="HMT1" s="628"/>
      <c r="HMU1" s="52"/>
      <c r="HMV1" s="55"/>
      <c r="HMW1" s="628"/>
      <c r="HMX1" s="628"/>
      <c r="HMY1" s="628"/>
      <c r="HMZ1" s="628"/>
      <c r="HNA1" s="628"/>
      <c r="HNB1" s="52"/>
      <c r="HNC1" s="55"/>
      <c r="HND1" s="628"/>
      <c r="HNE1" s="628"/>
      <c r="HNF1" s="628"/>
      <c r="HNG1" s="628"/>
      <c r="HNH1" s="628"/>
      <c r="HNI1" s="52"/>
      <c r="HNJ1" s="55"/>
      <c r="HNK1" s="628"/>
      <c r="HNL1" s="628"/>
      <c r="HNM1" s="628"/>
      <c r="HNN1" s="628"/>
      <c r="HNO1" s="628"/>
      <c r="HNP1" s="52"/>
      <c r="HNQ1" s="55"/>
      <c r="HNR1" s="628"/>
      <c r="HNS1" s="628"/>
      <c r="HNT1" s="628"/>
      <c r="HNU1" s="628"/>
      <c r="HNV1" s="628"/>
      <c r="HNW1" s="52"/>
      <c r="HNX1" s="55"/>
      <c r="HNY1" s="628"/>
      <c r="HNZ1" s="628"/>
      <c r="HOA1" s="628"/>
      <c r="HOB1" s="628"/>
      <c r="HOC1" s="628"/>
      <c r="HOD1" s="52"/>
      <c r="HOE1" s="55"/>
      <c r="HOF1" s="628"/>
      <c r="HOG1" s="628"/>
      <c r="HOH1" s="628"/>
      <c r="HOI1" s="628"/>
      <c r="HOJ1" s="628"/>
      <c r="HOK1" s="52"/>
      <c r="HOL1" s="55"/>
      <c r="HOM1" s="628"/>
      <c r="HON1" s="628"/>
      <c r="HOO1" s="628"/>
      <c r="HOP1" s="628"/>
      <c r="HOQ1" s="628"/>
      <c r="HOR1" s="52"/>
      <c r="HOS1" s="55"/>
      <c r="HOT1" s="628"/>
      <c r="HOU1" s="628"/>
      <c r="HOV1" s="628"/>
      <c r="HOW1" s="628"/>
      <c r="HOX1" s="628"/>
      <c r="HOY1" s="52"/>
      <c r="HOZ1" s="55"/>
      <c r="HPA1" s="628"/>
      <c r="HPB1" s="628"/>
      <c r="HPC1" s="628"/>
      <c r="HPD1" s="628"/>
      <c r="HPE1" s="628"/>
      <c r="HPF1" s="52"/>
      <c r="HPG1" s="55"/>
      <c r="HPH1" s="628"/>
      <c r="HPI1" s="628"/>
      <c r="HPJ1" s="628"/>
      <c r="HPK1" s="628"/>
      <c r="HPL1" s="628"/>
      <c r="HPM1" s="52"/>
      <c r="HPN1" s="55"/>
      <c r="HPO1" s="628"/>
      <c r="HPP1" s="628"/>
      <c r="HPQ1" s="628"/>
      <c r="HPR1" s="628"/>
      <c r="HPS1" s="628"/>
      <c r="HPT1" s="52"/>
      <c r="HPU1" s="55"/>
      <c r="HPV1" s="628"/>
      <c r="HPW1" s="628"/>
      <c r="HPX1" s="628"/>
      <c r="HPY1" s="628"/>
      <c r="HPZ1" s="628"/>
      <c r="HQA1" s="52"/>
      <c r="HQB1" s="55"/>
      <c r="HQC1" s="628"/>
      <c r="HQD1" s="628"/>
      <c r="HQE1" s="628"/>
      <c r="HQF1" s="628"/>
      <c r="HQG1" s="628"/>
      <c r="HQH1" s="52"/>
      <c r="HQI1" s="55"/>
      <c r="HQJ1" s="628"/>
      <c r="HQK1" s="628"/>
      <c r="HQL1" s="628"/>
      <c r="HQM1" s="628"/>
      <c r="HQN1" s="628"/>
      <c r="HQO1" s="52"/>
      <c r="HQP1" s="55"/>
      <c r="HQQ1" s="628"/>
      <c r="HQR1" s="628"/>
      <c r="HQS1" s="628"/>
      <c r="HQT1" s="628"/>
      <c r="HQU1" s="628"/>
      <c r="HQV1" s="52"/>
      <c r="HQW1" s="55"/>
      <c r="HQX1" s="628"/>
      <c r="HQY1" s="628"/>
      <c r="HQZ1" s="628"/>
      <c r="HRA1" s="628"/>
      <c r="HRB1" s="628"/>
      <c r="HRC1" s="52"/>
      <c r="HRD1" s="55"/>
      <c r="HRE1" s="628"/>
      <c r="HRF1" s="628"/>
      <c r="HRG1" s="628"/>
      <c r="HRH1" s="628"/>
      <c r="HRI1" s="628"/>
      <c r="HRJ1" s="52"/>
      <c r="HRK1" s="55"/>
      <c r="HRL1" s="628"/>
      <c r="HRM1" s="628"/>
      <c r="HRN1" s="628"/>
      <c r="HRO1" s="628"/>
      <c r="HRP1" s="628"/>
      <c r="HRQ1" s="52"/>
      <c r="HRR1" s="55"/>
      <c r="HRS1" s="628"/>
      <c r="HRT1" s="628"/>
      <c r="HRU1" s="628"/>
      <c r="HRV1" s="628"/>
      <c r="HRW1" s="628"/>
      <c r="HRX1" s="52"/>
      <c r="HRY1" s="55"/>
      <c r="HRZ1" s="628"/>
      <c r="HSA1" s="628"/>
      <c r="HSB1" s="628"/>
      <c r="HSC1" s="628"/>
      <c r="HSD1" s="628"/>
      <c r="HSE1" s="52"/>
      <c r="HSF1" s="55"/>
      <c r="HSG1" s="628"/>
      <c r="HSH1" s="628"/>
      <c r="HSI1" s="628"/>
      <c r="HSJ1" s="628"/>
      <c r="HSK1" s="628"/>
      <c r="HSL1" s="52"/>
      <c r="HSM1" s="55"/>
      <c r="HSN1" s="628"/>
      <c r="HSO1" s="628"/>
      <c r="HSP1" s="628"/>
      <c r="HSQ1" s="628"/>
      <c r="HSR1" s="628"/>
      <c r="HSS1" s="52"/>
      <c r="HST1" s="55"/>
      <c r="HSU1" s="628"/>
      <c r="HSV1" s="628"/>
      <c r="HSW1" s="628"/>
      <c r="HSX1" s="628"/>
      <c r="HSY1" s="628"/>
      <c r="HSZ1" s="52"/>
      <c r="HTA1" s="55"/>
      <c r="HTB1" s="628"/>
      <c r="HTC1" s="628"/>
      <c r="HTD1" s="628"/>
      <c r="HTE1" s="628"/>
      <c r="HTF1" s="628"/>
      <c r="HTG1" s="52"/>
      <c r="HTH1" s="55"/>
      <c r="HTI1" s="628"/>
      <c r="HTJ1" s="628"/>
      <c r="HTK1" s="628"/>
      <c r="HTL1" s="628"/>
      <c r="HTM1" s="628"/>
      <c r="HTN1" s="52"/>
      <c r="HTO1" s="55"/>
      <c r="HTP1" s="628"/>
      <c r="HTQ1" s="628"/>
      <c r="HTR1" s="628"/>
      <c r="HTS1" s="628"/>
      <c r="HTT1" s="628"/>
      <c r="HTU1" s="52"/>
      <c r="HTV1" s="55"/>
      <c r="HTW1" s="628"/>
      <c r="HTX1" s="628"/>
      <c r="HTY1" s="628"/>
      <c r="HTZ1" s="628"/>
      <c r="HUA1" s="628"/>
      <c r="HUB1" s="52"/>
      <c r="HUC1" s="55"/>
      <c r="HUD1" s="628"/>
      <c r="HUE1" s="628"/>
      <c r="HUF1" s="628"/>
      <c r="HUG1" s="628"/>
      <c r="HUH1" s="628"/>
      <c r="HUI1" s="52"/>
      <c r="HUJ1" s="55"/>
      <c r="HUK1" s="628"/>
      <c r="HUL1" s="628"/>
      <c r="HUM1" s="628"/>
      <c r="HUN1" s="628"/>
      <c r="HUO1" s="628"/>
      <c r="HUP1" s="52"/>
      <c r="HUQ1" s="55"/>
      <c r="HUR1" s="628"/>
      <c r="HUS1" s="628"/>
      <c r="HUT1" s="628"/>
      <c r="HUU1" s="628"/>
      <c r="HUV1" s="628"/>
      <c r="HUW1" s="52"/>
      <c r="HUX1" s="55"/>
      <c r="HUY1" s="628"/>
      <c r="HUZ1" s="628"/>
      <c r="HVA1" s="628"/>
      <c r="HVB1" s="628"/>
      <c r="HVC1" s="628"/>
      <c r="HVD1" s="52"/>
      <c r="HVE1" s="55"/>
      <c r="HVF1" s="628"/>
      <c r="HVG1" s="628"/>
      <c r="HVH1" s="628"/>
      <c r="HVI1" s="628"/>
      <c r="HVJ1" s="628"/>
      <c r="HVK1" s="52"/>
      <c r="HVL1" s="55"/>
      <c r="HVM1" s="628"/>
      <c r="HVN1" s="628"/>
      <c r="HVO1" s="628"/>
      <c r="HVP1" s="628"/>
      <c r="HVQ1" s="628"/>
      <c r="HVR1" s="52"/>
      <c r="HVS1" s="55"/>
      <c r="HVT1" s="628"/>
      <c r="HVU1" s="628"/>
      <c r="HVV1" s="628"/>
      <c r="HVW1" s="628"/>
      <c r="HVX1" s="628"/>
      <c r="HVY1" s="52"/>
      <c r="HVZ1" s="55"/>
      <c r="HWA1" s="628"/>
      <c r="HWB1" s="628"/>
      <c r="HWC1" s="628"/>
      <c r="HWD1" s="628"/>
      <c r="HWE1" s="628"/>
      <c r="HWF1" s="52"/>
      <c r="HWG1" s="55"/>
      <c r="HWH1" s="628"/>
      <c r="HWI1" s="628"/>
      <c r="HWJ1" s="628"/>
      <c r="HWK1" s="628"/>
      <c r="HWL1" s="628"/>
      <c r="HWM1" s="52"/>
      <c r="HWN1" s="55"/>
      <c r="HWO1" s="628"/>
      <c r="HWP1" s="628"/>
      <c r="HWQ1" s="628"/>
      <c r="HWR1" s="628"/>
      <c r="HWS1" s="628"/>
      <c r="HWT1" s="52"/>
      <c r="HWU1" s="55"/>
      <c r="HWV1" s="628"/>
      <c r="HWW1" s="628"/>
      <c r="HWX1" s="628"/>
      <c r="HWY1" s="628"/>
      <c r="HWZ1" s="628"/>
      <c r="HXA1" s="52"/>
      <c r="HXB1" s="55"/>
      <c r="HXC1" s="628"/>
      <c r="HXD1" s="628"/>
      <c r="HXE1" s="628"/>
      <c r="HXF1" s="628"/>
      <c r="HXG1" s="628"/>
      <c r="HXH1" s="52"/>
      <c r="HXI1" s="55"/>
      <c r="HXJ1" s="628"/>
      <c r="HXK1" s="628"/>
      <c r="HXL1" s="628"/>
      <c r="HXM1" s="628"/>
      <c r="HXN1" s="628"/>
      <c r="HXO1" s="52"/>
      <c r="HXP1" s="55"/>
      <c r="HXQ1" s="628"/>
      <c r="HXR1" s="628"/>
      <c r="HXS1" s="628"/>
      <c r="HXT1" s="628"/>
      <c r="HXU1" s="628"/>
      <c r="HXV1" s="52"/>
      <c r="HXW1" s="55"/>
      <c r="HXX1" s="628"/>
      <c r="HXY1" s="628"/>
      <c r="HXZ1" s="628"/>
      <c r="HYA1" s="628"/>
      <c r="HYB1" s="628"/>
      <c r="HYC1" s="52"/>
      <c r="HYD1" s="55"/>
      <c r="HYE1" s="628"/>
      <c r="HYF1" s="628"/>
      <c r="HYG1" s="628"/>
      <c r="HYH1" s="628"/>
      <c r="HYI1" s="628"/>
      <c r="HYJ1" s="52"/>
      <c r="HYK1" s="55"/>
      <c r="HYL1" s="628"/>
      <c r="HYM1" s="628"/>
      <c r="HYN1" s="628"/>
      <c r="HYO1" s="628"/>
      <c r="HYP1" s="628"/>
      <c r="HYQ1" s="52"/>
      <c r="HYR1" s="55"/>
      <c r="HYS1" s="628"/>
      <c r="HYT1" s="628"/>
      <c r="HYU1" s="628"/>
      <c r="HYV1" s="628"/>
      <c r="HYW1" s="628"/>
      <c r="HYX1" s="52"/>
      <c r="HYY1" s="55"/>
      <c r="HYZ1" s="628"/>
      <c r="HZA1" s="628"/>
      <c r="HZB1" s="628"/>
      <c r="HZC1" s="628"/>
      <c r="HZD1" s="628"/>
      <c r="HZE1" s="52"/>
      <c r="HZF1" s="55"/>
      <c r="HZG1" s="628"/>
      <c r="HZH1" s="628"/>
      <c r="HZI1" s="628"/>
      <c r="HZJ1" s="628"/>
      <c r="HZK1" s="628"/>
      <c r="HZL1" s="52"/>
      <c r="HZM1" s="55"/>
      <c r="HZN1" s="628"/>
      <c r="HZO1" s="628"/>
      <c r="HZP1" s="628"/>
      <c r="HZQ1" s="628"/>
      <c r="HZR1" s="628"/>
      <c r="HZS1" s="52"/>
      <c r="HZT1" s="55"/>
      <c r="HZU1" s="628"/>
      <c r="HZV1" s="628"/>
      <c r="HZW1" s="628"/>
      <c r="HZX1" s="628"/>
      <c r="HZY1" s="628"/>
      <c r="HZZ1" s="52"/>
      <c r="IAA1" s="55"/>
      <c r="IAB1" s="628"/>
      <c r="IAC1" s="628"/>
      <c r="IAD1" s="628"/>
      <c r="IAE1" s="628"/>
      <c r="IAF1" s="628"/>
      <c r="IAG1" s="52"/>
      <c r="IAH1" s="55"/>
      <c r="IAI1" s="628"/>
      <c r="IAJ1" s="628"/>
      <c r="IAK1" s="628"/>
      <c r="IAL1" s="628"/>
      <c r="IAM1" s="628"/>
      <c r="IAN1" s="52"/>
      <c r="IAO1" s="55"/>
      <c r="IAP1" s="628"/>
      <c r="IAQ1" s="628"/>
      <c r="IAR1" s="628"/>
      <c r="IAS1" s="628"/>
      <c r="IAT1" s="628"/>
      <c r="IAU1" s="52"/>
      <c r="IAV1" s="55"/>
      <c r="IAW1" s="628"/>
      <c r="IAX1" s="628"/>
      <c r="IAY1" s="628"/>
      <c r="IAZ1" s="628"/>
      <c r="IBA1" s="628"/>
      <c r="IBB1" s="52"/>
      <c r="IBC1" s="55"/>
      <c r="IBD1" s="628"/>
      <c r="IBE1" s="628"/>
      <c r="IBF1" s="628"/>
      <c r="IBG1" s="628"/>
      <c r="IBH1" s="628"/>
      <c r="IBI1" s="52"/>
      <c r="IBJ1" s="55"/>
      <c r="IBK1" s="628"/>
      <c r="IBL1" s="628"/>
      <c r="IBM1" s="628"/>
      <c r="IBN1" s="628"/>
      <c r="IBO1" s="628"/>
      <c r="IBP1" s="52"/>
      <c r="IBQ1" s="55"/>
      <c r="IBR1" s="628"/>
      <c r="IBS1" s="628"/>
      <c r="IBT1" s="628"/>
      <c r="IBU1" s="628"/>
      <c r="IBV1" s="628"/>
      <c r="IBW1" s="52"/>
      <c r="IBX1" s="55"/>
      <c r="IBY1" s="628"/>
      <c r="IBZ1" s="628"/>
      <c r="ICA1" s="628"/>
      <c r="ICB1" s="628"/>
      <c r="ICC1" s="628"/>
      <c r="ICD1" s="52"/>
      <c r="ICE1" s="55"/>
      <c r="ICF1" s="628"/>
      <c r="ICG1" s="628"/>
      <c r="ICH1" s="628"/>
      <c r="ICI1" s="628"/>
      <c r="ICJ1" s="628"/>
      <c r="ICK1" s="52"/>
      <c r="ICL1" s="55"/>
      <c r="ICM1" s="628"/>
      <c r="ICN1" s="628"/>
      <c r="ICO1" s="628"/>
      <c r="ICP1" s="628"/>
      <c r="ICQ1" s="628"/>
      <c r="ICR1" s="52"/>
      <c r="ICS1" s="55"/>
      <c r="ICT1" s="628"/>
      <c r="ICU1" s="628"/>
      <c r="ICV1" s="628"/>
      <c r="ICW1" s="628"/>
      <c r="ICX1" s="628"/>
      <c r="ICY1" s="52"/>
      <c r="ICZ1" s="55"/>
      <c r="IDA1" s="628"/>
      <c r="IDB1" s="628"/>
      <c r="IDC1" s="628"/>
      <c r="IDD1" s="628"/>
      <c r="IDE1" s="628"/>
      <c r="IDF1" s="52"/>
      <c r="IDG1" s="55"/>
      <c r="IDH1" s="628"/>
      <c r="IDI1" s="628"/>
      <c r="IDJ1" s="628"/>
      <c r="IDK1" s="628"/>
      <c r="IDL1" s="628"/>
      <c r="IDM1" s="52"/>
      <c r="IDN1" s="55"/>
      <c r="IDO1" s="628"/>
      <c r="IDP1" s="628"/>
      <c r="IDQ1" s="628"/>
      <c r="IDR1" s="628"/>
      <c r="IDS1" s="628"/>
      <c r="IDT1" s="52"/>
      <c r="IDU1" s="55"/>
      <c r="IDV1" s="628"/>
      <c r="IDW1" s="628"/>
      <c r="IDX1" s="628"/>
      <c r="IDY1" s="628"/>
      <c r="IDZ1" s="628"/>
      <c r="IEA1" s="52"/>
      <c r="IEB1" s="55"/>
      <c r="IEC1" s="628"/>
      <c r="IED1" s="628"/>
      <c r="IEE1" s="628"/>
      <c r="IEF1" s="628"/>
      <c r="IEG1" s="628"/>
      <c r="IEH1" s="52"/>
      <c r="IEI1" s="55"/>
      <c r="IEJ1" s="628"/>
      <c r="IEK1" s="628"/>
      <c r="IEL1" s="628"/>
      <c r="IEM1" s="628"/>
      <c r="IEN1" s="628"/>
      <c r="IEO1" s="52"/>
      <c r="IEP1" s="55"/>
      <c r="IEQ1" s="628"/>
      <c r="IER1" s="628"/>
      <c r="IES1" s="628"/>
      <c r="IET1" s="628"/>
      <c r="IEU1" s="628"/>
      <c r="IEV1" s="52"/>
      <c r="IEW1" s="55"/>
      <c r="IEX1" s="628"/>
      <c r="IEY1" s="628"/>
      <c r="IEZ1" s="628"/>
      <c r="IFA1" s="628"/>
      <c r="IFB1" s="628"/>
      <c r="IFC1" s="52"/>
      <c r="IFD1" s="55"/>
      <c r="IFE1" s="628"/>
      <c r="IFF1" s="628"/>
      <c r="IFG1" s="628"/>
      <c r="IFH1" s="628"/>
      <c r="IFI1" s="628"/>
      <c r="IFJ1" s="52"/>
      <c r="IFK1" s="55"/>
      <c r="IFL1" s="628"/>
      <c r="IFM1" s="628"/>
      <c r="IFN1" s="628"/>
      <c r="IFO1" s="628"/>
      <c r="IFP1" s="628"/>
      <c r="IFQ1" s="52"/>
      <c r="IFR1" s="55"/>
      <c r="IFS1" s="628"/>
      <c r="IFT1" s="628"/>
      <c r="IFU1" s="628"/>
      <c r="IFV1" s="628"/>
      <c r="IFW1" s="628"/>
      <c r="IFX1" s="52"/>
      <c r="IFY1" s="55"/>
      <c r="IFZ1" s="628"/>
      <c r="IGA1" s="628"/>
      <c r="IGB1" s="628"/>
      <c r="IGC1" s="628"/>
      <c r="IGD1" s="628"/>
      <c r="IGE1" s="52"/>
      <c r="IGF1" s="55"/>
      <c r="IGG1" s="628"/>
      <c r="IGH1" s="628"/>
      <c r="IGI1" s="628"/>
      <c r="IGJ1" s="628"/>
      <c r="IGK1" s="628"/>
      <c r="IGL1" s="52"/>
      <c r="IGM1" s="55"/>
      <c r="IGN1" s="628"/>
      <c r="IGO1" s="628"/>
      <c r="IGP1" s="628"/>
      <c r="IGQ1" s="628"/>
      <c r="IGR1" s="628"/>
      <c r="IGS1" s="52"/>
      <c r="IGT1" s="55"/>
      <c r="IGU1" s="628"/>
      <c r="IGV1" s="628"/>
      <c r="IGW1" s="628"/>
      <c r="IGX1" s="628"/>
      <c r="IGY1" s="628"/>
      <c r="IGZ1" s="52"/>
      <c r="IHA1" s="55"/>
      <c r="IHB1" s="628"/>
      <c r="IHC1" s="628"/>
      <c r="IHD1" s="628"/>
      <c r="IHE1" s="628"/>
      <c r="IHF1" s="628"/>
      <c r="IHG1" s="52"/>
      <c r="IHH1" s="55"/>
      <c r="IHI1" s="628"/>
      <c r="IHJ1" s="628"/>
      <c r="IHK1" s="628"/>
      <c r="IHL1" s="628"/>
      <c r="IHM1" s="628"/>
      <c r="IHN1" s="52"/>
      <c r="IHO1" s="55"/>
      <c r="IHP1" s="628"/>
      <c r="IHQ1" s="628"/>
      <c r="IHR1" s="628"/>
      <c r="IHS1" s="628"/>
      <c r="IHT1" s="628"/>
      <c r="IHU1" s="52"/>
      <c r="IHV1" s="55"/>
      <c r="IHW1" s="628"/>
      <c r="IHX1" s="628"/>
      <c r="IHY1" s="628"/>
      <c r="IHZ1" s="628"/>
      <c r="IIA1" s="628"/>
      <c r="IIB1" s="52"/>
      <c r="IIC1" s="55"/>
      <c r="IID1" s="628"/>
      <c r="IIE1" s="628"/>
      <c r="IIF1" s="628"/>
      <c r="IIG1" s="628"/>
      <c r="IIH1" s="628"/>
      <c r="III1" s="52"/>
      <c r="IIJ1" s="55"/>
      <c r="IIK1" s="628"/>
      <c r="IIL1" s="628"/>
      <c r="IIM1" s="628"/>
      <c r="IIN1" s="628"/>
      <c r="IIO1" s="628"/>
      <c r="IIP1" s="52"/>
      <c r="IIQ1" s="55"/>
      <c r="IIR1" s="628"/>
      <c r="IIS1" s="628"/>
      <c r="IIT1" s="628"/>
      <c r="IIU1" s="628"/>
      <c r="IIV1" s="628"/>
      <c r="IIW1" s="52"/>
      <c r="IIX1" s="55"/>
      <c r="IIY1" s="628"/>
      <c r="IIZ1" s="628"/>
      <c r="IJA1" s="628"/>
      <c r="IJB1" s="628"/>
      <c r="IJC1" s="628"/>
      <c r="IJD1" s="52"/>
      <c r="IJE1" s="55"/>
      <c r="IJF1" s="628"/>
      <c r="IJG1" s="628"/>
      <c r="IJH1" s="628"/>
      <c r="IJI1" s="628"/>
      <c r="IJJ1" s="628"/>
      <c r="IJK1" s="52"/>
      <c r="IJL1" s="55"/>
      <c r="IJM1" s="628"/>
      <c r="IJN1" s="628"/>
      <c r="IJO1" s="628"/>
      <c r="IJP1" s="628"/>
      <c r="IJQ1" s="628"/>
      <c r="IJR1" s="52"/>
      <c r="IJS1" s="55"/>
      <c r="IJT1" s="628"/>
      <c r="IJU1" s="628"/>
      <c r="IJV1" s="628"/>
      <c r="IJW1" s="628"/>
      <c r="IJX1" s="628"/>
      <c r="IJY1" s="52"/>
      <c r="IJZ1" s="55"/>
      <c r="IKA1" s="628"/>
      <c r="IKB1" s="628"/>
      <c r="IKC1" s="628"/>
      <c r="IKD1" s="628"/>
      <c r="IKE1" s="628"/>
      <c r="IKF1" s="52"/>
      <c r="IKG1" s="55"/>
      <c r="IKH1" s="628"/>
      <c r="IKI1" s="628"/>
      <c r="IKJ1" s="628"/>
      <c r="IKK1" s="628"/>
      <c r="IKL1" s="628"/>
      <c r="IKM1" s="52"/>
      <c r="IKN1" s="55"/>
      <c r="IKO1" s="628"/>
      <c r="IKP1" s="628"/>
      <c r="IKQ1" s="628"/>
      <c r="IKR1" s="628"/>
      <c r="IKS1" s="628"/>
      <c r="IKT1" s="52"/>
      <c r="IKU1" s="55"/>
      <c r="IKV1" s="628"/>
      <c r="IKW1" s="628"/>
      <c r="IKX1" s="628"/>
      <c r="IKY1" s="628"/>
      <c r="IKZ1" s="628"/>
      <c r="ILA1" s="52"/>
      <c r="ILB1" s="55"/>
      <c r="ILC1" s="628"/>
      <c r="ILD1" s="628"/>
      <c r="ILE1" s="628"/>
      <c r="ILF1" s="628"/>
      <c r="ILG1" s="628"/>
      <c r="ILH1" s="52"/>
      <c r="ILI1" s="55"/>
      <c r="ILJ1" s="628"/>
      <c r="ILK1" s="628"/>
      <c r="ILL1" s="628"/>
      <c r="ILM1" s="628"/>
      <c r="ILN1" s="628"/>
      <c r="ILO1" s="52"/>
      <c r="ILP1" s="55"/>
      <c r="ILQ1" s="628"/>
      <c r="ILR1" s="628"/>
      <c r="ILS1" s="628"/>
      <c r="ILT1" s="628"/>
      <c r="ILU1" s="628"/>
      <c r="ILV1" s="52"/>
      <c r="ILW1" s="55"/>
      <c r="ILX1" s="628"/>
      <c r="ILY1" s="628"/>
      <c r="ILZ1" s="628"/>
      <c r="IMA1" s="628"/>
      <c r="IMB1" s="628"/>
      <c r="IMC1" s="52"/>
      <c r="IMD1" s="55"/>
      <c r="IME1" s="628"/>
      <c r="IMF1" s="628"/>
      <c r="IMG1" s="628"/>
      <c r="IMH1" s="628"/>
      <c r="IMI1" s="628"/>
      <c r="IMJ1" s="52"/>
      <c r="IMK1" s="55"/>
      <c r="IML1" s="628"/>
      <c r="IMM1" s="628"/>
      <c r="IMN1" s="628"/>
      <c r="IMO1" s="628"/>
      <c r="IMP1" s="628"/>
      <c r="IMQ1" s="52"/>
      <c r="IMR1" s="55"/>
      <c r="IMS1" s="628"/>
      <c r="IMT1" s="628"/>
      <c r="IMU1" s="628"/>
      <c r="IMV1" s="628"/>
      <c r="IMW1" s="628"/>
      <c r="IMX1" s="52"/>
      <c r="IMY1" s="55"/>
      <c r="IMZ1" s="628"/>
      <c r="INA1" s="628"/>
      <c r="INB1" s="628"/>
      <c r="INC1" s="628"/>
      <c r="IND1" s="628"/>
      <c r="INE1" s="52"/>
      <c r="INF1" s="55"/>
      <c r="ING1" s="628"/>
      <c r="INH1" s="628"/>
      <c r="INI1" s="628"/>
      <c r="INJ1" s="628"/>
      <c r="INK1" s="628"/>
      <c r="INL1" s="52"/>
      <c r="INM1" s="55"/>
      <c r="INN1" s="628"/>
      <c r="INO1" s="628"/>
      <c r="INP1" s="628"/>
      <c r="INQ1" s="628"/>
      <c r="INR1" s="628"/>
      <c r="INS1" s="52"/>
      <c r="INT1" s="55"/>
      <c r="INU1" s="628"/>
      <c r="INV1" s="628"/>
      <c r="INW1" s="628"/>
      <c r="INX1" s="628"/>
      <c r="INY1" s="628"/>
      <c r="INZ1" s="52"/>
      <c r="IOA1" s="55"/>
      <c r="IOB1" s="628"/>
      <c r="IOC1" s="628"/>
      <c r="IOD1" s="628"/>
      <c r="IOE1" s="628"/>
      <c r="IOF1" s="628"/>
      <c r="IOG1" s="52"/>
      <c r="IOH1" s="55"/>
      <c r="IOI1" s="628"/>
      <c r="IOJ1" s="628"/>
      <c r="IOK1" s="628"/>
      <c r="IOL1" s="628"/>
      <c r="IOM1" s="628"/>
      <c r="ION1" s="52"/>
      <c r="IOO1" s="55"/>
      <c r="IOP1" s="628"/>
      <c r="IOQ1" s="628"/>
      <c r="IOR1" s="628"/>
      <c r="IOS1" s="628"/>
      <c r="IOT1" s="628"/>
      <c r="IOU1" s="52"/>
      <c r="IOV1" s="55"/>
      <c r="IOW1" s="628"/>
      <c r="IOX1" s="628"/>
      <c r="IOY1" s="628"/>
      <c r="IOZ1" s="628"/>
      <c r="IPA1" s="628"/>
      <c r="IPB1" s="52"/>
      <c r="IPC1" s="55"/>
      <c r="IPD1" s="628"/>
      <c r="IPE1" s="628"/>
      <c r="IPF1" s="628"/>
      <c r="IPG1" s="628"/>
      <c r="IPH1" s="628"/>
      <c r="IPI1" s="52"/>
      <c r="IPJ1" s="55"/>
      <c r="IPK1" s="628"/>
      <c r="IPL1" s="628"/>
      <c r="IPM1" s="628"/>
      <c r="IPN1" s="628"/>
      <c r="IPO1" s="628"/>
      <c r="IPP1" s="52"/>
      <c r="IPQ1" s="55"/>
      <c r="IPR1" s="628"/>
      <c r="IPS1" s="628"/>
      <c r="IPT1" s="628"/>
      <c r="IPU1" s="628"/>
      <c r="IPV1" s="628"/>
      <c r="IPW1" s="52"/>
      <c r="IPX1" s="55"/>
      <c r="IPY1" s="628"/>
      <c r="IPZ1" s="628"/>
      <c r="IQA1" s="628"/>
      <c r="IQB1" s="628"/>
      <c r="IQC1" s="628"/>
      <c r="IQD1" s="52"/>
      <c r="IQE1" s="55"/>
      <c r="IQF1" s="628"/>
      <c r="IQG1" s="628"/>
      <c r="IQH1" s="628"/>
      <c r="IQI1" s="628"/>
      <c r="IQJ1" s="628"/>
      <c r="IQK1" s="52"/>
      <c r="IQL1" s="55"/>
      <c r="IQM1" s="628"/>
      <c r="IQN1" s="628"/>
      <c r="IQO1" s="628"/>
      <c r="IQP1" s="628"/>
      <c r="IQQ1" s="628"/>
      <c r="IQR1" s="52"/>
      <c r="IQS1" s="55"/>
      <c r="IQT1" s="628"/>
      <c r="IQU1" s="628"/>
      <c r="IQV1" s="628"/>
      <c r="IQW1" s="628"/>
      <c r="IQX1" s="628"/>
      <c r="IQY1" s="52"/>
      <c r="IQZ1" s="55"/>
      <c r="IRA1" s="628"/>
      <c r="IRB1" s="628"/>
      <c r="IRC1" s="628"/>
      <c r="IRD1" s="628"/>
      <c r="IRE1" s="628"/>
      <c r="IRF1" s="52"/>
      <c r="IRG1" s="55"/>
      <c r="IRH1" s="628"/>
      <c r="IRI1" s="628"/>
      <c r="IRJ1" s="628"/>
      <c r="IRK1" s="628"/>
      <c r="IRL1" s="628"/>
      <c r="IRM1" s="52"/>
      <c r="IRN1" s="55"/>
      <c r="IRO1" s="628"/>
      <c r="IRP1" s="628"/>
      <c r="IRQ1" s="628"/>
      <c r="IRR1" s="628"/>
      <c r="IRS1" s="628"/>
      <c r="IRT1" s="52"/>
      <c r="IRU1" s="55"/>
      <c r="IRV1" s="628"/>
      <c r="IRW1" s="628"/>
      <c r="IRX1" s="628"/>
      <c r="IRY1" s="628"/>
      <c r="IRZ1" s="628"/>
      <c r="ISA1" s="52"/>
      <c r="ISB1" s="55"/>
      <c r="ISC1" s="628"/>
      <c r="ISD1" s="628"/>
      <c r="ISE1" s="628"/>
      <c r="ISF1" s="628"/>
      <c r="ISG1" s="628"/>
      <c r="ISH1" s="52"/>
      <c r="ISI1" s="55"/>
      <c r="ISJ1" s="628"/>
      <c r="ISK1" s="628"/>
      <c r="ISL1" s="628"/>
      <c r="ISM1" s="628"/>
      <c r="ISN1" s="628"/>
      <c r="ISO1" s="52"/>
      <c r="ISP1" s="55"/>
      <c r="ISQ1" s="628"/>
      <c r="ISR1" s="628"/>
      <c r="ISS1" s="628"/>
      <c r="IST1" s="628"/>
      <c r="ISU1" s="628"/>
      <c r="ISV1" s="52"/>
      <c r="ISW1" s="55"/>
      <c r="ISX1" s="628"/>
      <c r="ISY1" s="628"/>
      <c r="ISZ1" s="628"/>
      <c r="ITA1" s="628"/>
      <c r="ITB1" s="628"/>
      <c r="ITC1" s="52"/>
      <c r="ITD1" s="55"/>
      <c r="ITE1" s="628"/>
      <c r="ITF1" s="628"/>
      <c r="ITG1" s="628"/>
      <c r="ITH1" s="628"/>
      <c r="ITI1" s="628"/>
      <c r="ITJ1" s="52"/>
      <c r="ITK1" s="55"/>
      <c r="ITL1" s="628"/>
      <c r="ITM1" s="628"/>
      <c r="ITN1" s="628"/>
      <c r="ITO1" s="628"/>
      <c r="ITP1" s="628"/>
      <c r="ITQ1" s="52"/>
      <c r="ITR1" s="55"/>
      <c r="ITS1" s="628"/>
      <c r="ITT1" s="628"/>
      <c r="ITU1" s="628"/>
      <c r="ITV1" s="628"/>
      <c r="ITW1" s="628"/>
      <c r="ITX1" s="52"/>
      <c r="ITY1" s="55"/>
      <c r="ITZ1" s="628"/>
      <c r="IUA1" s="628"/>
      <c r="IUB1" s="628"/>
      <c r="IUC1" s="628"/>
      <c r="IUD1" s="628"/>
      <c r="IUE1" s="52"/>
      <c r="IUF1" s="55"/>
      <c r="IUG1" s="628"/>
      <c r="IUH1" s="628"/>
      <c r="IUI1" s="628"/>
      <c r="IUJ1" s="628"/>
      <c r="IUK1" s="628"/>
      <c r="IUL1" s="52"/>
      <c r="IUM1" s="55"/>
      <c r="IUN1" s="628"/>
      <c r="IUO1" s="628"/>
      <c r="IUP1" s="628"/>
      <c r="IUQ1" s="628"/>
      <c r="IUR1" s="628"/>
      <c r="IUS1" s="52"/>
      <c r="IUT1" s="55"/>
      <c r="IUU1" s="628"/>
      <c r="IUV1" s="628"/>
      <c r="IUW1" s="628"/>
      <c r="IUX1" s="628"/>
      <c r="IUY1" s="628"/>
      <c r="IUZ1" s="52"/>
      <c r="IVA1" s="55"/>
      <c r="IVB1" s="628"/>
      <c r="IVC1" s="628"/>
      <c r="IVD1" s="628"/>
      <c r="IVE1" s="628"/>
      <c r="IVF1" s="628"/>
      <c r="IVG1" s="52"/>
      <c r="IVH1" s="55"/>
      <c r="IVI1" s="628"/>
      <c r="IVJ1" s="628"/>
      <c r="IVK1" s="628"/>
      <c r="IVL1" s="628"/>
      <c r="IVM1" s="628"/>
      <c r="IVN1" s="52"/>
      <c r="IVO1" s="55"/>
      <c r="IVP1" s="628"/>
      <c r="IVQ1" s="628"/>
      <c r="IVR1" s="628"/>
      <c r="IVS1" s="628"/>
      <c r="IVT1" s="628"/>
      <c r="IVU1" s="52"/>
      <c r="IVV1" s="55"/>
      <c r="IVW1" s="628"/>
      <c r="IVX1" s="628"/>
      <c r="IVY1" s="628"/>
      <c r="IVZ1" s="628"/>
      <c r="IWA1" s="628"/>
      <c r="IWB1" s="52"/>
      <c r="IWC1" s="55"/>
      <c r="IWD1" s="628"/>
      <c r="IWE1" s="628"/>
      <c r="IWF1" s="628"/>
      <c r="IWG1" s="628"/>
      <c r="IWH1" s="628"/>
      <c r="IWI1" s="52"/>
      <c r="IWJ1" s="55"/>
      <c r="IWK1" s="628"/>
      <c r="IWL1" s="628"/>
      <c r="IWM1" s="628"/>
      <c r="IWN1" s="628"/>
      <c r="IWO1" s="628"/>
      <c r="IWP1" s="52"/>
      <c r="IWQ1" s="55"/>
      <c r="IWR1" s="628"/>
      <c r="IWS1" s="628"/>
      <c r="IWT1" s="628"/>
      <c r="IWU1" s="628"/>
      <c r="IWV1" s="628"/>
      <c r="IWW1" s="52"/>
      <c r="IWX1" s="55"/>
      <c r="IWY1" s="628"/>
      <c r="IWZ1" s="628"/>
      <c r="IXA1" s="628"/>
      <c r="IXB1" s="628"/>
      <c r="IXC1" s="628"/>
      <c r="IXD1" s="52"/>
      <c r="IXE1" s="55"/>
      <c r="IXF1" s="628"/>
      <c r="IXG1" s="628"/>
      <c r="IXH1" s="628"/>
      <c r="IXI1" s="628"/>
      <c r="IXJ1" s="628"/>
      <c r="IXK1" s="52"/>
      <c r="IXL1" s="55"/>
      <c r="IXM1" s="628"/>
      <c r="IXN1" s="628"/>
      <c r="IXO1" s="628"/>
      <c r="IXP1" s="628"/>
      <c r="IXQ1" s="628"/>
      <c r="IXR1" s="52"/>
      <c r="IXS1" s="55"/>
      <c r="IXT1" s="628"/>
      <c r="IXU1" s="628"/>
      <c r="IXV1" s="628"/>
      <c r="IXW1" s="628"/>
      <c r="IXX1" s="628"/>
      <c r="IXY1" s="52"/>
      <c r="IXZ1" s="55"/>
      <c r="IYA1" s="628"/>
      <c r="IYB1" s="628"/>
      <c r="IYC1" s="628"/>
      <c r="IYD1" s="628"/>
      <c r="IYE1" s="628"/>
      <c r="IYF1" s="52"/>
      <c r="IYG1" s="55"/>
      <c r="IYH1" s="628"/>
      <c r="IYI1" s="628"/>
      <c r="IYJ1" s="628"/>
      <c r="IYK1" s="628"/>
      <c r="IYL1" s="628"/>
      <c r="IYM1" s="52"/>
      <c r="IYN1" s="55"/>
      <c r="IYO1" s="628"/>
      <c r="IYP1" s="628"/>
      <c r="IYQ1" s="628"/>
      <c r="IYR1" s="628"/>
      <c r="IYS1" s="628"/>
      <c r="IYT1" s="52"/>
      <c r="IYU1" s="55"/>
      <c r="IYV1" s="628"/>
      <c r="IYW1" s="628"/>
      <c r="IYX1" s="628"/>
      <c r="IYY1" s="628"/>
      <c r="IYZ1" s="628"/>
      <c r="IZA1" s="52"/>
      <c r="IZB1" s="55"/>
      <c r="IZC1" s="628"/>
      <c r="IZD1" s="628"/>
      <c r="IZE1" s="628"/>
      <c r="IZF1" s="628"/>
      <c r="IZG1" s="628"/>
      <c r="IZH1" s="52"/>
      <c r="IZI1" s="55"/>
      <c r="IZJ1" s="628"/>
      <c r="IZK1" s="628"/>
      <c r="IZL1" s="628"/>
      <c r="IZM1" s="628"/>
      <c r="IZN1" s="628"/>
      <c r="IZO1" s="52"/>
      <c r="IZP1" s="55"/>
      <c r="IZQ1" s="628"/>
      <c r="IZR1" s="628"/>
      <c r="IZS1" s="628"/>
      <c r="IZT1" s="628"/>
      <c r="IZU1" s="628"/>
      <c r="IZV1" s="52"/>
      <c r="IZW1" s="55"/>
      <c r="IZX1" s="628"/>
      <c r="IZY1" s="628"/>
      <c r="IZZ1" s="628"/>
      <c r="JAA1" s="628"/>
      <c r="JAB1" s="628"/>
      <c r="JAC1" s="52"/>
      <c r="JAD1" s="55"/>
      <c r="JAE1" s="628"/>
      <c r="JAF1" s="628"/>
      <c r="JAG1" s="628"/>
      <c r="JAH1" s="628"/>
      <c r="JAI1" s="628"/>
      <c r="JAJ1" s="52"/>
      <c r="JAK1" s="55"/>
      <c r="JAL1" s="628"/>
      <c r="JAM1" s="628"/>
      <c r="JAN1" s="628"/>
      <c r="JAO1" s="628"/>
      <c r="JAP1" s="628"/>
      <c r="JAQ1" s="52"/>
      <c r="JAR1" s="55"/>
      <c r="JAS1" s="628"/>
      <c r="JAT1" s="628"/>
      <c r="JAU1" s="628"/>
      <c r="JAV1" s="628"/>
      <c r="JAW1" s="628"/>
      <c r="JAX1" s="52"/>
      <c r="JAY1" s="55"/>
      <c r="JAZ1" s="628"/>
      <c r="JBA1" s="628"/>
      <c r="JBB1" s="628"/>
      <c r="JBC1" s="628"/>
      <c r="JBD1" s="628"/>
      <c r="JBE1" s="52"/>
      <c r="JBF1" s="55"/>
      <c r="JBG1" s="628"/>
      <c r="JBH1" s="628"/>
      <c r="JBI1" s="628"/>
      <c r="JBJ1" s="628"/>
      <c r="JBK1" s="628"/>
      <c r="JBL1" s="52"/>
      <c r="JBM1" s="55"/>
      <c r="JBN1" s="628"/>
      <c r="JBO1" s="628"/>
      <c r="JBP1" s="628"/>
      <c r="JBQ1" s="628"/>
      <c r="JBR1" s="628"/>
      <c r="JBS1" s="52"/>
      <c r="JBT1" s="55"/>
      <c r="JBU1" s="628"/>
      <c r="JBV1" s="628"/>
      <c r="JBW1" s="628"/>
      <c r="JBX1" s="628"/>
      <c r="JBY1" s="628"/>
      <c r="JBZ1" s="52"/>
      <c r="JCA1" s="55"/>
      <c r="JCB1" s="628"/>
      <c r="JCC1" s="628"/>
      <c r="JCD1" s="628"/>
      <c r="JCE1" s="628"/>
      <c r="JCF1" s="628"/>
      <c r="JCG1" s="52"/>
      <c r="JCH1" s="55"/>
      <c r="JCI1" s="628"/>
      <c r="JCJ1" s="628"/>
      <c r="JCK1" s="628"/>
      <c r="JCL1" s="628"/>
      <c r="JCM1" s="628"/>
      <c r="JCN1" s="52"/>
      <c r="JCO1" s="55"/>
      <c r="JCP1" s="628"/>
      <c r="JCQ1" s="628"/>
      <c r="JCR1" s="628"/>
      <c r="JCS1" s="628"/>
      <c r="JCT1" s="628"/>
      <c r="JCU1" s="52"/>
      <c r="JCV1" s="55"/>
      <c r="JCW1" s="628"/>
      <c r="JCX1" s="628"/>
      <c r="JCY1" s="628"/>
      <c r="JCZ1" s="628"/>
      <c r="JDA1" s="628"/>
      <c r="JDB1" s="52"/>
      <c r="JDC1" s="55"/>
      <c r="JDD1" s="628"/>
      <c r="JDE1" s="628"/>
      <c r="JDF1" s="628"/>
      <c r="JDG1" s="628"/>
      <c r="JDH1" s="628"/>
      <c r="JDI1" s="52"/>
      <c r="JDJ1" s="55"/>
      <c r="JDK1" s="628"/>
      <c r="JDL1" s="628"/>
      <c r="JDM1" s="628"/>
      <c r="JDN1" s="628"/>
      <c r="JDO1" s="628"/>
      <c r="JDP1" s="52"/>
      <c r="JDQ1" s="55"/>
      <c r="JDR1" s="628"/>
      <c r="JDS1" s="628"/>
      <c r="JDT1" s="628"/>
      <c r="JDU1" s="628"/>
      <c r="JDV1" s="628"/>
      <c r="JDW1" s="52"/>
      <c r="JDX1" s="55"/>
      <c r="JDY1" s="628"/>
      <c r="JDZ1" s="628"/>
      <c r="JEA1" s="628"/>
      <c r="JEB1" s="628"/>
      <c r="JEC1" s="628"/>
      <c r="JED1" s="52"/>
      <c r="JEE1" s="55"/>
      <c r="JEF1" s="628"/>
      <c r="JEG1" s="628"/>
      <c r="JEH1" s="628"/>
      <c r="JEI1" s="628"/>
      <c r="JEJ1" s="628"/>
      <c r="JEK1" s="52"/>
      <c r="JEL1" s="55"/>
      <c r="JEM1" s="628"/>
      <c r="JEN1" s="628"/>
      <c r="JEO1" s="628"/>
      <c r="JEP1" s="628"/>
      <c r="JEQ1" s="628"/>
      <c r="JER1" s="52"/>
      <c r="JES1" s="55"/>
      <c r="JET1" s="628"/>
      <c r="JEU1" s="628"/>
      <c r="JEV1" s="628"/>
      <c r="JEW1" s="628"/>
      <c r="JEX1" s="628"/>
      <c r="JEY1" s="52"/>
      <c r="JEZ1" s="55"/>
      <c r="JFA1" s="628"/>
      <c r="JFB1" s="628"/>
      <c r="JFC1" s="628"/>
      <c r="JFD1" s="628"/>
      <c r="JFE1" s="628"/>
      <c r="JFF1" s="52"/>
      <c r="JFG1" s="55"/>
      <c r="JFH1" s="628"/>
      <c r="JFI1" s="628"/>
      <c r="JFJ1" s="628"/>
      <c r="JFK1" s="628"/>
      <c r="JFL1" s="628"/>
      <c r="JFM1" s="52"/>
      <c r="JFN1" s="55"/>
      <c r="JFO1" s="628"/>
      <c r="JFP1" s="628"/>
      <c r="JFQ1" s="628"/>
      <c r="JFR1" s="628"/>
      <c r="JFS1" s="628"/>
      <c r="JFT1" s="52"/>
      <c r="JFU1" s="55"/>
      <c r="JFV1" s="628"/>
      <c r="JFW1" s="628"/>
      <c r="JFX1" s="628"/>
      <c r="JFY1" s="628"/>
      <c r="JFZ1" s="628"/>
      <c r="JGA1" s="52"/>
      <c r="JGB1" s="55"/>
      <c r="JGC1" s="628"/>
      <c r="JGD1" s="628"/>
      <c r="JGE1" s="628"/>
      <c r="JGF1" s="628"/>
      <c r="JGG1" s="628"/>
      <c r="JGH1" s="52"/>
      <c r="JGI1" s="55"/>
      <c r="JGJ1" s="628"/>
      <c r="JGK1" s="628"/>
      <c r="JGL1" s="628"/>
      <c r="JGM1" s="628"/>
      <c r="JGN1" s="628"/>
      <c r="JGO1" s="52"/>
      <c r="JGP1" s="55"/>
      <c r="JGQ1" s="628"/>
      <c r="JGR1" s="628"/>
      <c r="JGS1" s="628"/>
      <c r="JGT1" s="628"/>
      <c r="JGU1" s="628"/>
      <c r="JGV1" s="52"/>
      <c r="JGW1" s="55"/>
      <c r="JGX1" s="628"/>
      <c r="JGY1" s="628"/>
      <c r="JGZ1" s="628"/>
      <c r="JHA1" s="628"/>
      <c r="JHB1" s="628"/>
      <c r="JHC1" s="52"/>
      <c r="JHD1" s="55"/>
      <c r="JHE1" s="628"/>
      <c r="JHF1" s="628"/>
      <c r="JHG1" s="628"/>
      <c r="JHH1" s="628"/>
      <c r="JHI1" s="628"/>
      <c r="JHJ1" s="52"/>
      <c r="JHK1" s="55"/>
      <c r="JHL1" s="628"/>
      <c r="JHM1" s="628"/>
      <c r="JHN1" s="628"/>
      <c r="JHO1" s="628"/>
      <c r="JHP1" s="628"/>
      <c r="JHQ1" s="52"/>
      <c r="JHR1" s="55"/>
      <c r="JHS1" s="628"/>
      <c r="JHT1" s="628"/>
      <c r="JHU1" s="628"/>
      <c r="JHV1" s="628"/>
      <c r="JHW1" s="628"/>
      <c r="JHX1" s="52"/>
      <c r="JHY1" s="55"/>
      <c r="JHZ1" s="628"/>
      <c r="JIA1" s="628"/>
      <c r="JIB1" s="628"/>
      <c r="JIC1" s="628"/>
      <c r="JID1" s="628"/>
      <c r="JIE1" s="52"/>
      <c r="JIF1" s="55"/>
      <c r="JIG1" s="628"/>
      <c r="JIH1" s="628"/>
      <c r="JII1" s="628"/>
      <c r="JIJ1" s="628"/>
      <c r="JIK1" s="628"/>
      <c r="JIL1" s="52"/>
      <c r="JIM1" s="55"/>
      <c r="JIN1" s="628"/>
      <c r="JIO1" s="628"/>
      <c r="JIP1" s="628"/>
      <c r="JIQ1" s="628"/>
      <c r="JIR1" s="628"/>
      <c r="JIS1" s="52"/>
      <c r="JIT1" s="55"/>
      <c r="JIU1" s="628"/>
      <c r="JIV1" s="628"/>
      <c r="JIW1" s="628"/>
      <c r="JIX1" s="628"/>
      <c r="JIY1" s="628"/>
      <c r="JIZ1" s="52"/>
      <c r="JJA1" s="55"/>
      <c r="JJB1" s="628"/>
      <c r="JJC1" s="628"/>
      <c r="JJD1" s="628"/>
      <c r="JJE1" s="628"/>
      <c r="JJF1" s="628"/>
      <c r="JJG1" s="52"/>
      <c r="JJH1" s="55"/>
      <c r="JJI1" s="628"/>
      <c r="JJJ1" s="628"/>
      <c r="JJK1" s="628"/>
      <c r="JJL1" s="628"/>
      <c r="JJM1" s="628"/>
      <c r="JJN1" s="52"/>
      <c r="JJO1" s="55"/>
      <c r="JJP1" s="628"/>
      <c r="JJQ1" s="628"/>
      <c r="JJR1" s="628"/>
      <c r="JJS1" s="628"/>
      <c r="JJT1" s="628"/>
      <c r="JJU1" s="52"/>
      <c r="JJV1" s="55"/>
      <c r="JJW1" s="628"/>
      <c r="JJX1" s="628"/>
      <c r="JJY1" s="628"/>
      <c r="JJZ1" s="628"/>
      <c r="JKA1" s="628"/>
      <c r="JKB1" s="52"/>
      <c r="JKC1" s="55"/>
      <c r="JKD1" s="628"/>
      <c r="JKE1" s="628"/>
      <c r="JKF1" s="628"/>
      <c r="JKG1" s="628"/>
      <c r="JKH1" s="628"/>
      <c r="JKI1" s="52"/>
      <c r="JKJ1" s="55"/>
      <c r="JKK1" s="628"/>
      <c r="JKL1" s="628"/>
      <c r="JKM1" s="628"/>
      <c r="JKN1" s="628"/>
      <c r="JKO1" s="628"/>
      <c r="JKP1" s="52"/>
      <c r="JKQ1" s="55"/>
      <c r="JKR1" s="628"/>
      <c r="JKS1" s="628"/>
      <c r="JKT1" s="628"/>
      <c r="JKU1" s="628"/>
      <c r="JKV1" s="628"/>
      <c r="JKW1" s="52"/>
      <c r="JKX1" s="55"/>
      <c r="JKY1" s="628"/>
      <c r="JKZ1" s="628"/>
      <c r="JLA1" s="628"/>
      <c r="JLB1" s="628"/>
      <c r="JLC1" s="628"/>
      <c r="JLD1" s="52"/>
      <c r="JLE1" s="55"/>
      <c r="JLF1" s="628"/>
      <c r="JLG1" s="628"/>
      <c r="JLH1" s="628"/>
      <c r="JLI1" s="628"/>
      <c r="JLJ1" s="628"/>
      <c r="JLK1" s="52"/>
      <c r="JLL1" s="55"/>
      <c r="JLM1" s="628"/>
      <c r="JLN1" s="628"/>
      <c r="JLO1" s="628"/>
      <c r="JLP1" s="628"/>
      <c r="JLQ1" s="628"/>
      <c r="JLR1" s="52"/>
      <c r="JLS1" s="55"/>
      <c r="JLT1" s="628"/>
      <c r="JLU1" s="628"/>
      <c r="JLV1" s="628"/>
      <c r="JLW1" s="628"/>
      <c r="JLX1" s="628"/>
      <c r="JLY1" s="52"/>
      <c r="JLZ1" s="55"/>
      <c r="JMA1" s="628"/>
      <c r="JMB1" s="628"/>
      <c r="JMC1" s="628"/>
      <c r="JMD1" s="628"/>
      <c r="JME1" s="628"/>
      <c r="JMF1" s="52"/>
      <c r="JMG1" s="55"/>
      <c r="JMH1" s="628"/>
      <c r="JMI1" s="628"/>
      <c r="JMJ1" s="628"/>
      <c r="JMK1" s="628"/>
      <c r="JML1" s="628"/>
      <c r="JMM1" s="52"/>
      <c r="JMN1" s="55"/>
      <c r="JMO1" s="628"/>
      <c r="JMP1" s="628"/>
      <c r="JMQ1" s="628"/>
      <c r="JMR1" s="628"/>
      <c r="JMS1" s="628"/>
      <c r="JMT1" s="52"/>
      <c r="JMU1" s="55"/>
      <c r="JMV1" s="628"/>
      <c r="JMW1" s="628"/>
      <c r="JMX1" s="628"/>
      <c r="JMY1" s="628"/>
      <c r="JMZ1" s="628"/>
      <c r="JNA1" s="52"/>
      <c r="JNB1" s="55"/>
      <c r="JNC1" s="628"/>
      <c r="JND1" s="628"/>
      <c r="JNE1" s="628"/>
      <c r="JNF1" s="628"/>
      <c r="JNG1" s="628"/>
      <c r="JNH1" s="52"/>
      <c r="JNI1" s="55"/>
      <c r="JNJ1" s="628"/>
      <c r="JNK1" s="628"/>
      <c r="JNL1" s="628"/>
      <c r="JNM1" s="628"/>
      <c r="JNN1" s="628"/>
      <c r="JNO1" s="52"/>
      <c r="JNP1" s="55"/>
      <c r="JNQ1" s="628"/>
      <c r="JNR1" s="628"/>
      <c r="JNS1" s="628"/>
      <c r="JNT1" s="628"/>
      <c r="JNU1" s="628"/>
      <c r="JNV1" s="52"/>
      <c r="JNW1" s="55"/>
      <c r="JNX1" s="628"/>
      <c r="JNY1" s="628"/>
      <c r="JNZ1" s="628"/>
      <c r="JOA1" s="628"/>
      <c r="JOB1" s="628"/>
      <c r="JOC1" s="52"/>
      <c r="JOD1" s="55"/>
      <c r="JOE1" s="628"/>
      <c r="JOF1" s="628"/>
      <c r="JOG1" s="628"/>
      <c r="JOH1" s="628"/>
      <c r="JOI1" s="628"/>
      <c r="JOJ1" s="52"/>
      <c r="JOK1" s="55"/>
      <c r="JOL1" s="628"/>
      <c r="JOM1" s="628"/>
      <c r="JON1" s="628"/>
      <c r="JOO1" s="628"/>
      <c r="JOP1" s="628"/>
      <c r="JOQ1" s="52"/>
      <c r="JOR1" s="55"/>
      <c r="JOS1" s="628"/>
      <c r="JOT1" s="628"/>
      <c r="JOU1" s="628"/>
      <c r="JOV1" s="628"/>
      <c r="JOW1" s="628"/>
      <c r="JOX1" s="52"/>
      <c r="JOY1" s="55"/>
      <c r="JOZ1" s="628"/>
      <c r="JPA1" s="628"/>
      <c r="JPB1" s="628"/>
      <c r="JPC1" s="628"/>
      <c r="JPD1" s="628"/>
      <c r="JPE1" s="52"/>
      <c r="JPF1" s="55"/>
      <c r="JPG1" s="628"/>
      <c r="JPH1" s="628"/>
      <c r="JPI1" s="628"/>
      <c r="JPJ1" s="628"/>
      <c r="JPK1" s="628"/>
      <c r="JPL1" s="52"/>
      <c r="JPM1" s="55"/>
      <c r="JPN1" s="628"/>
      <c r="JPO1" s="628"/>
      <c r="JPP1" s="628"/>
      <c r="JPQ1" s="628"/>
      <c r="JPR1" s="628"/>
      <c r="JPS1" s="52"/>
      <c r="JPT1" s="55"/>
      <c r="JPU1" s="628"/>
      <c r="JPV1" s="628"/>
      <c r="JPW1" s="628"/>
      <c r="JPX1" s="628"/>
      <c r="JPY1" s="628"/>
      <c r="JPZ1" s="52"/>
      <c r="JQA1" s="55"/>
      <c r="JQB1" s="628"/>
      <c r="JQC1" s="628"/>
      <c r="JQD1" s="628"/>
      <c r="JQE1" s="628"/>
      <c r="JQF1" s="628"/>
      <c r="JQG1" s="52"/>
      <c r="JQH1" s="55"/>
      <c r="JQI1" s="628"/>
      <c r="JQJ1" s="628"/>
      <c r="JQK1" s="628"/>
      <c r="JQL1" s="628"/>
      <c r="JQM1" s="628"/>
      <c r="JQN1" s="52"/>
      <c r="JQO1" s="55"/>
      <c r="JQP1" s="628"/>
      <c r="JQQ1" s="628"/>
      <c r="JQR1" s="628"/>
      <c r="JQS1" s="628"/>
      <c r="JQT1" s="628"/>
      <c r="JQU1" s="52"/>
      <c r="JQV1" s="55"/>
      <c r="JQW1" s="628"/>
      <c r="JQX1" s="628"/>
      <c r="JQY1" s="628"/>
      <c r="JQZ1" s="628"/>
      <c r="JRA1" s="628"/>
      <c r="JRB1" s="52"/>
      <c r="JRC1" s="55"/>
      <c r="JRD1" s="628"/>
      <c r="JRE1" s="628"/>
      <c r="JRF1" s="628"/>
      <c r="JRG1" s="628"/>
      <c r="JRH1" s="628"/>
      <c r="JRI1" s="52"/>
      <c r="JRJ1" s="55"/>
      <c r="JRK1" s="628"/>
      <c r="JRL1" s="628"/>
      <c r="JRM1" s="628"/>
      <c r="JRN1" s="628"/>
      <c r="JRO1" s="628"/>
      <c r="JRP1" s="52"/>
      <c r="JRQ1" s="55"/>
      <c r="JRR1" s="628"/>
      <c r="JRS1" s="628"/>
      <c r="JRT1" s="628"/>
      <c r="JRU1" s="628"/>
      <c r="JRV1" s="628"/>
      <c r="JRW1" s="52"/>
      <c r="JRX1" s="55"/>
      <c r="JRY1" s="628"/>
      <c r="JRZ1" s="628"/>
      <c r="JSA1" s="628"/>
      <c r="JSB1" s="628"/>
      <c r="JSC1" s="628"/>
      <c r="JSD1" s="52"/>
      <c r="JSE1" s="55"/>
      <c r="JSF1" s="628"/>
      <c r="JSG1" s="628"/>
      <c r="JSH1" s="628"/>
      <c r="JSI1" s="628"/>
      <c r="JSJ1" s="628"/>
      <c r="JSK1" s="52"/>
      <c r="JSL1" s="55"/>
      <c r="JSM1" s="628"/>
      <c r="JSN1" s="628"/>
      <c r="JSO1" s="628"/>
      <c r="JSP1" s="628"/>
      <c r="JSQ1" s="628"/>
      <c r="JSR1" s="52"/>
      <c r="JSS1" s="55"/>
      <c r="JST1" s="628"/>
      <c r="JSU1" s="628"/>
      <c r="JSV1" s="628"/>
      <c r="JSW1" s="628"/>
      <c r="JSX1" s="628"/>
      <c r="JSY1" s="52"/>
      <c r="JSZ1" s="55"/>
      <c r="JTA1" s="628"/>
      <c r="JTB1" s="628"/>
      <c r="JTC1" s="628"/>
      <c r="JTD1" s="628"/>
      <c r="JTE1" s="628"/>
      <c r="JTF1" s="52"/>
      <c r="JTG1" s="55"/>
      <c r="JTH1" s="628"/>
      <c r="JTI1" s="628"/>
      <c r="JTJ1" s="628"/>
      <c r="JTK1" s="628"/>
      <c r="JTL1" s="628"/>
      <c r="JTM1" s="52"/>
      <c r="JTN1" s="55"/>
      <c r="JTO1" s="628"/>
      <c r="JTP1" s="628"/>
      <c r="JTQ1" s="628"/>
      <c r="JTR1" s="628"/>
      <c r="JTS1" s="628"/>
      <c r="JTT1" s="52"/>
      <c r="JTU1" s="55"/>
      <c r="JTV1" s="628"/>
      <c r="JTW1" s="628"/>
      <c r="JTX1" s="628"/>
      <c r="JTY1" s="628"/>
      <c r="JTZ1" s="628"/>
      <c r="JUA1" s="52"/>
      <c r="JUB1" s="55"/>
      <c r="JUC1" s="628"/>
      <c r="JUD1" s="628"/>
      <c r="JUE1" s="628"/>
      <c r="JUF1" s="628"/>
      <c r="JUG1" s="628"/>
      <c r="JUH1" s="52"/>
      <c r="JUI1" s="55"/>
      <c r="JUJ1" s="628"/>
      <c r="JUK1" s="628"/>
      <c r="JUL1" s="628"/>
      <c r="JUM1" s="628"/>
      <c r="JUN1" s="628"/>
      <c r="JUO1" s="52"/>
      <c r="JUP1" s="55"/>
      <c r="JUQ1" s="628"/>
      <c r="JUR1" s="628"/>
      <c r="JUS1" s="628"/>
      <c r="JUT1" s="628"/>
      <c r="JUU1" s="628"/>
      <c r="JUV1" s="52"/>
      <c r="JUW1" s="55"/>
      <c r="JUX1" s="628"/>
      <c r="JUY1" s="628"/>
      <c r="JUZ1" s="628"/>
      <c r="JVA1" s="628"/>
      <c r="JVB1" s="628"/>
      <c r="JVC1" s="52"/>
      <c r="JVD1" s="55"/>
      <c r="JVE1" s="628"/>
      <c r="JVF1" s="628"/>
      <c r="JVG1" s="628"/>
      <c r="JVH1" s="628"/>
      <c r="JVI1" s="628"/>
      <c r="JVJ1" s="52"/>
      <c r="JVK1" s="55"/>
      <c r="JVL1" s="628"/>
      <c r="JVM1" s="628"/>
      <c r="JVN1" s="628"/>
      <c r="JVO1" s="628"/>
      <c r="JVP1" s="628"/>
      <c r="JVQ1" s="52"/>
      <c r="JVR1" s="55"/>
      <c r="JVS1" s="628"/>
      <c r="JVT1" s="628"/>
      <c r="JVU1" s="628"/>
      <c r="JVV1" s="628"/>
      <c r="JVW1" s="628"/>
      <c r="JVX1" s="52"/>
      <c r="JVY1" s="55"/>
      <c r="JVZ1" s="628"/>
      <c r="JWA1" s="628"/>
      <c r="JWB1" s="628"/>
      <c r="JWC1" s="628"/>
      <c r="JWD1" s="628"/>
      <c r="JWE1" s="52"/>
      <c r="JWF1" s="55"/>
      <c r="JWG1" s="628"/>
      <c r="JWH1" s="628"/>
      <c r="JWI1" s="628"/>
      <c r="JWJ1" s="628"/>
      <c r="JWK1" s="628"/>
      <c r="JWL1" s="52"/>
      <c r="JWM1" s="55"/>
      <c r="JWN1" s="628"/>
      <c r="JWO1" s="628"/>
      <c r="JWP1" s="628"/>
      <c r="JWQ1" s="628"/>
      <c r="JWR1" s="628"/>
      <c r="JWS1" s="52"/>
      <c r="JWT1" s="55"/>
      <c r="JWU1" s="628"/>
      <c r="JWV1" s="628"/>
      <c r="JWW1" s="628"/>
      <c r="JWX1" s="628"/>
      <c r="JWY1" s="628"/>
      <c r="JWZ1" s="52"/>
      <c r="JXA1" s="55"/>
      <c r="JXB1" s="628"/>
      <c r="JXC1" s="628"/>
      <c r="JXD1" s="628"/>
      <c r="JXE1" s="628"/>
      <c r="JXF1" s="628"/>
      <c r="JXG1" s="52"/>
      <c r="JXH1" s="55"/>
      <c r="JXI1" s="628"/>
      <c r="JXJ1" s="628"/>
      <c r="JXK1" s="628"/>
      <c r="JXL1" s="628"/>
      <c r="JXM1" s="628"/>
      <c r="JXN1" s="52"/>
      <c r="JXO1" s="55"/>
      <c r="JXP1" s="628"/>
      <c r="JXQ1" s="628"/>
      <c r="JXR1" s="628"/>
      <c r="JXS1" s="628"/>
      <c r="JXT1" s="628"/>
      <c r="JXU1" s="52"/>
      <c r="JXV1" s="55"/>
      <c r="JXW1" s="628"/>
      <c r="JXX1" s="628"/>
      <c r="JXY1" s="628"/>
      <c r="JXZ1" s="628"/>
      <c r="JYA1" s="628"/>
      <c r="JYB1" s="52"/>
      <c r="JYC1" s="55"/>
      <c r="JYD1" s="628"/>
      <c r="JYE1" s="628"/>
      <c r="JYF1" s="628"/>
      <c r="JYG1" s="628"/>
      <c r="JYH1" s="628"/>
      <c r="JYI1" s="52"/>
      <c r="JYJ1" s="55"/>
      <c r="JYK1" s="628"/>
      <c r="JYL1" s="628"/>
      <c r="JYM1" s="628"/>
      <c r="JYN1" s="628"/>
      <c r="JYO1" s="628"/>
      <c r="JYP1" s="52"/>
      <c r="JYQ1" s="55"/>
      <c r="JYR1" s="628"/>
      <c r="JYS1" s="628"/>
      <c r="JYT1" s="628"/>
      <c r="JYU1" s="628"/>
      <c r="JYV1" s="628"/>
      <c r="JYW1" s="52"/>
      <c r="JYX1" s="55"/>
      <c r="JYY1" s="628"/>
      <c r="JYZ1" s="628"/>
      <c r="JZA1" s="628"/>
      <c r="JZB1" s="628"/>
      <c r="JZC1" s="628"/>
      <c r="JZD1" s="52"/>
      <c r="JZE1" s="55"/>
      <c r="JZF1" s="628"/>
      <c r="JZG1" s="628"/>
      <c r="JZH1" s="628"/>
      <c r="JZI1" s="628"/>
      <c r="JZJ1" s="628"/>
      <c r="JZK1" s="52"/>
      <c r="JZL1" s="55"/>
      <c r="JZM1" s="628"/>
      <c r="JZN1" s="628"/>
      <c r="JZO1" s="628"/>
      <c r="JZP1" s="628"/>
      <c r="JZQ1" s="628"/>
      <c r="JZR1" s="52"/>
      <c r="JZS1" s="55"/>
      <c r="JZT1" s="628"/>
      <c r="JZU1" s="628"/>
      <c r="JZV1" s="628"/>
      <c r="JZW1" s="628"/>
      <c r="JZX1" s="628"/>
      <c r="JZY1" s="52"/>
      <c r="JZZ1" s="55"/>
      <c r="KAA1" s="628"/>
      <c r="KAB1" s="628"/>
      <c r="KAC1" s="628"/>
      <c r="KAD1" s="628"/>
      <c r="KAE1" s="628"/>
      <c r="KAF1" s="52"/>
      <c r="KAG1" s="55"/>
      <c r="KAH1" s="628"/>
      <c r="KAI1" s="628"/>
      <c r="KAJ1" s="628"/>
      <c r="KAK1" s="628"/>
      <c r="KAL1" s="628"/>
      <c r="KAM1" s="52"/>
      <c r="KAN1" s="55"/>
      <c r="KAO1" s="628"/>
      <c r="KAP1" s="628"/>
      <c r="KAQ1" s="628"/>
      <c r="KAR1" s="628"/>
      <c r="KAS1" s="628"/>
      <c r="KAT1" s="52"/>
      <c r="KAU1" s="55"/>
      <c r="KAV1" s="628"/>
      <c r="KAW1" s="628"/>
      <c r="KAX1" s="628"/>
      <c r="KAY1" s="628"/>
      <c r="KAZ1" s="628"/>
      <c r="KBA1" s="52"/>
      <c r="KBB1" s="55"/>
      <c r="KBC1" s="628"/>
      <c r="KBD1" s="628"/>
      <c r="KBE1" s="628"/>
      <c r="KBF1" s="628"/>
      <c r="KBG1" s="628"/>
      <c r="KBH1" s="52"/>
      <c r="KBI1" s="55"/>
      <c r="KBJ1" s="628"/>
      <c r="KBK1" s="628"/>
      <c r="KBL1" s="628"/>
      <c r="KBM1" s="628"/>
      <c r="KBN1" s="628"/>
      <c r="KBO1" s="52"/>
      <c r="KBP1" s="55"/>
      <c r="KBQ1" s="628"/>
      <c r="KBR1" s="628"/>
      <c r="KBS1" s="628"/>
      <c r="KBT1" s="628"/>
      <c r="KBU1" s="628"/>
      <c r="KBV1" s="52"/>
      <c r="KBW1" s="55"/>
      <c r="KBX1" s="628"/>
      <c r="KBY1" s="628"/>
      <c r="KBZ1" s="628"/>
      <c r="KCA1" s="628"/>
      <c r="KCB1" s="628"/>
      <c r="KCC1" s="52"/>
      <c r="KCD1" s="55"/>
      <c r="KCE1" s="628"/>
      <c r="KCF1" s="628"/>
      <c r="KCG1" s="628"/>
      <c r="KCH1" s="628"/>
      <c r="KCI1" s="628"/>
      <c r="KCJ1" s="52"/>
      <c r="KCK1" s="55"/>
      <c r="KCL1" s="628"/>
      <c r="KCM1" s="628"/>
      <c r="KCN1" s="628"/>
      <c r="KCO1" s="628"/>
      <c r="KCP1" s="628"/>
      <c r="KCQ1" s="52"/>
      <c r="KCR1" s="55"/>
      <c r="KCS1" s="628"/>
      <c r="KCT1" s="628"/>
      <c r="KCU1" s="628"/>
      <c r="KCV1" s="628"/>
      <c r="KCW1" s="628"/>
      <c r="KCX1" s="52"/>
      <c r="KCY1" s="55"/>
      <c r="KCZ1" s="628"/>
      <c r="KDA1" s="628"/>
      <c r="KDB1" s="628"/>
      <c r="KDC1" s="628"/>
      <c r="KDD1" s="628"/>
      <c r="KDE1" s="52"/>
      <c r="KDF1" s="55"/>
      <c r="KDG1" s="628"/>
      <c r="KDH1" s="628"/>
      <c r="KDI1" s="628"/>
      <c r="KDJ1" s="628"/>
      <c r="KDK1" s="628"/>
      <c r="KDL1" s="52"/>
      <c r="KDM1" s="55"/>
      <c r="KDN1" s="628"/>
      <c r="KDO1" s="628"/>
      <c r="KDP1" s="628"/>
      <c r="KDQ1" s="628"/>
      <c r="KDR1" s="628"/>
      <c r="KDS1" s="52"/>
      <c r="KDT1" s="55"/>
      <c r="KDU1" s="628"/>
      <c r="KDV1" s="628"/>
      <c r="KDW1" s="628"/>
      <c r="KDX1" s="628"/>
      <c r="KDY1" s="628"/>
      <c r="KDZ1" s="52"/>
      <c r="KEA1" s="55"/>
      <c r="KEB1" s="628"/>
      <c r="KEC1" s="628"/>
      <c r="KED1" s="628"/>
      <c r="KEE1" s="628"/>
      <c r="KEF1" s="628"/>
      <c r="KEG1" s="52"/>
      <c r="KEH1" s="55"/>
      <c r="KEI1" s="628"/>
      <c r="KEJ1" s="628"/>
      <c r="KEK1" s="628"/>
      <c r="KEL1" s="628"/>
      <c r="KEM1" s="628"/>
      <c r="KEN1" s="52"/>
      <c r="KEO1" s="55"/>
      <c r="KEP1" s="628"/>
      <c r="KEQ1" s="628"/>
      <c r="KER1" s="628"/>
      <c r="KES1" s="628"/>
      <c r="KET1" s="628"/>
      <c r="KEU1" s="52"/>
      <c r="KEV1" s="55"/>
      <c r="KEW1" s="628"/>
      <c r="KEX1" s="628"/>
      <c r="KEY1" s="628"/>
      <c r="KEZ1" s="628"/>
      <c r="KFA1" s="628"/>
      <c r="KFB1" s="52"/>
      <c r="KFC1" s="55"/>
      <c r="KFD1" s="628"/>
      <c r="KFE1" s="628"/>
      <c r="KFF1" s="628"/>
      <c r="KFG1" s="628"/>
      <c r="KFH1" s="628"/>
      <c r="KFI1" s="52"/>
      <c r="KFJ1" s="55"/>
      <c r="KFK1" s="628"/>
      <c r="KFL1" s="628"/>
      <c r="KFM1" s="628"/>
      <c r="KFN1" s="628"/>
      <c r="KFO1" s="628"/>
      <c r="KFP1" s="52"/>
      <c r="KFQ1" s="55"/>
      <c r="KFR1" s="628"/>
      <c r="KFS1" s="628"/>
      <c r="KFT1" s="628"/>
      <c r="KFU1" s="628"/>
      <c r="KFV1" s="628"/>
      <c r="KFW1" s="52"/>
      <c r="KFX1" s="55"/>
      <c r="KFY1" s="628"/>
      <c r="KFZ1" s="628"/>
      <c r="KGA1" s="628"/>
      <c r="KGB1" s="628"/>
      <c r="KGC1" s="628"/>
      <c r="KGD1" s="52"/>
      <c r="KGE1" s="55"/>
      <c r="KGF1" s="628"/>
      <c r="KGG1" s="628"/>
      <c r="KGH1" s="628"/>
      <c r="KGI1" s="628"/>
      <c r="KGJ1" s="628"/>
      <c r="KGK1" s="52"/>
      <c r="KGL1" s="55"/>
      <c r="KGM1" s="628"/>
      <c r="KGN1" s="628"/>
      <c r="KGO1" s="628"/>
      <c r="KGP1" s="628"/>
      <c r="KGQ1" s="628"/>
      <c r="KGR1" s="52"/>
      <c r="KGS1" s="55"/>
      <c r="KGT1" s="628"/>
      <c r="KGU1" s="628"/>
      <c r="KGV1" s="628"/>
      <c r="KGW1" s="628"/>
      <c r="KGX1" s="628"/>
      <c r="KGY1" s="52"/>
      <c r="KGZ1" s="55"/>
      <c r="KHA1" s="628"/>
      <c r="KHB1" s="628"/>
      <c r="KHC1" s="628"/>
      <c r="KHD1" s="628"/>
      <c r="KHE1" s="628"/>
      <c r="KHF1" s="52"/>
      <c r="KHG1" s="55"/>
      <c r="KHH1" s="628"/>
      <c r="KHI1" s="628"/>
      <c r="KHJ1" s="628"/>
      <c r="KHK1" s="628"/>
      <c r="KHL1" s="628"/>
      <c r="KHM1" s="52"/>
      <c r="KHN1" s="55"/>
      <c r="KHO1" s="628"/>
      <c r="KHP1" s="628"/>
      <c r="KHQ1" s="628"/>
      <c r="KHR1" s="628"/>
      <c r="KHS1" s="628"/>
      <c r="KHT1" s="52"/>
      <c r="KHU1" s="55"/>
      <c r="KHV1" s="628"/>
      <c r="KHW1" s="628"/>
      <c r="KHX1" s="628"/>
      <c r="KHY1" s="628"/>
      <c r="KHZ1" s="628"/>
      <c r="KIA1" s="52"/>
      <c r="KIB1" s="55"/>
      <c r="KIC1" s="628"/>
      <c r="KID1" s="628"/>
      <c r="KIE1" s="628"/>
      <c r="KIF1" s="628"/>
      <c r="KIG1" s="628"/>
      <c r="KIH1" s="52"/>
      <c r="KII1" s="55"/>
      <c r="KIJ1" s="628"/>
      <c r="KIK1" s="628"/>
      <c r="KIL1" s="628"/>
      <c r="KIM1" s="628"/>
      <c r="KIN1" s="628"/>
      <c r="KIO1" s="52"/>
      <c r="KIP1" s="55"/>
      <c r="KIQ1" s="628"/>
      <c r="KIR1" s="628"/>
      <c r="KIS1" s="628"/>
      <c r="KIT1" s="628"/>
      <c r="KIU1" s="628"/>
      <c r="KIV1" s="52"/>
      <c r="KIW1" s="55"/>
      <c r="KIX1" s="628"/>
      <c r="KIY1" s="628"/>
      <c r="KIZ1" s="628"/>
      <c r="KJA1" s="628"/>
      <c r="KJB1" s="628"/>
      <c r="KJC1" s="52"/>
      <c r="KJD1" s="55"/>
      <c r="KJE1" s="628"/>
      <c r="KJF1" s="628"/>
      <c r="KJG1" s="628"/>
      <c r="KJH1" s="628"/>
      <c r="KJI1" s="628"/>
      <c r="KJJ1" s="52"/>
      <c r="KJK1" s="55"/>
      <c r="KJL1" s="628"/>
      <c r="KJM1" s="628"/>
      <c r="KJN1" s="628"/>
      <c r="KJO1" s="628"/>
      <c r="KJP1" s="628"/>
      <c r="KJQ1" s="52"/>
      <c r="KJR1" s="55"/>
      <c r="KJS1" s="628"/>
      <c r="KJT1" s="628"/>
      <c r="KJU1" s="628"/>
      <c r="KJV1" s="628"/>
      <c r="KJW1" s="628"/>
      <c r="KJX1" s="52"/>
      <c r="KJY1" s="55"/>
      <c r="KJZ1" s="628"/>
      <c r="KKA1" s="628"/>
      <c r="KKB1" s="628"/>
      <c r="KKC1" s="628"/>
      <c r="KKD1" s="628"/>
      <c r="KKE1" s="52"/>
      <c r="KKF1" s="55"/>
      <c r="KKG1" s="628"/>
      <c r="KKH1" s="628"/>
      <c r="KKI1" s="628"/>
      <c r="KKJ1" s="628"/>
      <c r="KKK1" s="628"/>
      <c r="KKL1" s="52"/>
      <c r="KKM1" s="55"/>
      <c r="KKN1" s="628"/>
      <c r="KKO1" s="628"/>
      <c r="KKP1" s="628"/>
      <c r="KKQ1" s="628"/>
      <c r="KKR1" s="628"/>
      <c r="KKS1" s="52"/>
      <c r="KKT1" s="55"/>
      <c r="KKU1" s="628"/>
      <c r="KKV1" s="628"/>
      <c r="KKW1" s="628"/>
      <c r="KKX1" s="628"/>
      <c r="KKY1" s="628"/>
      <c r="KKZ1" s="52"/>
      <c r="KLA1" s="55"/>
      <c r="KLB1" s="628"/>
      <c r="KLC1" s="628"/>
      <c r="KLD1" s="628"/>
      <c r="KLE1" s="628"/>
      <c r="KLF1" s="628"/>
      <c r="KLG1" s="52"/>
      <c r="KLH1" s="55"/>
      <c r="KLI1" s="628"/>
      <c r="KLJ1" s="628"/>
      <c r="KLK1" s="628"/>
      <c r="KLL1" s="628"/>
      <c r="KLM1" s="628"/>
      <c r="KLN1" s="52"/>
      <c r="KLO1" s="55"/>
      <c r="KLP1" s="628"/>
      <c r="KLQ1" s="628"/>
      <c r="KLR1" s="628"/>
      <c r="KLS1" s="628"/>
      <c r="KLT1" s="628"/>
      <c r="KLU1" s="52"/>
      <c r="KLV1" s="55"/>
      <c r="KLW1" s="628"/>
      <c r="KLX1" s="628"/>
      <c r="KLY1" s="628"/>
      <c r="KLZ1" s="628"/>
      <c r="KMA1" s="628"/>
      <c r="KMB1" s="52"/>
      <c r="KMC1" s="55"/>
      <c r="KMD1" s="628"/>
      <c r="KME1" s="628"/>
      <c r="KMF1" s="628"/>
      <c r="KMG1" s="628"/>
      <c r="KMH1" s="628"/>
      <c r="KMI1" s="52"/>
      <c r="KMJ1" s="55"/>
      <c r="KMK1" s="628"/>
      <c r="KML1" s="628"/>
      <c r="KMM1" s="628"/>
      <c r="KMN1" s="628"/>
      <c r="KMO1" s="628"/>
      <c r="KMP1" s="52"/>
      <c r="KMQ1" s="55"/>
      <c r="KMR1" s="628"/>
      <c r="KMS1" s="628"/>
      <c r="KMT1" s="628"/>
      <c r="KMU1" s="628"/>
      <c r="KMV1" s="628"/>
      <c r="KMW1" s="52"/>
      <c r="KMX1" s="55"/>
      <c r="KMY1" s="628"/>
      <c r="KMZ1" s="628"/>
      <c r="KNA1" s="628"/>
      <c r="KNB1" s="628"/>
      <c r="KNC1" s="628"/>
      <c r="KND1" s="52"/>
      <c r="KNE1" s="55"/>
      <c r="KNF1" s="628"/>
      <c r="KNG1" s="628"/>
      <c r="KNH1" s="628"/>
      <c r="KNI1" s="628"/>
      <c r="KNJ1" s="628"/>
      <c r="KNK1" s="52"/>
      <c r="KNL1" s="55"/>
      <c r="KNM1" s="628"/>
      <c r="KNN1" s="628"/>
      <c r="KNO1" s="628"/>
      <c r="KNP1" s="628"/>
      <c r="KNQ1" s="628"/>
      <c r="KNR1" s="52"/>
      <c r="KNS1" s="55"/>
      <c r="KNT1" s="628"/>
      <c r="KNU1" s="628"/>
      <c r="KNV1" s="628"/>
      <c r="KNW1" s="628"/>
      <c r="KNX1" s="628"/>
      <c r="KNY1" s="52"/>
      <c r="KNZ1" s="55"/>
      <c r="KOA1" s="628"/>
      <c r="KOB1" s="628"/>
      <c r="KOC1" s="628"/>
      <c r="KOD1" s="628"/>
      <c r="KOE1" s="628"/>
      <c r="KOF1" s="52"/>
      <c r="KOG1" s="55"/>
      <c r="KOH1" s="628"/>
      <c r="KOI1" s="628"/>
      <c r="KOJ1" s="628"/>
      <c r="KOK1" s="628"/>
      <c r="KOL1" s="628"/>
      <c r="KOM1" s="52"/>
      <c r="KON1" s="55"/>
      <c r="KOO1" s="628"/>
      <c r="KOP1" s="628"/>
      <c r="KOQ1" s="628"/>
      <c r="KOR1" s="628"/>
      <c r="KOS1" s="628"/>
      <c r="KOT1" s="52"/>
      <c r="KOU1" s="55"/>
      <c r="KOV1" s="628"/>
      <c r="KOW1" s="628"/>
      <c r="KOX1" s="628"/>
      <c r="KOY1" s="628"/>
      <c r="KOZ1" s="628"/>
      <c r="KPA1" s="52"/>
      <c r="KPB1" s="55"/>
      <c r="KPC1" s="628"/>
      <c r="KPD1" s="628"/>
      <c r="KPE1" s="628"/>
      <c r="KPF1" s="628"/>
      <c r="KPG1" s="628"/>
      <c r="KPH1" s="52"/>
      <c r="KPI1" s="55"/>
      <c r="KPJ1" s="628"/>
      <c r="KPK1" s="628"/>
      <c r="KPL1" s="628"/>
      <c r="KPM1" s="628"/>
      <c r="KPN1" s="628"/>
      <c r="KPO1" s="52"/>
      <c r="KPP1" s="55"/>
      <c r="KPQ1" s="628"/>
      <c r="KPR1" s="628"/>
      <c r="KPS1" s="628"/>
      <c r="KPT1" s="628"/>
      <c r="KPU1" s="628"/>
      <c r="KPV1" s="52"/>
      <c r="KPW1" s="55"/>
      <c r="KPX1" s="628"/>
      <c r="KPY1" s="628"/>
      <c r="KPZ1" s="628"/>
      <c r="KQA1" s="628"/>
      <c r="KQB1" s="628"/>
      <c r="KQC1" s="52"/>
      <c r="KQD1" s="55"/>
      <c r="KQE1" s="628"/>
      <c r="KQF1" s="628"/>
      <c r="KQG1" s="628"/>
      <c r="KQH1" s="628"/>
      <c r="KQI1" s="628"/>
      <c r="KQJ1" s="52"/>
      <c r="KQK1" s="55"/>
      <c r="KQL1" s="628"/>
      <c r="KQM1" s="628"/>
      <c r="KQN1" s="628"/>
      <c r="KQO1" s="628"/>
      <c r="KQP1" s="628"/>
      <c r="KQQ1" s="52"/>
      <c r="KQR1" s="55"/>
      <c r="KQS1" s="628"/>
      <c r="KQT1" s="628"/>
      <c r="KQU1" s="628"/>
      <c r="KQV1" s="628"/>
      <c r="KQW1" s="628"/>
      <c r="KQX1" s="52"/>
      <c r="KQY1" s="55"/>
      <c r="KQZ1" s="628"/>
      <c r="KRA1" s="628"/>
      <c r="KRB1" s="628"/>
      <c r="KRC1" s="628"/>
      <c r="KRD1" s="628"/>
      <c r="KRE1" s="52"/>
      <c r="KRF1" s="55"/>
      <c r="KRG1" s="628"/>
      <c r="KRH1" s="628"/>
      <c r="KRI1" s="628"/>
      <c r="KRJ1" s="628"/>
      <c r="KRK1" s="628"/>
      <c r="KRL1" s="52"/>
      <c r="KRM1" s="55"/>
      <c r="KRN1" s="628"/>
      <c r="KRO1" s="628"/>
      <c r="KRP1" s="628"/>
      <c r="KRQ1" s="628"/>
      <c r="KRR1" s="628"/>
      <c r="KRS1" s="52"/>
      <c r="KRT1" s="55"/>
      <c r="KRU1" s="628"/>
      <c r="KRV1" s="628"/>
      <c r="KRW1" s="628"/>
      <c r="KRX1" s="628"/>
      <c r="KRY1" s="628"/>
      <c r="KRZ1" s="52"/>
      <c r="KSA1" s="55"/>
      <c r="KSB1" s="628"/>
      <c r="KSC1" s="628"/>
      <c r="KSD1" s="628"/>
      <c r="KSE1" s="628"/>
      <c r="KSF1" s="628"/>
      <c r="KSG1" s="52"/>
      <c r="KSH1" s="55"/>
      <c r="KSI1" s="628"/>
      <c r="KSJ1" s="628"/>
      <c r="KSK1" s="628"/>
      <c r="KSL1" s="628"/>
      <c r="KSM1" s="628"/>
      <c r="KSN1" s="52"/>
      <c r="KSO1" s="55"/>
      <c r="KSP1" s="628"/>
      <c r="KSQ1" s="628"/>
      <c r="KSR1" s="628"/>
      <c r="KSS1" s="628"/>
      <c r="KST1" s="628"/>
      <c r="KSU1" s="52"/>
      <c r="KSV1" s="55"/>
      <c r="KSW1" s="628"/>
      <c r="KSX1" s="628"/>
      <c r="KSY1" s="628"/>
      <c r="KSZ1" s="628"/>
      <c r="KTA1" s="628"/>
      <c r="KTB1" s="52"/>
      <c r="KTC1" s="55"/>
      <c r="KTD1" s="628"/>
      <c r="KTE1" s="628"/>
      <c r="KTF1" s="628"/>
      <c r="KTG1" s="628"/>
      <c r="KTH1" s="628"/>
      <c r="KTI1" s="52"/>
      <c r="KTJ1" s="55"/>
      <c r="KTK1" s="628"/>
      <c r="KTL1" s="628"/>
      <c r="KTM1" s="628"/>
      <c r="KTN1" s="628"/>
      <c r="KTO1" s="628"/>
      <c r="KTP1" s="52"/>
      <c r="KTQ1" s="55"/>
      <c r="KTR1" s="628"/>
      <c r="KTS1" s="628"/>
      <c r="KTT1" s="628"/>
      <c r="KTU1" s="628"/>
      <c r="KTV1" s="628"/>
      <c r="KTW1" s="52"/>
      <c r="KTX1" s="55"/>
      <c r="KTY1" s="628"/>
      <c r="KTZ1" s="628"/>
      <c r="KUA1" s="628"/>
      <c r="KUB1" s="628"/>
      <c r="KUC1" s="628"/>
      <c r="KUD1" s="52"/>
      <c r="KUE1" s="55"/>
      <c r="KUF1" s="628"/>
      <c r="KUG1" s="628"/>
      <c r="KUH1" s="628"/>
      <c r="KUI1" s="628"/>
      <c r="KUJ1" s="628"/>
      <c r="KUK1" s="52"/>
      <c r="KUL1" s="55"/>
      <c r="KUM1" s="628"/>
      <c r="KUN1" s="628"/>
      <c r="KUO1" s="628"/>
      <c r="KUP1" s="628"/>
      <c r="KUQ1" s="628"/>
      <c r="KUR1" s="52"/>
      <c r="KUS1" s="55"/>
      <c r="KUT1" s="628"/>
      <c r="KUU1" s="628"/>
      <c r="KUV1" s="628"/>
      <c r="KUW1" s="628"/>
      <c r="KUX1" s="628"/>
      <c r="KUY1" s="52"/>
      <c r="KUZ1" s="55"/>
      <c r="KVA1" s="628"/>
      <c r="KVB1" s="628"/>
      <c r="KVC1" s="628"/>
      <c r="KVD1" s="628"/>
      <c r="KVE1" s="628"/>
      <c r="KVF1" s="52"/>
      <c r="KVG1" s="55"/>
      <c r="KVH1" s="628"/>
      <c r="KVI1" s="628"/>
      <c r="KVJ1" s="628"/>
      <c r="KVK1" s="628"/>
      <c r="KVL1" s="628"/>
      <c r="KVM1" s="52"/>
      <c r="KVN1" s="55"/>
      <c r="KVO1" s="628"/>
      <c r="KVP1" s="628"/>
      <c r="KVQ1" s="628"/>
      <c r="KVR1" s="628"/>
      <c r="KVS1" s="628"/>
      <c r="KVT1" s="52"/>
      <c r="KVU1" s="55"/>
      <c r="KVV1" s="628"/>
      <c r="KVW1" s="628"/>
      <c r="KVX1" s="628"/>
      <c r="KVY1" s="628"/>
      <c r="KVZ1" s="628"/>
      <c r="KWA1" s="52"/>
      <c r="KWB1" s="55"/>
      <c r="KWC1" s="628"/>
      <c r="KWD1" s="628"/>
      <c r="KWE1" s="628"/>
      <c r="KWF1" s="628"/>
      <c r="KWG1" s="628"/>
      <c r="KWH1" s="52"/>
      <c r="KWI1" s="55"/>
      <c r="KWJ1" s="628"/>
      <c r="KWK1" s="628"/>
      <c r="KWL1" s="628"/>
      <c r="KWM1" s="628"/>
      <c r="KWN1" s="628"/>
      <c r="KWO1" s="52"/>
      <c r="KWP1" s="55"/>
      <c r="KWQ1" s="628"/>
      <c r="KWR1" s="628"/>
      <c r="KWS1" s="628"/>
      <c r="KWT1" s="628"/>
      <c r="KWU1" s="628"/>
      <c r="KWV1" s="52"/>
      <c r="KWW1" s="55"/>
      <c r="KWX1" s="628"/>
      <c r="KWY1" s="628"/>
      <c r="KWZ1" s="628"/>
      <c r="KXA1" s="628"/>
      <c r="KXB1" s="628"/>
      <c r="KXC1" s="52"/>
      <c r="KXD1" s="55"/>
      <c r="KXE1" s="628"/>
      <c r="KXF1" s="628"/>
      <c r="KXG1" s="628"/>
      <c r="KXH1" s="628"/>
      <c r="KXI1" s="628"/>
      <c r="KXJ1" s="52"/>
      <c r="KXK1" s="55"/>
      <c r="KXL1" s="628"/>
      <c r="KXM1" s="628"/>
      <c r="KXN1" s="628"/>
      <c r="KXO1" s="628"/>
      <c r="KXP1" s="628"/>
      <c r="KXQ1" s="52"/>
      <c r="KXR1" s="55"/>
      <c r="KXS1" s="628"/>
      <c r="KXT1" s="628"/>
      <c r="KXU1" s="628"/>
      <c r="KXV1" s="628"/>
      <c r="KXW1" s="628"/>
      <c r="KXX1" s="52"/>
      <c r="KXY1" s="55"/>
      <c r="KXZ1" s="628"/>
      <c r="KYA1" s="628"/>
      <c r="KYB1" s="628"/>
      <c r="KYC1" s="628"/>
      <c r="KYD1" s="628"/>
      <c r="KYE1" s="52"/>
      <c r="KYF1" s="55"/>
      <c r="KYG1" s="628"/>
      <c r="KYH1" s="628"/>
      <c r="KYI1" s="628"/>
      <c r="KYJ1" s="628"/>
      <c r="KYK1" s="628"/>
      <c r="KYL1" s="52"/>
      <c r="KYM1" s="55"/>
      <c r="KYN1" s="628"/>
      <c r="KYO1" s="628"/>
      <c r="KYP1" s="628"/>
      <c r="KYQ1" s="628"/>
      <c r="KYR1" s="628"/>
      <c r="KYS1" s="52"/>
      <c r="KYT1" s="55"/>
      <c r="KYU1" s="628"/>
      <c r="KYV1" s="628"/>
      <c r="KYW1" s="628"/>
      <c r="KYX1" s="628"/>
      <c r="KYY1" s="628"/>
      <c r="KYZ1" s="52"/>
      <c r="KZA1" s="55"/>
      <c r="KZB1" s="628"/>
      <c r="KZC1" s="628"/>
      <c r="KZD1" s="628"/>
      <c r="KZE1" s="628"/>
      <c r="KZF1" s="628"/>
      <c r="KZG1" s="52"/>
      <c r="KZH1" s="55"/>
      <c r="KZI1" s="628"/>
      <c r="KZJ1" s="628"/>
      <c r="KZK1" s="628"/>
      <c r="KZL1" s="628"/>
      <c r="KZM1" s="628"/>
      <c r="KZN1" s="52"/>
      <c r="KZO1" s="55"/>
      <c r="KZP1" s="628"/>
      <c r="KZQ1" s="628"/>
      <c r="KZR1" s="628"/>
      <c r="KZS1" s="628"/>
      <c r="KZT1" s="628"/>
      <c r="KZU1" s="52"/>
      <c r="KZV1" s="55"/>
      <c r="KZW1" s="628"/>
      <c r="KZX1" s="628"/>
      <c r="KZY1" s="628"/>
      <c r="KZZ1" s="628"/>
      <c r="LAA1" s="628"/>
      <c r="LAB1" s="52"/>
      <c r="LAC1" s="55"/>
      <c r="LAD1" s="628"/>
      <c r="LAE1" s="628"/>
      <c r="LAF1" s="628"/>
      <c r="LAG1" s="628"/>
      <c r="LAH1" s="628"/>
      <c r="LAI1" s="52"/>
      <c r="LAJ1" s="55"/>
      <c r="LAK1" s="628"/>
      <c r="LAL1" s="628"/>
      <c r="LAM1" s="628"/>
      <c r="LAN1" s="628"/>
      <c r="LAO1" s="628"/>
      <c r="LAP1" s="52"/>
      <c r="LAQ1" s="55"/>
      <c r="LAR1" s="628"/>
      <c r="LAS1" s="628"/>
      <c r="LAT1" s="628"/>
      <c r="LAU1" s="628"/>
      <c r="LAV1" s="628"/>
      <c r="LAW1" s="52"/>
      <c r="LAX1" s="55"/>
      <c r="LAY1" s="628"/>
      <c r="LAZ1" s="628"/>
      <c r="LBA1" s="628"/>
      <c r="LBB1" s="628"/>
      <c r="LBC1" s="628"/>
      <c r="LBD1" s="52"/>
      <c r="LBE1" s="55"/>
      <c r="LBF1" s="628"/>
      <c r="LBG1" s="628"/>
      <c r="LBH1" s="628"/>
      <c r="LBI1" s="628"/>
      <c r="LBJ1" s="628"/>
      <c r="LBK1" s="52"/>
      <c r="LBL1" s="55"/>
      <c r="LBM1" s="628"/>
      <c r="LBN1" s="628"/>
      <c r="LBO1" s="628"/>
      <c r="LBP1" s="628"/>
      <c r="LBQ1" s="628"/>
      <c r="LBR1" s="52"/>
      <c r="LBS1" s="55"/>
      <c r="LBT1" s="628"/>
      <c r="LBU1" s="628"/>
      <c r="LBV1" s="628"/>
      <c r="LBW1" s="628"/>
      <c r="LBX1" s="628"/>
      <c r="LBY1" s="52"/>
      <c r="LBZ1" s="55"/>
      <c r="LCA1" s="628"/>
      <c r="LCB1" s="628"/>
      <c r="LCC1" s="628"/>
      <c r="LCD1" s="628"/>
      <c r="LCE1" s="628"/>
      <c r="LCF1" s="52"/>
      <c r="LCG1" s="55"/>
      <c r="LCH1" s="628"/>
      <c r="LCI1" s="628"/>
      <c r="LCJ1" s="628"/>
      <c r="LCK1" s="628"/>
      <c r="LCL1" s="628"/>
      <c r="LCM1" s="52"/>
      <c r="LCN1" s="55"/>
      <c r="LCO1" s="628"/>
      <c r="LCP1" s="628"/>
      <c r="LCQ1" s="628"/>
      <c r="LCR1" s="628"/>
      <c r="LCS1" s="628"/>
      <c r="LCT1" s="52"/>
      <c r="LCU1" s="55"/>
      <c r="LCV1" s="628"/>
      <c r="LCW1" s="628"/>
      <c r="LCX1" s="628"/>
      <c r="LCY1" s="628"/>
      <c r="LCZ1" s="628"/>
      <c r="LDA1" s="52"/>
      <c r="LDB1" s="55"/>
      <c r="LDC1" s="628"/>
      <c r="LDD1" s="628"/>
      <c r="LDE1" s="628"/>
      <c r="LDF1" s="628"/>
      <c r="LDG1" s="628"/>
      <c r="LDH1" s="52"/>
      <c r="LDI1" s="55"/>
      <c r="LDJ1" s="628"/>
      <c r="LDK1" s="628"/>
      <c r="LDL1" s="628"/>
      <c r="LDM1" s="628"/>
      <c r="LDN1" s="628"/>
      <c r="LDO1" s="52"/>
      <c r="LDP1" s="55"/>
      <c r="LDQ1" s="628"/>
      <c r="LDR1" s="628"/>
      <c r="LDS1" s="628"/>
      <c r="LDT1" s="628"/>
      <c r="LDU1" s="628"/>
      <c r="LDV1" s="52"/>
      <c r="LDW1" s="55"/>
      <c r="LDX1" s="628"/>
      <c r="LDY1" s="628"/>
      <c r="LDZ1" s="628"/>
      <c r="LEA1" s="628"/>
      <c r="LEB1" s="628"/>
      <c r="LEC1" s="52"/>
      <c r="LED1" s="55"/>
      <c r="LEE1" s="628"/>
      <c r="LEF1" s="628"/>
      <c r="LEG1" s="628"/>
      <c r="LEH1" s="628"/>
      <c r="LEI1" s="628"/>
      <c r="LEJ1" s="52"/>
      <c r="LEK1" s="55"/>
      <c r="LEL1" s="628"/>
      <c r="LEM1" s="628"/>
      <c r="LEN1" s="628"/>
      <c r="LEO1" s="628"/>
      <c r="LEP1" s="628"/>
      <c r="LEQ1" s="52"/>
      <c r="LER1" s="55"/>
      <c r="LES1" s="628"/>
      <c r="LET1" s="628"/>
      <c r="LEU1" s="628"/>
      <c r="LEV1" s="628"/>
      <c r="LEW1" s="628"/>
      <c r="LEX1" s="52"/>
      <c r="LEY1" s="55"/>
      <c r="LEZ1" s="628"/>
      <c r="LFA1" s="628"/>
      <c r="LFB1" s="628"/>
      <c r="LFC1" s="628"/>
      <c r="LFD1" s="628"/>
      <c r="LFE1" s="52"/>
      <c r="LFF1" s="55"/>
      <c r="LFG1" s="628"/>
      <c r="LFH1" s="628"/>
      <c r="LFI1" s="628"/>
      <c r="LFJ1" s="628"/>
      <c r="LFK1" s="628"/>
      <c r="LFL1" s="52"/>
      <c r="LFM1" s="55"/>
      <c r="LFN1" s="628"/>
      <c r="LFO1" s="628"/>
      <c r="LFP1" s="628"/>
      <c r="LFQ1" s="628"/>
      <c r="LFR1" s="628"/>
      <c r="LFS1" s="52"/>
      <c r="LFT1" s="55"/>
      <c r="LFU1" s="628"/>
      <c r="LFV1" s="628"/>
      <c r="LFW1" s="628"/>
      <c r="LFX1" s="628"/>
      <c r="LFY1" s="628"/>
      <c r="LFZ1" s="52"/>
      <c r="LGA1" s="55"/>
      <c r="LGB1" s="628"/>
      <c r="LGC1" s="628"/>
      <c r="LGD1" s="628"/>
      <c r="LGE1" s="628"/>
      <c r="LGF1" s="628"/>
      <c r="LGG1" s="52"/>
      <c r="LGH1" s="55"/>
      <c r="LGI1" s="628"/>
      <c r="LGJ1" s="628"/>
      <c r="LGK1" s="628"/>
      <c r="LGL1" s="628"/>
      <c r="LGM1" s="628"/>
      <c r="LGN1" s="52"/>
      <c r="LGO1" s="55"/>
      <c r="LGP1" s="628"/>
      <c r="LGQ1" s="628"/>
      <c r="LGR1" s="628"/>
      <c r="LGS1" s="628"/>
      <c r="LGT1" s="628"/>
      <c r="LGU1" s="52"/>
      <c r="LGV1" s="55"/>
      <c r="LGW1" s="628"/>
      <c r="LGX1" s="628"/>
      <c r="LGY1" s="628"/>
      <c r="LGZ1" s="628"/>
      <c r="LHA1" s="628"/>
      <c r="LHB1" s="52"/>
      <c r="LHC1" s="55"/>
      <c r="LHD1" s="628"/>
      <c r="LHE1" s="628"/>
      <c r="LHF1" s="628"/>
      <c r="LHG1" s="628"/>
      <c r="LHH1" s="628"/>
      <c r="LHI1" s="52"/>
      <c r="LHJ1" s="55"/>
      <c r="LHK1" s="628"/>
      <c r="LHL1" s="628"/>
      <c r="LHM1" s="628"/>
      <c r="LHN1" s="628"/>
      <c r="LHO1" s="628"/>
      <c r="LHP1" s="52"/>
      <c r="LHQ1" s="55"/>
      <c r="LHR1" s="628"/>
      <c r="LHS1" s="628"/>
      <c r="LHT1" s="628"/>
      <c r="LHU1" s="628"/>
      <c r="LHV1" s="628"/>
      <c r="LHW1" s="52"/>
      <c r="LHX1" s="55"/>
      <c r="LHY1" s="628"/>
      <c r="LHZ1" s="628"/>
      <c r="LIA1" s="628"/>
      <c r="LIB1" s="628"/>
      <c r="LIC1" s="628"/>
      <c r="LID1" s="52"/>
      <c r="LIE1" s="55"/>
      <c r="LIF1" s="628"/>
      <c r="LIG1" s="628"/>
      <c r="LIH1" s="628"/>
      <c r="LII1" s="628"/>
      <c r="LIJ1" s="628"/>
      <c r="LIK1" s="52"/>
      <c r="LIL1" s="55"/>
      <c r="LIM1" s="628"/>
      <c r="LIN1" s="628"/>
      <c r="LIO1" s="628"/>
      <c r="LIP1" s="628"/>
      <c r="LIQ1" s="628"/>
      <c r="LIR1" s="52"/>
      <c r="LIS1" s="55"/>
      <c r="LIT1" s="628"/>
      <c r="LIU1" s="628"/>
      <c r="LIV1" s="628"/>
      <c r="LIW1" s="628"/>
      <c r="LIX1" s="628"/>
      <c r="LIY1" s="52"/>
      <c r="LIZ1" s="55"/>
      <c r="LJA1" s="628"/>
      <c r="LJB1" s="628"/>
      <c r="LJC1" s="628"/>
      <c r="LJD1" s="628"/>
      <c r="LJE1" s="628"/>
      <c r="LJF1" s="52"/>
      <c r="LJG1" s="55"/>
      <c r="LJH1" s="628"/>
      <c r="LJI1" s="628"/>
      <c r="LJJ1" s="628"/>
      <c r="LJK1" s="628"/>
      <c r="LJL1" s="628"/>
      <c r="LJM1" s="52"/>
      <c r="LJN1" s="55"/>
      <c r="LJO1" s="628"/>
      <c r="LJP1" s="628"/>
      <c r="LJQ1" s="628"/>
      <c r="LJR1" s="628"/>
      <c r="LJS1" s="628"/>
      <c r="LJT1" s="52"/>
      <c r="LJU1" s="55"/>
      <c r="LJV1" s="628"/>
      <c r="LJW1" s="628"/>
      <c r="LJX1" s="628"/>
      <c r="LJY1" s="628"/>
      <c r="LJZ1" s="628"/>
      <c r="LKA1" s="52"/>
      <c r="LKB1" s="55"/>
      <c r="LKC1" s="628"/>
      <c r="LKD1" s="628"/>
      <c r="LKE1" s="628"/>
      <c r="LKF1" s="628"/>
      <c r="LKG1" s="628"/>
      <c r="LKH1" s="52"/>
      <c r="LKI1" s="55"/>
      <c r="LKJ1" s="628"/>
      <c r="LKK1" s="628"/>
      <c r="LKL1" s="628"/>
      <c r="LKM1" s="628"/>
      <c r="LKN1" s="628"/>
      <c r="LKO1" s="52"/>
      <c r="LKP1" s="55"/>
      <c r="LKQ1" s="628"/>
      <c r="LKR1" s="628"/>
      <c r="LKS1" s="628"/>
      <c r="LKT1" s="628"/>
      <c r="LKU1" s="628"/>
      <c r="LKV1" s="52"/>
      <c r="LKW1" s="55"/>
      <c r="LKX1" s="628"/>
      <c r="LKY1" s="628"/>
      <c r="LKZ1" s="628"/>
      <c r="LLA1" s="628"/>
      <c r="LLB1" s="628"/>
      <c r="LLC1" s="52"/>
      <c r="LLD1" s="55"/>
      <c r="LLE1" s="628"/>
      <c r="LLF1" s="628"/>
      <c r="LLG1" s="628"/>
      <c r="LLH1" s="628"/>
      <c r="LLI1" s="628"/>
      <c r="LLJ1" s="52"/>
      <c r="LLK1" s="55"/>
      <c r="LLL1" s="628"/>
      <c r="LLM1" s="628"/>
      <c r="LLN1" s="628"/>
      <c r="LLO1" s="628"/>
      <c r="LLP1" s="628"/>
      <c r="LLQ1" s="52"/>
      <c r="LLR1" s="55"/>
      <c r="LLS1" s="628"/>
      <c r="LLT1" s="628"/>
      <c r="LLU1" s="628"/>
      <c r="LLV1" s="628"/>
      <c r="LLW1" s="628"/>
      <c r="LLX1" s="52"/>
      <c r="LLY1" s="55"/>
      <c r="LLZ1" s="628"/>
      <c r="LMA1" s="628"/>
      <c r="LMB1" s="628"/>
      <c r="LMC1" s="628"/>
      <c r="LMD1" s="628"/>
      <c r="LME1" s="52"/>
      <c r="LMF1" s="55"/>
      <c r="LMG1" s="628"/>
      <c r="LMH1" s="628"/>
      <c r="LMI1" s="628"/>
      <c r="LMJ1" s="628"/>
      <c r="LMK1" s="628"/>
      <c r="LML1" s="52"/>
      <c r="LMM1" s="55"/>
      <c r="LMN1" s="628"/>
      <c r="LMO1" s="628"/>
      <c r="LMP1" s="628"/>
      <c r="LMQ1" s="628"/>
      <c r="LMR1" s="628"/>
      <c r="LMS1" s="52"/>
      <c r="LMT1" s="55"/>
      <c r="LMU1" s="628"/>
      <c r="LMV1" s="628"/>
      <c r="LMW1" s="628"/>
      <c r="LMX1" s="628"/>
      <c r="LMY1" s="628"/>
      <c r="LMZ1" s="52"/>
      <c r="LNA1" s="55"/>
      <c r="LNB1" s="628"/>
      <c r="LNC1" s="628"/>
      <c r="LND1" s="628"/>
      <c r="LNE1" s="628"/>
      <c r="LNF1" s="628"/>
      <c r="LNG1" s="52"/>
      <c r="LNH1" s="55"/>
      <c r="LNI1" s="628"/>
      <c r="LNJ1" s="628"/>
      <c r="LNK1" s="628"/>
      <c r="LNL1" s="628"/>
      <c r="LNM1" s="628"/>
      <c r="LNN1" s="52"/>
      <c r="LNO1" s="55"/>
      <c r="LNP1" s="628"/>
      <c r="LNQ1" s="628"/>
      <c r="LNR1" s="628"/>
      <c r="LNS1" s="628"/>
      <c r="LNT1" s="628"/>
      <c r="LNU1" s="52"/>
      <c r="LNV1" s="55"/>
      <c r="LNW1" s="628"/>
      <c r="LNX1" s="628"/>
      <c r="LNY1" s="628"/>
      <c r="LNZ1" s="628"/>
      <c r="LOA1" s="628"/>
      <c r="LOB1" s="52"/>
      <c r="LOC1" s="55"/>
      <c r="LOD1" s="628"/>
      <c r="LOE1" s="628"/>
      <c r="LOF1" s="628"/>
      <c r="LOG1" s="628"/>
      <c r="LOH1" s="628"/>
      <c r="LOI1" s="52"/>
      <c r="LOJ1" s="55"/>
      <c r="LOK1" s="628"/>
      <c r="LOL1" s="628"/>
      <c r="LOM1" s="628"/>
      <c r="LON1" s="628"/>
      <c r="LOO1" s="628"/>
      <c r="LOP1" s="52"/>
      <c r="LOQ1" s="55"/>
      <c r="LOR1" s="628"/>
      <c r="LOS1" s="628"/>
      <c r="LOT1" s="628"/>
      <c r="LOU1" s="628"/>
      <c r="LOV1" s="628"/>
      <c r="LOW1" s="52"/>
      <c r="LOX1" s="55"/>
      <c r="LOY1" s="628"/>
      <c r="LOZ1" s="628"/>
      <c r="LPA1" s="628"/>
      <c r="LPB1" s="628"/>
      <c r="LPC1" s="628"/>
      <c r="LPD1" s="52"/>
      <c r="LPE1" s="55"/>
      <c r="LPF1" s="628"/>
      <c r="LPG1" s="628"/>
      <c r="LPH1" s="628"/>
      <c r="LPI1" s="628"/>
      <c r="LPJ1" s="628"/>
      <c r="LPK1" s="52"/>
      <c r="LPL1" s="55"/>
      <c r="LPM1" s="628"/>
      <c r="LPN1" s="628"/>
      <c r="LPO1" s="628"/>
      <c r="LPP1" s="628"/>
      <c r="LPQ1" s="628"/>
      <c r="LPR1" s="52"/>
      <c r="LPS1" s="55"/>
      <c r="LPT1" s="628"/>
      <c r="LPU1" s="628"/>
      <c r="LPV1" s="628"/>
      <c r="LPW1" s="628"/>
      <c r="LPX1" s="628"/>
      <c r="LPY1" s="52"/>
      <c r="LPZ1" s="55"/>
      <c r="LQA1" s="628"/>
      <c r="LQB1" s="628"/>
      <c r="LQC1" s="628"/>
      <c r="LQD1" s="628"/>
      <c r="LQE1" s="628"/>
      <c r="LQF1" s="52"/>
      <c r="LQG1" s="55"/>
      <c r="LQH1" s="628"/>
      <c r="LQI1" s="628"/>
      <c r="LQJ1" s="628"/>
      <c r="LQK1" s="628"/>
      <c r="LQL1" s="628"/>
      <c r="LQM1" s="52"/>
      <c r="LQN1" s="55"/>
      <c r="LQO1" s="628"/>
      <c r="LQP1" s="628"/>
      <c r="LQQ1" s="628"/>
      <c r="LQR1" s="628"/>
      <c r="LQS1" s="628"/>
      <c r="LQT1" s="52"/>
      <c r="LQU1" s="55"/>
      <c r="LQV1" s="628"/>
      <c r="LQW1" s="628"/>
      <c r="LQX1" s="628"/>
      <c r="LQY1" s="628"/>
      <c r="LQZ1" s="628"/>
      <c r="LRA1" s="52"/>
      <c r="LRB1" s="55"/>
      <c r="LRC1" s="628"/>
      <c r="LRD1" s="628"/>
      <c r="LRE1" s="628"/>
      <c r="LRF1" s="628"/>
      <c r="LRG1" s="628"/>
      <c r="LRH1" s="52"/>
      <c r="LRI1" s="55"/>
      <c r="LRJ1" s="628"/>
      <c r="LRK1" s="628"/>
      <c r="LRL1" s="628"/>
      <c r="LRM1" s="628"/>
      <c r="LRN1" s="628"/>
      <c r="LRO1" s="52"/>
      <c r="LRP1" s="55"/>
      <c r="LRQ1" s="628"/>
      <c r="LRR1" s="628"/>
      <c r="LRS1" s="628"/>
      <c r="LRT1" s="628"/>
      <c r="LRU1" s="628"/>
      <c r="LRV1" s="52"/>
      <c r="LRW1" s="55"/>
      <c r="LRX1" s="628"/>
      <c r="LRY1" s="628"/>
      <c r="LRZ1" s="628"/>
      <c r="LSA1" s="628"/>
      <c r="LSB1" s="628"/>
      <c r="LSC1" s="52"/>
      <c r="LSD1" s="55"/>
      <c r="LSE1" s="628"/>
      <c r="LSF1" s="628"/>
      <c r="LSG1" s="628"/>
      <c r="LSH1" s="628"/>
      <c r="LSI1" s="628"/>
      <c r="LSJ1" s="52"/>
      <c r="LSK1" s="55"/>
      <c r="LSL1" s="628"/>
      <c r="LSM1" s="628"/>
      <c r="LSN1" s="628"/>
      <c r="LSO1" s="628"/>
      <c r="LSP1" s="628"/>
      <c r="LSQ1" s="52"/>
      <c r="LSR1" s="55"/>
      <c r="LSS1" s="628"/>
      <c r="LST1" s="628"/>
      <c r="LSU1" s="628"/>
      <c r="LSV1" s="628"/>
      <c r="LSW1" s="628"/>
      <c r="LSX1" s="52"/>
      <c r="LSY1" s="55"/>
      <c r="LSZ1" s="628"/>
      <c r="LTA1" s="628"/>
      <c r="LTB1" s="628"/>
      <c r="LTC1" s="628"/>
      <c r="LTD1" s="628"/>
      <c r="LTE1" s="52"/>
      <c r="LTF1" s="55"/>
      <c r="LTG1" s="628"/>
      <c r="LTH1" s="628"/>
      <c r="LTI1" s="628"/>
      <c r="LTJ1" s="628"/>
      <c r="LTK1" s="628"/>
      <c r="LTL1" s="52"/>
      <c r="LTM1" s="55"/>
      <c r="LTN1" s="628"/>
      <c r="LTO1" s="628"/>
      <c r="LTP1" s="628"/>
      <c r="LTQ1" s="628"/>
      <c r="LTR1" s="628"/>
      <c r="LTS1" s="52"/>
      <c r="LTT1" s="55"/>
      <c r="LTU1" s="628"/>
      <c r="LTV1" s="628"/>
      <c r="LTW1" s="628"/>
      <c r="LTX1" s="628"/>
      <c r="LTY1" s="628"/>
      <c r="LTZ1" s="52"/>
      <c r="LUA1" s="55"/>
      <c r="LUB1" s="628"/>
      <c r="LUC1" s="628"/>
      <c r="LUD1" s="628"/>
      <c r="LUE1" s="628"/>
      <c r="LUF1" s="628"/>
      <c r="LUG1" s="52"/>
      <c r="LUH1" s="55"/>
      <c r="LUI1" s="628"/>
      <c r="LUJ1" s="628"/>
      <c r="LUK1" s="628"/>
      <c r="LUL1" s="628"/>
      <c r="LUM1" s="628"/>
      <c r="LUN1" s="52"/>
      <c r="LUO1" s="55"/>
      <c r="LUP1" s="628"/>
      <c r="LUQ1" s="628"/>
      <c r="LUR1" s="628"/>
      <c r="LUS1" s="628"/>
      <c r="LUT1" s="628"/>
      <c r="LUU1" s="52"/>
      <c r="LUV1" s="55"/>
      <c r="LUW1" s="628"/>
      <c r="LUX1" s="628"/>
      <c r="LUY1" s="628"/>
      <c r="LUZ1" s="628"/>
      <c r="LVA1" s="628"/>
      <c r="LVB1" s="52"/>
      <c r="LVC1" s="55"/>
      <c r="LVD1" s="628"/>
      <c r="LVE1" s="628"/>
      <c r="LVF1" s="628"/>
      <c r="LVG1" s="628"/>
      <c r="LVH1" s="628"/>
      <c r="LVI1" s="52"/>
      <c r="LVJ1" s="55"/>
      <c r="LVK1" s="628"/>
      <c r="LVL1" s="628"/>
      <c r="LVM1" s="628"/>
      <c r="LVN1" s="628"/>
      <c r="LVO1" s="628"/>
      <c r="LVP1" s="52"/>
      <c r="LVQ1" s="55"/>
      <c r="LVR1" s="628"/>
      <c r="LVS1" s="628"/>
      <c r="LVT1" s="628"/>
      <c r="LVU1" s="628"/>
      <c r="LVV1" s="628"/>
      <c r="LVW1" s="52"/>
      <c r="LVX1" s="55"/>
      <c r="LVY1" s="628"/>
      <c r="LVZ1" s="628"/>
      <c r="LWA1" s="628"/>
      <c r="LWB1" s="628"/>
      <c r="LWC1" s="628"/>
      <c r="LWD1" s="52"/>
      <c r="LWE1" s="55"/>
      <c r="LWF1" s="628"/>
      <c r="LWG1" s="628"/>
      <c r="LWH1" s="628"/>
      <c r="LWI1" s="628"/>
      <c r="LWJ1" s="628"/>
      <c r="LWK1" s="52"/>
      <c r="LWL1" s="55"/>
      <c r="LWM1" s="628"/>
      <c r="LWN1" s="628"/>
      <c r="LWO1" s="628"/>
      <c r="LWP1" s="628"/>
      <c r="LWQ1" s="628"/>
      <c r="LWR1" s="52"/>
      <c r="LWS1" s="55"/>
      <c r="LWT1" s="628"/>
      <c r="LWU1" s="628"/>
      <c r="LWV1" s="628"/>
      <c r="LWW1" s="628"/>
      <c r="LWX1" s="628"/>
      <c r="LWY1" s="52"/>
      <c r="LWZ1" s="55"/>
      <c r="LXA1" s="628"/>
      <c r="LXB1" s="628"/>
      <c r="LXC1" s="628"/>
      <c r="LXD1" s="628"/>
      <c r="LXE1" s="628"/>
      <c r="LXF1" s="52"/>
      <c r="LXG1" s="55"/>
      <c r="LXH1" s="628"/>
      <c r="LXI1" s="628"/>
      <c r="LXJ1" s="628"/>
      <c r="LXK1" s="628"/>
      <c r="LXL1" s="628"/>
      <c r="LXM1" s="52"/>
      <c r="LXN1" s="55"/>
      <c r="LXO1" s="628"/>
      <c r="LXP1" s="628"/>
      <c r="LXQ1" s="628"/>
      <c r="LXR1" s="628"/>
      <c r="LXS1" s="628"/>
      <c r="LXT1" s="52"/>
      <c r="LXU1" s="55"/>
      <c r="LXV1" s="628"/>
      <c r="LXW1" s="628"/>
      <c r="LXX1" s="628"/>
      <c r="LXY1" s="628"/>
      <c r="LXZ1" s="628"/>
      <c r="LYA1" s="52"/>
      <c r="LYB1" s="55"/>
      <c r="LYC1" s="628"/>
      <c r="LYD1" s="628"/>
      <c r="LYE1" s="628"/>
      <c r="LYF1" s="628"/>
      <c r="LYG1" s="628"/>
      <c r="LYH1" s="52"/>
      <c r="LYI1" s="55"/>
      <c r="LYJ1" s="628"/>
      <c r="LYK1" s="628"/>
      <c r="LYL1" s="628"/>
      <c r="LYM1" s="628"/>
      <c r="LYN1" s="628"/>
      <c r="LYO1" s="52"/>
      <c r="LYP1" s="55"/>
      <c r="LYQ1" s="628"/>
      <c r="LYR1" s="628"/>
      <c r="LYS1" s="628"/>
      <c r="LYT1" s="628"/>
      <c r="LYU1" s="628"/>
      <c r="LYV1" s="52"/>
      <c r="LYW1" s="55"/>
      <c r="LYX1" s="628"/>
      <c r="LYY1" s="628"/>
      <c r="LYZ1" s="628"/>
      <c r="LZA1" s="628"/>
      <c r="LZB1" s="628"/>
      <c r="LZC1" s="52"/>
      <c r="LZD1" s="55"/>
      <c r="LZE1" s="628"/>
      <c r="LZF1" s="628"/>
      <c r="LZG1" s="628"/>
      <c r="LZH1" s="628"/>
      <c r="LZI1" s="628"/>
      <c r="LZJ1" s="52"/>
      <c r="LZK1" s="55"/>
      <c r="LZL1" s="628"/>
      <c r="LZM1" s="628"/>
      <c r="LZN1" s="628"/>
      <c r="LZO1" s="628"/>
      <c r="LZP1" s="628"/>
      <c r="LZQ1" s="52"/>
      <c r="LZR1" s="55"/>
      <c r="LZS1" s="628"/>
      <c r="LZT1" s="628"/>
      <c r="LZU1" s="628"/>
      <c r="LZV1" s="628"/>
      <c r="LZW1" s="628"/>
      <c r="LZX1" s="52"/>
      <c r="LZY1" s="55"/>
      <c r="LZZ1" s="628"/>
      <c r="MAA1" s="628"/>
      <c r="MAB1" s="628"/>
      <c r="MAC1" s="628"/>
      <c r="MAD1" s="628"/>
      <c r="MAE1" s="52"/>
      <c r="MAF1" s="55"/>
      <c r="MAG1" s="628"/>
      <c r="MAH1" s="628"/>
      <c r="MAI1" s="628"/>
      <c r="MAJ1" s="628"/>
      <c r="MAK1" s="628"/>
      <c r="MAL1" s="52"/>
      <c r="MAM1" s="55"/>
      <c r="MAN1" s="628"/>
      <c r="MAO1" s="628"/>
      <c r="MAP1" s="628"/>
      <c r="MAQ1" s="628"/>
      <c r="MAR1" s="628"/>
      <c r="MAS1" s="52"/>
      <c r="MAT1" s="55"/>
      <c r="MAU1" s="628"/>
      <c r="MAV1" s="628"/>
      <c r="MAW1" s="628"/>
      <c r="MAX1" s="628"/>
      <c r="MAY1" s="628"/>
      <c r="MAZ1" s="52"/>
      <c r="MBA1" s="55"/>
      <c r="MBB1" s="628"/>
      <c r="MBC1" s="628"/>
      <c r="MBD1" s="628"/>
      <c r="MBE1" s="628"/>
      <c r="MBF1" s="628"/>
      <c r="MBG1" s="52"/>
      <c r="MBH1" s="55"/>
      <c r="MBI1" s="628"/>
      <c r="MBJ1" s="628"/>
      <c r="MBK1" s="628"/>
      <c r="MBL1" s="628"/>
      <c r="MBM1" s="628"/>
      <c r="MBN1" s="52"/>
      <c r="MBO1" s="55"/>
      <c r="MBP1" s="628"/>
      <c r="MBQ1" s="628"/>
      <c r="MBR1" s="628"/>
      <c r="MBS1" s="628"/>
      <c r="MBT1" s="628"/>
      <c r="MBU1" s="52"/>
      <c r="MBV1" s="55"/>
      <c r="MBW1" s="628"/>
      <c r="MBX1" s="628"/>
      <c r="MBY1" s="628"/>
      <c r="MBZ1" s="628"/>
      <c r="MCA1" s="628"/>
      <c r="MCB1" s="52"/>
      <c r="MCC1" s="55"/>
      <c r="MCD1" s="628"/>
      <c r="MCE1" s="628"/>
      <c r="MCF1" s="628"/>
      <c r="MCG1" s="628"/>
      <c r="MCH1" s="628"/>
      <c r="MCI1" s="52"/>
      <c r="MCJ1" s="55"/>
      <c r="MCK1" s="628"/>
      <c r="MCL1" s="628"/>
      <c r="MCM1" s="628"/>
      <c r="MCN1" s="628"/>
      <c r="MCO1" s="628"/>
      <c r="MCP1" s="52"/>
      <c r="MCQ1" s="55"/>
      <c r="MCR1" s="628"/>
      <c r="MCS1" s="628"/>
      <c r="MCT1" s="628"/>
      <c r="MCU1" s="628"/>
      <c r="MCV1" s="628"/>
      <c r="MCW1" s="52"/>
      <c r="MCX1" s="55"/>
      <c r="MCY1" s="628"/>
      <c r="MCZ1" s="628"/>
      <c r="MDA1" s="628"/>
      <c r="MDB1" s="628"/>
      <c r="MDC1" s="628"/>
      <c r="MDD1" s="52"/>
      <c r="MDE1" s="55"/>
      <c r="MDF1" s="628"/>
      <c r="MDG1" s="628"/>
      <c r="MDH1" s="628"/>
      <c r="MDI1" s="628"/>
      <c r="MDJ1" s="628"/>
      <c r="MDK1" s="52"/>
      <c r="MDL1" s="55"/>
      <c r="MDM1" s="628"/>
      <c r="MDN1" s="628"/>
      <c r="MDO1" s="628"/>
      <c r="MDP1" s="628"/>
      <c r="MDQ1" s="628"/>
      <c r="MDR1" s="52"/>
      <c r="MDS1" s="55"/>
      <c r="MDT1" s="628"/>
      <c r="MDU1" s="628"/>
      <c r="MDV1" s="628"/>
      <c r="MDW1" s="628"/>
      <c r="MDX1" s="628"/>
      <c r="MDY1" s="52"/>
      <c r="MDZ1" s="55"/>
      <c r="MEA1" s="628"/>
      <c r="MEB1" s="628"/>
      <c r="MEC1" s="628"/>
      <c r="MED1" s="628"/>
      <c r="MEE1" s="628"/>
      <c r="MEF1" s="52"/>
      <c r="MEG1" s="55"/>
      <c r="MEH1" s="628"/>
      <c r="MEI1" s="628"/>
      <c r="MEJ1" s="628"/>
      <c r="MEK1" s="628"/>
      <c r="MEL1" s="628"/>
      <c r="MEM1" s="52"/>
      <c r="MEN1" s="55"/>
      <c r="MEO1" s="628"/>
      <c r="MEP1" s="628"/>
      <c r="MEQ1" s="628"/>
      <c r="MER1" s="628"/>
      <c r="MES1" s="628"/>
      <c r="MET1" s="52"/>
      <c r="MEU1" s="55"/>
      <c r="MEV1" s="628"/>
      <c r="MEW1" s="628"/>
      <c r="MEX1" s="628"/>
      <c r="MEY1" s="628"/>
      <c r="MEZ1" s="628"/>
      <c r="MFA1" s="52"/>
      <c r="MFB1" s="55"/>
      <c r="MFC1" s="628"/>
      <c r="MFD1" s="628"/>
      <c r="MFE1" s="628"/>
      <c r="MFF1" s="628"/>
      <c r="MFG1" s="628"/>
      <c r="MFH1" s="52"/>
      <c r="MFI1" s="55"/>
      <c r="MFJ1" s="628"/>
      <c r="MFK1" s="628"/>
      <c r="MFL1" s="628"/>
      <c r="MFM1" s="628"/>
      <c r="MFN1" s="628"/>
      <c r="MFO1" s="52"/>
      <c r="MFP1" s="55"/>
      <c r="MFQ1" s="628"/>
      <c r="MFR1" s="628"/>
      <c r="MFS1" s="628"/>
      <c r="MFT1" s="628"/>
      <c r="MFU1" s="628"/>
      <c r="MFV1" s="52"/>
      <c r="MFW1" s="55"/>
      <c r="MFX1" s="628"/>
      <c r="MFY1" s="628"/>
      <c r="MFZ1" s="628"/>
      <c r="MGA1" s="628"/>
      <c r="MGB1" s="628"/>
      <c r="MGC1" s="52"/>
      <c r="MGD1" s="55"/>
      <c r="MGE1" s="628"/>
      <c r="MGF1" s="628"/>
      <c r="MGG1" s="628"/>
      <c r="MGH1" s="628"/>
      <c r="MGI1" s="628"/>
      <c r="MGJ1" s="52"/>
      <c r="MGK1" s="55"/>
      <c r="MGL1" s="628"/>
      <c r="MGM1" s="628"/>
      <c r="MGN1" s="628"/>
      <c r="MGO1" s="628"/>
      <c r="MGP1" s="628"/>
      <c r="MGQ1" s="52"/>
      <c r="MGR1" s="55"/>
      <c r="MGS1" s="628"/>
      <c r="MGT1" s="628"/>
      <c r="MGU1" s="628"/>
      <c r="MGV1" s="628"/>
      <c r="MGW1" s="628"/>
      <c r="MGX1" s="52"/>
      <c r="MGY1" s="55"/>
      <c r="MGZ1" s="628"/>
      <c r="MHA1" s="628"/>
      <c r="MHB1" s="628"/>
      <c r="MHC1" s="628"/>
      <c r="MHD1" s="628"/>
      <c r="MHE1" s="52"/>
      <c r="MHF1" s="55"/>
      <c r="MHG1" s="628"/>
      <c r="MHH1" s="628"/>
      <c r="MHI1" s="628"/>
      <c r="MHJ1" s="628"/>
      <c r="MHK1" s="628"/>
      <c r="MHL1" s="52"/>
      <c r="MHM1" s="55"/>
      <c r="MHN1" s="628"/>
      <c r="MHO1" s="628"/>
      <c r="MHP1" s="628"/>
      <c r="MHQ1" s="628"/>
      <c r="MHR1" s="628"/>
      <c r="MHS1" s="52"/>
      <c r="MHT1" s="55"/>
      <c r="MHU1" s="628"/>
      <c r="MHV1" s="628"/>
      <c r="MHW1" s="628"/>
      <c r="MHX1" s="628"/>
      <c r="MHY1" s="628"/>
      <c r="MHZ1" s="52"/>
      <c r="MIA1" s="55"/>
      <c r="MIB1" s="628"/>
      <c r="MIC1" s="628"/>
      <c r="MID1" s="628"/>
      <c r="MIE1" s="628"/>
      <c r="MIF1" s="628"/>
      <c r="MIG1" s="52"/>
      <c r="MIH1" s="55"/>
      <c r="MII1" s="628"/>
      <c r="MIJ1" s="628"/>
      <c r="MIK1" s="628"/>
      <c r="MIL1" s="628"/>
      <c r="MIM1" s="628"/>
      <c r="MIN1" s="52"/>
      <c r="MIO1" s="55"/>
      <c r="MIP1" s="628"/>
      <c r="MIQ1" s="628"/>
      <c r="MIR1" s="628"/>
      <c r="MIS1" s="628"/>
      <c r="MIT1" s="628"/>
      <c r="MIU1" s="52"/>
      <c r="MIV1" s="55"/>
      <c r="MIW1" s="628"/>
      <c r="MIX1" s="628"/>
      <c r="MIY1" s="628"/>
      <c r="MIZ1" s="628"/>
      <c r="MJA1" s="628"/>
      <c r="MJB1" s="52"/>
      <c r="MJC1" s="55"/>
      <c r="MJD1" s="628"/>
      <c r="MJE1" s="628"/>
      <c r="MJF1" s="628"/>
      <c r="MJG1" s="628"/>
      <c r="MJH1" s="628"/>
      <c r="MJI1" s="52"/>
      <c r="MJJ1" s="55"/>
      <c r="MJK1" s="628"/>
      <c r="MJL1" s="628"/>
      <c r="MJM1" s="628"/>
      <c r="MJN1" s="628"/>
      <c r="MJO1" s="628"/>
      <c r="MJP1" s="52"/>
      <c r="MJQ1" s="55"/>
      <c r="MJR1" s="628"/>
      <c r="MJS1" s="628"/>
      <c r="MJT1" s="628"/>
      <c r="MJU1" s="628"/>
      <c r="MJV1" s="628"/>
      <c r="MJW1" s="52"/>
      <c r="MJX1" s="55"/>
      <c r="MJY1" s="628"/>
      <c r="MJZ1" s="628"/>
      <c r="MKA1" s="628"/>
      <c r="MKB1" s="628"/>
      <c r="MKC1" s="628"/>
      <c r="MKD1" s="52"/>
      <c r="MKE1" s="55"/>
      <c r="MKF1" s="628"/>
      <c r="MKG1" s="628"/>
      <c r="MKH1" s="628"/>
      <c r="MKI1" s="628"/>
      <c r="MKJ1" s="628"/>
      <c r="MKK1" s="52"/>
      <c r="MKL1" s="55"/>
      <c r="MKM1" s="628"/>
      <c r="MKN1" s="628"/>
      <c r="MKO1" s="628"/>
      <c r="MKP1" s="628"/>
      <c r="MKQ1" s="628"/>
      <c r="MKR1" s="52"/>
      <c r="MKS1" s="55"/>
      <c r="MKT1" s="628"/>
      <c r="MKU1" s="628"/>
      <c r="MKV1" s="628"/>
      <c r="MKW1" s="628"/>
      <c r="MKX1" s="628"/>
      <c r="MKY1" s="52"/>
      <c r="MKZ1" s="55"/>
      <c r="MLA1" s="628"/>
      <c r="MLB1" s="628"/>
      <c r="MLC1" s="628"/>
      <c r="MLD1" s="628"/>
      <c r="MLE1" s="628"/>
      <c r="MLF1" s="52"/>
      <c r="MLG1" s="55"/>
      <c r="MLH1" s="628"/>
      <c r="MLI1" s="628"/>
      <c r="MLJ1" s="628"/>
      <c r="MLK1" s="628"/>
      <c r="MLL1" s="628"/>
      <c r="MLM1" s="52"/>
      <c r="MLN1" s="55"/>
      <c r="MLO1" s="628"/>
      <c r="MLP1" s="628"/>
      <c r="MLQ1" s="628"/>
      <c r="MLR1" s="628"/>
      <c r="MLS1" s="628"/>
      <c r="MLT1" s="52"/>
      <c r="MLU1" s="55"/>
      <c r="MLV1" s="628"/>
      <c r="MLW1" s="628"/>
      <c r="MLX1" s="628"/>
      <c r="MLY1" s="628"/>
      <c r="MLZ1" s="628"/>
      <c r="MMA1" s="52"/>
      <c r="MMB1" s="55"/>
      <c r="MMC1" s="628"/>
      <c r="MMD1" s="628"/>
      <c r="MME1" s="628"/>
      <c r="MMF1" s="628"/>
      <c r="MMG1" s="628"/>
      <c r="MMH1" s="52"/>
      <c r="MMI1" s="55"/>
      <c r="MMJ1" s="628"/>
      <c r="MMK1" s="628"/>
      <c r="MML1" s="628"/>
      <c r="MMM1" s="628"/>
      <c r="MMN1" s="628"/>
      <c r="MMO1" s="52"/>
      <c r="MMP1" s="55"/>
      <c r="MMQ1" s="628"/>
      <c r="MMR1" s="628"/>
      <c r="MMS1" s="628"/>
      <c r="MMT1" s="628"/>
      <c r="MMU1" s="628"/>
      <c r="MMV1" s="52"/>
      <c r="MMW1" s="55"/>
      <c r="MMX1" s="628"/>
      <c r="MMY1" s="628"/>
      <c r="MMZ1" s="628"/>
      <c r="MNA1" s="628"/>
      <c r="MNB1" s="628"/>
      <c r="MNC1" s="52"/>
      <c r="MND1" s="55"/>
      <c r="MNE1" s="628"/>
      <c r="MNF1" s="628"/>
      <c r="MNG1" s="628"/>
      <c r="MNH1" s="628"/>
      <c r="MNI1" s="628"/>
      <c r="MNJ1" s="52"/>
      <c r="MNK1" s="55"/>
      <c r="MNL1" s="628"/>
      <c r="MNM1" s="628"/>
      <c r="MNN1" s="628"/>
      <c r="MNO1" s="628"/>
      <c r="MNP1" s="628"/>
      <c r="MNQ1" s="52"/>
      <c r="MNR1" s="55"/>
      <c r="MNS1" s="628"/>
      <c r="MNT1" s="628"/>
      <c r="MNU1" s="628"/>
      <c r="MNV1" s="628"/>
      <c r="MNW1" s="628"/>
      <c r="MNX1" s="52"/>
      <c r="MNY1" s="55"/>
      <c r="MNZ1" s="628"/>
      <c r="MOA1" s="628"/>
      <c r="MOB1" s="628"/>
      <c r="MOC1" s="628"/>
      <c r="MOD1" s="628"/>
      <c r="MOE1" s="52"/>
      <c r="MOF1" s="55"/>
      <c r="MOG1" s="628"/>
      <c r="MOH1" s="628"/>
      <c r="MOI1" s="628"/>
      <c r="MOJ1" s="628"/>
      <c r="MOK1" s="628"/>
      <c r="MOL1" s="52"/>
      <c r="MOM1" s="55"/>
      <c r="MON1" s="628"/>
      <c r="MOO1" s="628"/>
      <c r="MOP1" s="628"/>
      <c r="MOQ1" s="628"/>
      <c r="MOR1" s="628"/>
      <c r="MOS1" s="52"/>
      <c r="MOT1" s="55"/>
      <c r="MOU1" s="628"/>
      <c r="MOV1" s="628"/>
      <c r="MOW1" s="628"/>
      <c r="MOX1" s="628"/>
      <c r="MOY1" s="628"/>
      <c r="MOZ1" s="52"/>
      <c r="MPA1" s="55"/>
      <c r="MPB1" s="628"/>
      <c r="MPC1" s="628"/>
      <c r="MPD1" s="628"/>
      <c r="MPE1" s="628"/>
      <c r="MPF1" s="628"/>
      <c r="MPG1" s="52"/>
      <c r="MPH1" s="55"/>
      <c r="MPI1" s="628"/>
      <c r="MPJ1" s="628"/>
      <c r="MPK1" s="628"/>
      <c r="MPL1" s="628"/>
      <c r="MPM1" s="628"/>
      <c r="MPN1" s="52"/>
      <c r="MPO1" s="55"/>
      <c r="MPP1" s="628"/>
      <c r="MPQ1" s="628"/>
      <c r="MPR1" s="628"/>
      <c r="MPS1" s="628"/>
      <c r="MPT1" s="628"/>
      <c r="MPU1" s="52"/>
      <c r="MPV1" s="55"/>
      <c r="MPW1" s="628"/>
      <c r="MPX1" s="628"/>
      <c r="MPY1" s="628"/>
      <c r="MPZ1" s="628"/>
      <c r="MQA1" s="628"/>
      <c r="MQB1" s="52"/>
      <c r="MQC1" s="55"/>
      <c r="MQD1" s="628"/>
      <c r="MQE1" s="628"/>
      <c r="MQF1" s="628"/>
      <c r="MQG1" s="628"/>
      <c r="MQH1" s="628"/>
      <c r="MQI1" s="52"/>
      <c r="MQJ1" s="55"/>
      <c r="MQK1" s="628"/>
      <c r="MQL1" s="628"/>
      <c r="MQM1" s="628"/>
      <c r="MQN1" s="628"/>
      <c r="MQO1" s="628"/>
      <c r="MQP1" s="52"/>
      <c r="MQQ1" s="55"/>
      <c r="MQR1" s="628"/>
      <c r="MQS1" s="628"/>
      <c r="MQT1" s="628"/>
      <c r="MQU1" s="628"/>
      <c r="MQV1" s="628"/>
      <c r="MQW1" s="52"/>
      <c r="MQX1" s="55"/>
      <c r="MQY1" s="628"/>
      <c r="MQZ1" s="628"/>
      <c r="MRA1" s="628"/>
      <c r="MRB1" s="628"/>
      <c r="MRC1" s="628"/>
      <c r="MRD1" s="52"/>
      <c r="MRE1" s="55"/>
      <c r="MRF1" s="628"/>
      <c r="MRG1" s="628"/>
      <c r="MRH1" s="628"/>
      <c r="MRI1" s="628"/>
      <c r="MRJ1" s="628"/>
      <c r="MRK1" s="52"/>
      <c r="MRL1" s="55"/>
      <c r="MRM1" s="628"/>
      <c r="MRN1" s="628"/>
      <c r="MRO1" s="628"/>
      <c r="MRP1" s="628"/>
      <c r="MRQ1" s="628"/>
      <c r="MRR1" s="52"/>
      <c r="MRS1" s="55"/>
      <c r="MRT1" s="628"/>
      <c r="MRU1" s="628"/>
      <c r="MRV1" s="628"/>
      <c r="MRW1" s="628"/>
      <c r="MRX1" s="628"/>
      <c r="MRY1" s="52"/>
      <c r="MRZ1" s="55"/>
      <c r="MSA1" s="628"/>
      <c r="MSB1" s="628"/>
      <c r="MSC1" s="628"/>
      <c r="MSD1" s="628"/>
      <c r="MSE1" s="628"/>
      <c r="MSF1" s="52"/>
      <c r="MSG1" s="55"/>
      <c r="MSH1" s="628"/>
      <c r="MSI1" s="628"/>
      <c r="MSJ1" s="628"/>
      <c r="MSK1" s="628"/>
      <c r="MSL1" s="628"/>
      <c r="MSM1" s="52"/>
      <c r="MSN1" s="55"/>
      <c r="MSO1" s="628"/>
      <c r="MSP1" s="628"/>
      <c r="MSQ1" s="628"/>
      <c r="MSR1" s="628"/>
      <c r="MSS1" s="628"/>
      <c r="MST1" s="52"/>
      <c r="MSU1" s="55"/>
      <c r="MSV1" s="628"/>
      <c r="MSW1" s="628"/>
      <c r="MSX1" s="628"/>
      <c r="MSY1" s="628"/>
      <c r="MSZ1" s="628"/>
      <c r="MTA1" s="52"/>
      <c r="MTB1" s="55"/>
      <c r="MTC1" s="628"/>
      <c r="MTD1" s="628"/>
      <c r="MTE1" s="628"/>
      <c r="MTF1" s="628"/>
      <c r="MTG1" s="628"/>
      <c r="MTH1" s="52"/>
      <c r="MTI1" s="55"/>
      <c r="MTJ1" s="628"/>
      <c r="MTK1" s="628"/>
      <c r="MTL1" s="628"/>
      <c r="MTM1" s="628"/>
      <c r="MTN1" s="628"/>
      <c r="MTO1" s="52"/>
      <c r="MTP1" s="55"/>
      <c r="MTQ1" s="628"/>
      <c r="MTR1" s="628"/>
      <c r="MTS1" s="628"/>
      <c r="MTT1" s="628"/>
      <c r="MTU1" s="628"/>
      <c r="MTV1" s="52"/>
      <c r="MTW1" s="55"/>
      <c r="MTX1" s="628"/>
      <c r="MTY1" s="628"/>
      <c r="MTZ1" s="628"/>
      <c r="MUA1" s="628"/>
      <c r="MUB1" s="628"/>
      <c r="MUC1" s="52"/>
      <c r="MUD1" s="55"/>
      <c r="MUE1" s="628"/>
      <c r="MUF1" s="628"/>
      <c r="MUG1" s="628"/>
      <c r="MUH1" s="628"/>
      <c r="MUI1" s="628"/>
      <c r="MUJ1" s="52"/>
      <c r="MUK1" s="55"/>
      <c r="MUL1" s="628"/>
      <c r="MUM1" s="628"/>
      <c r="MUN1" s="628"/>
      <c r="MUO1" s="628"/>
      <c r="MUP1" s="628"/>
      <c r="MUQ1" s="52"/>
      <c r="MUR1" s="55"/>
      <c r="MUS1" s="628"/>
      <c r="MUT1" s="628"/>
      <c r="MUU1" s="628"/>
      <c r="MUV1" s="628"/>
      <c r="MUW1" s="628"/>
      <c r="MUX1" s="52"/>
      <c r="MUY1" s="55"/>
      <c r="MUZ1" s="628"/>
      <c r="MVA1" s="628"/>
      <c r="MVB1" s="628"/>
      <c r="MVC1" s="628"/>
      <c r="MVD1" s="628"/>
      <c r="MVE1" s="52"/>
      <c r="MVF1" s="55"/>
      <c r="MVG1" s="628"/>
      <c r="MVH1" s="628"/>
      <c r="MVI1" s="628"/>
      <c r="MVJ1" s="628"/>
      <c r="MVK1" s="628"/>
      <c r="MVL1" s="52"/>
      <c r="MVM1" s="55"/>
      <c r="MVN1" s="628"/>
      <c r="MVO1" s="628"/>
      <c r="MVP1" s="628"/>
      <c r="MVQ1" s="628"/>
      <c r="MVR1" s="628"/>
      <c r="MVS1" s="52"/>
      <c r="MVT1" s="55"/>
      <c r="MVU1" s="628"/>
      <c r="MVV1" s="628"/>
      <c r="MVW1" s="628"/>
      <c r="MVX1" s="628"/>
      <c r="MVY1" s="628"/>
      <c r="MVZ1" s="52"/>
      <c r="MWA1" s="55"/>
      <c r="MWB1" s="628"/>
      <c r="MWC1" s="628"/>
      <c r="MWD1" s="628"/>
      <c r="MWE1" s="628"/>
      <c r="MWF1" s="628"/>
      <c r="MWG1" s="52"/>
      <c r="MWH1" s="55"/>
      <c r="MWI1" s="628"/>
      <c r="MWJ1" s="628"/>
      <c r="MWK1" s="628"/>
      <c r="MWL1" s="628"/>
      <c r="MWM1" s="628"/>
      <c r="MWN1" s="52"/>
      <c r="MWO1" s="55"/>
      <c r="MWP1" s="628"/>
      <c r="MWQ1" s="628"/>
      <c r="MWR1" s="628"/>
      <c r="MWS1" s="628"/>
      <c r="MWT1" s="628"/>
      <c r="MWU1" s="52"/>
      <c r="MWV1" s="55"/>
      <c r="MWW1" s="628"/>
      <c r="MWX1" s="628"/>
      <c r="MWY1" s="628"/>
      <c r="MWZ1" s="628"/>
      <c r="MXA1" s="628"/>
      <c r="MXB1" s="52"/>
      <c r="MXC1" s="55"/>
      <c r="MXD1" s="628"/>
      <c r="MXE1" s="628"/>
      <c r="MXF1" s="628"/>
      <c r="MXG1" s="628"/>
      <c r="MXH1" s="628"/>
      <c r="MXI1" s="52"/>
      <c r="MXJ1" s="55"/>
      <c r="MXK1" s="628"/>
      <c r="MXL1" s="628"/>
      <c r="MXM1" s="628"/>
      <c r="MXN1" s="628"/>
      <c r="MXO1" s="628"/>
      <c r="MXP1" s="52"/>
      <c r="MXQ1" s="55"/>
      <c r="MXR1" s="628"/>
      <c r="MXS1" s="628"/>
      <c r="MXT1" s="628"/>
      <c r="MXU1" s="628"/>
      <c r="MXV1" s="628"/>
      <c r="MXW1" s="52"/>
      <c r="MXX1" s="55"/>
      <c r="MXY1" s="628"/>
      <c r="MXZ1" s="628"/>
      <c r="MYA1" s="628"/>
      <c r="MYB1" s="628"/>
      <c r="MYC1" s="628"/>
      <c r="MYD1" s="52"/>
      <c r="MYE1" s="55"/>
      <c r="MYF1" s="628"/>
      <c r="MYG1" s="628"/>
      <c r="MYH1" s="628"/>
      <c r="MYI1" s="628"/>
      <c r="MYJ1" s="628"/>
      <c r="MYK1" s="52"/>
      <c r="MYL1" s="55"/>
      <c r="MYM1" s="628"/>
      <c r="MYN1" s="628"/>
      <c r="MYO1" s="628"/>
      <c r="MYP1" s="628"/>
      <c r="MYQ1" s="628"/>
      <c r="MYR1" s="52"/>
      <c r="MYS1" s="55"/>
      <c r="MYT1" s="628"/>
      <c r="MYU1" s="628"/>
      <c r="MYV1" s="628"/>
      <c r="MYW1" s="628"/>
      <c r="MYX1" s="628"/>
      <c r="MYY1" s="52"/>
      <c r="MYZ1" s="55"/>
      <c r="MZA1" s="628"/>
      <c r="MZB1" s="628"/>
      <c r="MZC1" s="628"/>
      <c r="MZD1" s="628"/>
      <c r="MZE1" s="628"/>
      <c r="MZF1" s="52"/>
      <c r="MZG1" s="55"/>
      <c r="MZH1" s="628"/>
      <c r="MZI1" s="628"/>
      <c r="MZJ1" s="628"/>
      <c r="MZK1" s="628"/>
      <c r="MZL1" s="628"/>
      <c r="MZM1" s="52"/>
      <c r="MZN1" s="55"/>
      <c r="MZO1" s="628"/>
      <c r="MZP1" s="628"/>
      <c r="MZQ1" s="628"/>
      <c r="MZR1" s="628"/>
      <c r="MZS1" s="628"/>
      <c r="MZT1" s="52"/>
      <c r="MZU1" s="55"/>
      <c r="MZV1" s="628"/>
      <c r="MZW1" s="628"/>
      <c r="MZX1" s="628"/>
      <c r="MZY1" s="628"/>
      <c r="MZZ1" s="628"/>
      <c r="NAA1" s="52"/>
      <c r="NAB1" s="55"/>
      <c r="NAC1" s="628"/>
      <c r="NAD1" s="628"/>
      <c r="NAE1" s="628"/>
      <c r="NAF1" s="628"/>
      <c r="NAG1" s="628"/>
      <c r="NAH1" s="52"/>
      <c r="NAI1" s="55"/>
      <c r="NAJ1" s="628"/>
      <c r="NAK1" s="628"/>
      <c r="NAL1" s="628"/>
      <c r="NAM1" s="628"/>
      <c r="NAN1" s="628"/>
      <c r="NAO1" s="52"/>
      <c r="NAP1" s="55"/>
      <c r="NAQ1" s="628"/>
      <c r="NAR1" s="628"/>
      <c r="NAS1" s="628"/>
      <c r="NAT1" s="628"/>
      <c r="NAU1" s="628"/>
      <c r="NAV1" s="52"/>
      <c r="NAW1" s="55"/>
      <c r="NAX1" s="628"/>
      <c r="NAY1" s="628"/>
      <c r="NAZ1" s="628"/>
      <c r="NBA1" s="628"/>
      <c r="NBB1" s="628"/>
      <c r="NBC1" s="52"/>
      <c r="NBD1" s="55"/>
      <c r="NBE1" s="628"/>
      <c r="NBF1" s="628"/>
      <c r="NBG1" s="628"/>
      <c r="NBH1" s="628"/>
      <c r="NBI1" s="628"/>
      <c r="NBJ1" s="52"/>
      <c r="NBK1" s="55"/>
      <c r="NBL1" s="628"/>
      <c r="NBM1" s="628"/>
      <c r="NBN1" s="628"/>
      <c r="NBO1" s="628"/>
      <c r="NBP1" s="628"/>
      <c r="NBQ1" s="52"/>
      <c r="NBR1" s="55"/>
      <c r="NBS1" s="628"/>
      <c r="NBT1" s="628"/>
      <c r="NBU1" s="628"/>
      <c r="NBV1" s="628"/>
      <c r="NBW1" s="628"/>
      <c r="NBX1" s="52"/>
      <c r="NBY1" s="55"/>
      <c r="NBZ1" s="628"/>
      <c r="NCA1" s="628"/>
      <c r="NCB1" s="628"/>
      <c r="NCC1" s="628"/>
      <c r="NCD1" s="628"/>
      <c r="NCE1" s="52"/>
      <c r="NCF1" s="55"/>
      <c r="NCG1" s="628"/>
      <c r="NCH1" s="628"/>
      <c r="NCI1" s="628"/>
      <c r="NCJ1" s="628"/>
      <c r="NCK1" s="628"/>
      <c r="NCL1" s="52"/>
      <c r="NCM1" s="55"/>
      <c r="NCN1" s="628"/>
      <c r="NCO1" s="628"/>
      <c r="NCP1" s="628"/>
      <c r="NCQ1" s="628"/>
      <c r="NCR1" s="628"/>
      <c r="NCS1" s="52"/>
      <c r="NCT1" s="55"/>
      <c r="NCU1" s="628"/>
      <c r="NCV1" s="628"/>
      <c r="NCW1" s="628"/>
      <c r="NCX1" s="628"/>
      <c r="NCY1" s="628"/>
      <c r="NCZ1" s="52"/>
      <c r="NDA1" s="55"/>
      <c r="NDB1" s="628"/>
      <c r="NDC1" s="628"/>
      <c r="NDD1" s="628"/>
      <c r="NDE1" s="628"/>
      <c r="NDF1" s="628"/>
      <c r="NDG1" s="52"/>
      <c r="NDH1" s="55"/>
      <c r="NDI1" s="628"/>
      <c r="NDJ1" s="628"/>
      <c r="NDK1" s="628"/>
      <c r="NDL1" s="628"/>
      <c r="NDM1" s="628"/>
      <c r="NDN1" s="52"/>
      <c r="NDO1" s="55"/>
      <c r="NDP1" s="628"/>
      <c r="NDQ1" s="628"/>
      <c r="NDR1" s="628"/>
      <c r="NDS1" s="628"/>
      <c r="NDT1" s="628"/>
      <c r="NDU1" s="52"/>
      <c r="NDV1" s="55"/>
      <c r="NDW1" s="628"/>
      <c r="NDX1" s="628"/>
      <c r="NDY1" s="628"/>
      <c r="NDZ1" s="628"/>
      <c r="NEA1" s="628"/>
      <c r="NEB1" s="52"/>
      <c r="NEC1" s="55"/>
      <c r="NED1" s="628"/>
      <c r="NEE1" s="628"/>
      <c r="NEF1" s="628"/>
      <c r="NEG1" s="628"/>
      <c r="NEH1" s="628"/>
      <c r="NEI1" s="52"/>
      <c r="NEJ1" s="55"/>
      <c r="NEK1" s="628"/>
      <c r="NEL1" s="628"/>
      <c r="NEM1" s="628"/>
      <c r="NEN1" s="628"/>
      <c r="NEO1" s="628"/>
      <c r="NEP1" s="52"/>
      <c r="NEQ1" s="55"/>
      <c r="NER1" s="628"/>
      <c r="NES1" s="628"/>
      <c r="NET1" s="628"/>
      <c r="NEU1" s="628"/>
      <c r="NEV1" s="628"/>
      <c r="NEW1" s="52"/>
      <c r="NEX1" s="55"/>
      <c r="NEY1" s="628"/>
      <c r="NEZ1" s="628"/>
      <c r="NFA1" s="628"/>
      <c r="NFB1" s="628"/>
      <c r="NFC1" s="628"/>
      <c r="NFD1" s="52"/>
      <c r="NFE1" s="55"/>
      <c r="NFF1" s="628"/>
      <c r="NFG1" s="628"/>
      <c r="NFH1" s="628"/>
      <c r="NFI1" s="628"/>
      <c r="NFJ1" s="628"/>
      <c r="NFK1" s="52"/>
      <c r="NFL1" s="55"/>
      <c r="NFM1" s="628"/>
      <c r="NFN1" s="628"/>
      <c r="NFO1" s="628"/>
      <c r="NFP1" s="628"/>
      <c r="NFQ1" s="628"/>
      <c r="NFR1" s="52"/>
      <c r="NFS1" s="55"/>
      <c r="NFT1" s="628"/>
      <c r="NFU1" s="628"/>
      <c r="NFV1" s="628"/>
      <c r="NFW1" s="628"/>
      <c r="NFX1" s="628"/>
      <c r="NFY1" s="52"/>
      <c r="NFZ1" s="55"/>
      <c r="NGA1" s="628"/>
      <c r="NGB1" s="628"/>
      <c r="NGC1" s="628"/>
      <c r="NGD1" s="628"/>
      <c r="NGE1" s="628"/>
      <c r="NGF1" s="52"/>
      <c r="NGG1" s="55"/>
      <c r="NGH1" s="628"/>
      <c r="NGI1" s="628"/>
      <c r="NGJ1" s="628"/>
      <c r="NGK1" s="628"/>
      <c r="NGL1" s="628"/>
      <c r="NGM1" s="52"/>
      <c r="NGN1" s="55"/>
      <c r="NGO1" s="628"/>
      <c r="NGP1" s="628"/>
      <c r="NGQ1" s="628"/>
      <c r="NGR1" s="628"/>
      <c r="NGS1" s="628"/>
      <c r="NGT1" s="52"/>
      <c r="NGU1" s="55"/>
      <c r="NGV1" s="628"/>
      <c r="NGW1" s="628"/>
      <c r="NGX1" s="628"/>
      <c r="NGY1" s="628"/>
      <c r="NGZ1" s="628"/>
      <c r="NHA1" s="52"/>
      <c r="NHB1" s="55"/>
      <c r="NHC1" s="628"/>
      <c r="NHD1" s="628"/>
      <c r="NHE1" s="628"/>
      <c r="NHF1" s="628"/>
      <c r="NHG1" s="628"/>
      <c r="NHH1" s="52"/>
      <c r="NHI1" s="55"/>
      <c r="NHJ1" s="628"/>
      <c r="NHK1" s="628"/>
      <c r="NHL1" s="628"/>
      <c r="NHM1" s="628"/>
      <c r="NHN1" s="628"/>
      <c r="NHO1" s="52"/>
      <c r="NHP1" s="55"/>
      <c r="NHQ1" s="628"/>
      <c r="NHR1" s="628"/>
      <c r="NHS1" s="628"/>
      <c r="NHT1" s="628"/>
      <c r="NHU1" s="628"/>
      <c r="NHV1" s="52"/>
      <c r="NHW1" s="55"/>
      <c r="NHX1" s="628"/>
      <c r="NHY1" s="628"/>
      <c r="NHZ1" s="628"/>
      <c r="NIA1" s="628"/>
      <c r="NIB1" s="628"/>
      <c r="NIC1" s="52"/>
      <c r="NID1" s="55"/>
      <c r="NIE1" s="628"/>
      <c r="NIF1" s="628"/>
      <c r="NIG1" s="628"/>
      <c r="NIH1" s="628"/>
      <c r="NII1" s="628"/>
      <c r="NIJ1" s="52"/>
      <c r="NIK1" s="55"/>
      <c r="NIL1" s="628"/>
      <c r="NIM1" s="628"/>
      <c r="NIN1" s="628"/>
      <c r="NIO1" s="628"/>
      <c r="NIP1" s="628"/>
      <c r="NIQ1" s="52"/>
      <c r="NIR1" s="55"/>
      <c r="NIS1" s="628"/>
      <c r="NIT1" s="628"/>
      <c r="NIU1" s="628"/>
      <c r="NIV1" s="628"/>
      <c r="NIW1" s="628"/>
      <c r="NIX1" s="52"/>
      <c r="NIY1" s="55"/>
      <c r="NIZ1" s="628"/>
      <c r="NJA1" s="628"/>
      <c r="NJB1" s="628"/>
      <c r="NJC1" s="628"/>
      <c r="NJD1" s="628"/>
      <c r="NJE1" s="52"/>
      <c r="NJF1" s="55"/>
      <c r="NJG1" s="628"/>
      <c r="NJH1" s="628"/>
      <c r="NJI1" s="628"/>
      <c r="NJJ1" s="628"/>
      <c r="NJK1" s="628"/>
      <c r="NJL1" s="52"/>
      <c r="NJM1" s="55"/>
      <c r="NJN1" s="628"/>
      <c r="NJO1" s="628"/>
      <c r="NJP1" s="628"/>
      <c r="NJQ1" s="628"/>
      <c r="NJR1" s="628"/>
      <c r="NJS1" s="52"/>
      <c r="NJT1" s="55"/>
      <c r="NJU1" s="628"/>
      <c r="NJV1" s="628"/>
      <c r="NJW1" s="628"/>
      <c r="NJX1" s="628"/>
      <c r="NJY1" s="628"/>
      <c r="NJZ1" s="52"/>
      <c r="NKA1" s="55"/>
      <c r="NKB1" s="628"/>
      <c r="NKC1" s="628"/>
      <c r="NKD1" s="628"/>
      <c r="NKE1" s="628"/>
      <c r="NKF1" s="628"/>
      <c r="NKG1" s="52"/>
      <c r="NKH1" s="55"/>
      <c r="NKI1" s="628"/>
      <c r="NKJ1" s="628"/>
      <c r="NKK1" s="628"/>
      <c r="NKL1" s="628"/>
      <c r="NKM1" s="628"/>
      <c r="NKN1" s="52"/>
      <c r="NKO1" s="55"/>
      <c r="NKP1" s="628"/>
      <c r="NKQ1" s="628"/>
      <c r="NKR1" s="628"/>
      <c r="NKS1" s="628"/>
      <c r="NKT1" s="628"/>
      <c r="NKU1" s="52"/>
      <c r="NKV1" s="55"/>
      <c r="NKW1" s="628"/>
      <c r="NKX1" s="628"/>
      <c r="NKY1" s="628"/>
      <c r="NKZ1" s="628"/>
      <c r="NLA1" s="628"/>
      <c r="NLB1" s="52"/>
      <c r="NLC1" s="55"/>
      <c r="NLD1" s="628"/>
      <c r="NLE1" s="628"/>
      <c r="NLF1" s="628"/>
      <c r="NLG1" s="628"/>
      <c r="NLH1" s="628"/>
      <c r="NLI1" s="52"/>
      <c r="NLJ1" s="55"/>
      <c r="NLK1" s="628"/>
      <c r="NLL1" s="628"/>
      <c r="NLM1" s="628"/>
      <c r="NLN1" s="628"/>
      <c r="NLO1" s="628"/>
      <c r="NLP1" s="52"/>
      <c r="NLQ1" s="55"/>
      <c r="NLR1" s="628"/>
      <c r="NLS1" s="628"/>
      <c r="NLT1" s="628"/>
      <c r="NLU1" s="628"/>
      <c r="NLV1" s="628"/>
      <c r="NLW1" s="52"/>
      <c r="NLX1" s="55"/>
      <c r="NLY1" s="628"/>
      <c r="NLZ1" s="628"/>
      <c r="NMA1" s="628"/>
      <c r="NMB1" s="628"/>
      <c r="NMC1" s="628"/>
      <c r="NMD1" s="52"/>
      <c r="NME1" s="55"/>
      <c r="NMF1" s="628"/>
      <c r="NMG1" s="628"/>
      <c r="NMH1" s="628"/>
      <c r="NMI1" s="628"/>
      <c r="NMJ1" s="628"/>
      <c r="NMK1" s="52"/>
      <c r="NML1" s="55"/>
      <c r="NMM1" s="628"/>
      <c r="NMN1" s="628"/>
      <c r="NMO1" s="628"/>
      <c r="NMP1" s="628"/>
      <c r="NMQ1" s="628"/>
      <c r="NMR1" s="52"/>
      <c r="NMS1" s="55"/>
      <c r="NMT1" s="628"/>
      <c r="NMU1" s="628"/>
      <c r="NMV1" s="628"/>
      <c r="NMW1" s="628"/>
      <c r="NMX1" s="628"/>
      <c r="NMY1" s="52"/>
      <c r="NMZ1" s="55"/>
      <c r="NNA1" s="628"/>
      <c r="NNB1" s="628"/>
      <c r="NNC1" s="628"/>
      <c r="NND1" s="628"/>
      <c r="NNE1" s="628"/>
      <c r="NNF1" s="52"/>
      <c r="NNG1" s="55"/>
      <c r="NNH1" s="628"/>
      <c r="NNI1" s="628"/>
      <c r="NNJ1" s="628"/>
      <c r="NNK1" s="628"/>
      <c r="NNL1" s="628"/>
      <c r="NNM1" s="52"/>
      <c r="NNN1" s="55"/>
      <c r="NNO1" s="628"/>
      <c r="NNP1" s="628"/>
      <c r="NNQ1" s="628"/>
      <c r="NNR1" s="628"/>
      <c r="NNS1" s="628"/>
      <c r="NNT1" s="52"/>
      <c r="NNU1" s="55"/>
      <c r="NNV1" s="628"/>
      <c r="NNW1" s="628"/>
      <c r="NNX1" s="628"/>
      <c r="NNY1" s="628"/>
      <c r="NNZ1" s="628"/>
      <c r="NOA1" s="52"/>
      <c r="NOB1" s="55"/>
      <c r="NOC1" s="628"/>
      <c r="NOD1" s="628"/>
      <c r="NOE1" s="628"/>
      <c r="NOF1" s="628"/>
      <c r="NOG1" s="628"/>
      <c r="NOH1" s="52"/>
      <c r="NOI1" s="55"/>
      <c r="NOJ1" s="628"/>
      <c r="NOK1" s="628"/>
      <c r="NOL1" s="628"/>
      <c r="NOM1" s="628"/>
      <c r="NON1" s="628"/>
      <c r="NOO1" s="52"/>
      <c r="NOP1" s="55"/>
      <c r="NOQ1" s="628"/>
      <c r="NOR1" s="628"/>
      <c r="NOS1" s="628"/>
      <c r="NOT1" s="628"/>
      <c r="NOU1" s="628"/>
      <c r="NOV1" s="52"/>
      <c r="NOW1" s="55"/>
      <c r="NOX1" s="628"/>
      <c r="NOY1" s="628"/>
      <c r="NOZ1" s="628"/>
      <c r="NPA1" s="628"/>
      <c r="NPB1" s="628"/>
      <c r="NPC1" s="52"/>
      <c r="NPD1" s="55"/>
      <c r="NPE1" s="628"/>
      <c r="NPF1" s="628"/>
      <c r="NPG1" s="628"/>
      <c r="NPH1" s="628"/>
      <c r="NPI1" s="628"/>
      <c r="NPJ1" s="52"/>
      <c r="NPK1" s="55"/>
      <c r="NPL1" s="628"/>
      <c r="NPM1" s="628"/>
      <c r="NPN1" s="628"/>
      <c r="NPO1" s="628"/>
      <c r="NPP1" s="628"/>
      <c r="NPQ1" s="52"/>
      <c r="NPR1" s="55"/>
      <c r="NPS1" s="628"/>
      <c r="NPT1" s="628"/>
      <c r="NPU1" s="628"/>
      <c r="NPV1" s="628"/>
      <c r="NPW1" s="628"/>
      <c r="NPX1" s="52"/>
      <c r="NPY1" s="55"/>
      <c r="NPZ1" s="628"/>
      <c r="NQA1" s="628"/>
      <c r="NQB1" s="628"/>
      <c r="NQC1" s="628"/>
      <c r="NQD1" s="628"/>
      <c r="NQE1" s="52"/>
      <c r="NQF1" s="55"/>
      <c r="NQG1" s="628"/>
      <c r="NQH1" s="628"/>
      <c r="NQI1" s="628"/>
      <c r="NQJ1" s="628"/>
      <c r="NQK1" s="628"/>
      <c r="NQL1" s="52"/>
      <c r="NQM1" s="55"/>
      <c r="NQN1" s="628"/>
      <c r="NQO1" s="628"/>
      <c r="NQP1" s="628"/>
      <c r="NQQ1" s="628"/>
      <c r="NQR1" s="628"/>
      <c r="NQS1" s="52"/>
      <c r="NQT1" s="55"/>
      <c r="NQU1" s="628"/>
      <c r="NQV1" s="628"/>
      <c r="NQW1" s="628"/>
      <c r="NQX1" s="628"/>
      <c r="NQY1" s="628"/>
      <c r="NQZ1" s="52"/>
      <c r="NRA1" s="55"/>
      <c r="NRB1" s="628"/>
      <c r="NRC1" s="628"/>
      <c r="NRD1" s="628"/>
      <c r="NRE1" s="628"/>
      <c r="NRF1" s="628"/>
      <c r="NRG1" s="52"/>
      <c r="NRH1" s="55"/>
      <c r="NRI1" s="628"/>
      <c r="NRJ1" s="628"/>
      <c r="NRK1" s="628"/>
      <c r="NRL1" s="628"/>
      <c r="NRM1" s="628"/>
      <c r="NRN1" s="52"/>
      <c r="NRO1" s="55"/>
      <c r="NRP1" s="628"/>
      <c r="NRQ1" s="628"/>
      <c r="NRR1" s="628"/>
      <c r="NRS1" s="628"/>
      <c r="NRT1" s="628"/>
      <c r="NRU1" s="52"/>
      <c r="NRV1" s="55"/>
      <c r="NRW1" s="628"/>
      <c r="NRX1" s="628"/>
      <c r="NRY1" s="628"/>
      <c r="NRZ1" s="628"/>
      <c r="NSA1" s="628"/>
      <c r="NSB1" s="52"/>
      <c r="NSC1" s="55"/>
      <c r="NSD1" s="628"/>
      <c r="NSE1" s="628"/>
      <c r="NSF1" s="628"/>
      <c r="NSG1" s="628"/>
      <c r="NSH1" s="628"/>
      <c r="NSI1" s="52"/>
      <c r="NSJ1" s="55"/>
      <c r="NSK1" s="628"/>
      <c r="NSL1" s="628"/>
      <c r="NSM1" s="628"/>
      <c r="NSN1" s="628"/>
      <c r="NSO1" s="628"/>
      <c r="NSP1" s="52"/>
      <c r="NSQ1" s="55"/>
      <c r="NSR1" s="628"/>
      <c r="NSS1" s="628"/>
      <c r="NST1" s="628"/>
      <c r="NSU1" s="628"/>
      <c r="NSV1" s="628"/>
      <c r="NSW1" s="52"/>
      <c r="NSX1" s="55"/>
      <c r="NSY1" s="628"/>
      <c r="NSZ1" s="628"/>
      <c r="NTA1" s="628"/>
      <c r="NTB1" s="628"/>
      <c r="NTC1" s="628"/>
      <c r="NTD1" s="52"/>
      <c r="NTE1" s="55"/>
      <c r="NTF1" s="628"/>
      <c r="NTG1" s="628"/>
      <c r="NTH1" s="628"/>
      <c r="NTI1" s="628"/>
      <c r="NTJ1" s="628"/>
      <c r="NTK1" s="52"/>
      <c r="NTL1" s="55"/>
      <c r="NTM1" s="628"/>
      <c r="NTN1" s="628"/>
      <c r="NTO1" s="628"/>
      <c r="NTP1" s="628"/>
      <c r="NTQ1" s="628"/>
      <c r="NTR1" s="52"/>
      <c r="NTS1" s="55"/>
      <c r="NTT1" s="628"/>
      <c r="NTU1" s="628"/>
      <c r="NTV1" s="628"/>
      <c r="NTW1" s="628"/>
      <c r="NTX1" s="628"/>
      <c r="NTY1" s="52"/>
      <c r="NTZ1" s="55"/>
      <c r="NUA1" s="628"/>
      <c r="NUB1" s="628"/>
      <c r="NUC1" s="628"/>
      <c r="NUD1" s="628"/>
      <c r="NUE1" s="628"/>
      <c r="NUF1" s="52"/>
      <c r="NUG1" s="55"/>
      <c r="NUH1" s="628"/>
      <c r="NUI1" s="628"/>
      <c r="NUJ1" s="628"/>
      <c r="NUK1" s="628"/>
      <c r="NUL1" s="628"/>
      <c r="NUM1" s="52"/>
      <c r="NUN1" s="55"/>
      <c r="NUO1" s="628"/>
      <c r="NUP1" s="628"/>
      <c r="NUQ1" s="628"/>
      <c r="NUR1" s="628"/>
      <c r="NUS1" s="628"/>
      <c r="NUT1" s="52"/>
      <c r="NUU1" s="55"/>
      <c r="NUV1" s="628"/>
      <c r="NUW1" s="628"/>
      <c r="NUX1" s="628"/>
      <c r="NUY1" s="628"/>
      <c r="NUZ1" s="628"/>
      <c r="NVA1" s="52"/>
      <c r="NVB1" s="55"/>
      <c r="NVC1" s="628"/>
      <c r="NVD1" s="628"/>
      <c r="NVE1" s="628"/>
      <c r="NVF1" s="628"/>
      <c r="NVG1" s="628"/>
      <c r="NVH1" s="52"/>
      <c r="NVI1" s="55"/>
      <c r="NVJ1" s="628"/>
      <c r="NVK1" s="628"/>
      <c r="NVL1" s="628"/>
      <c r="NVM1" s="628"/>
      <c r="NVN1" s="628"/>
      <c r="NVO1" s="52"/>
      <c r="NVP1" s="55"/>
      <c r="NVQ1" s="628"/>
      <c r="NVR1" s="628"/>
      <c r="NVS1" s="628"/>
      <c r="NVT1" s="628"/>
      <c r="NVU1" s="628"/>
      <c r="NVV1" s="52"/>
      <c r="NVW1" s="55"/>
      <c r="NVX1" s="628"/>
      <c r="NVY1" s="628"/>
      <c r="NVZ1" s="628"/>
      <c r="NWA1" s="628"/>
      <c r="NWB1" s="628"/>
      <c r="NWC1" s="52"/>
      <c r="NWD1" s="55"/>
      <c r="NWE1" s="628"/>
      <c r="NWF1" s="628"/>
      <c r="NWG1" s="628"/>
      <c r="NWH1" s="628"/>
      <c r="NWI1" s="628"/>
      <c r="NWJ1" s="52"/>
      <c r="NWK1" s="55"/>
      <c r="NWL1" s="628"/>
      <c r="NWM1" s="628"/>
      <c r="NWN1" s="628"/>
      <c r="NWO1" s="628"/>
      <c r="NWP1" s="628"/>
      <c r="NWQ1" s="52"/>
      <c r="NWR1" s="55"/>
      <c r="NWS1" s="628"/>
      <c r="NWT1" s="628"/>
      <c r="NWU1" s="628"/>
      <c r="NWV1" s="628"/>
      <c r="NWW1" s="628"/>
      <c r="NWX1" s="52"/>
      <c r="NWY1" s="55"/>
      <c r="NWZ1" s="628"/>
      <c r="NXA1" s="628"/>
      <c r="NXB1" s="628"/>
      <c r="NXC1" s="628"/>
      <c r="NXD1" s="628"/>
      <c r="NXE1" s="52"/>
      <c r="NXF1" s="55"/>
      <c r="NXG1" s="628"/>
      <c r="NXH1" s="628"/>
      <c r="NXI1" s="628"/>
      <c r="NXJ1" s="628"/>
      <c r="NXK1" s="628"/>
      <c r="NXL1" s="52"/>
      <c r="NXM1" s="55"/>
      <c r="NXN1" s="628"/>
      <c r="NXO1" s="628"/>
      <c r="NXP1" s="628"/>
      <c r="NXQ1" s="628"/>
      <c r="NXR1" s="628"/>
      <c r="NXS1" s="52"/>
      <c r="NXT1" s="55"/>
      <c r="NXU1" s="628"/>
      <c r="NXV1" s="628"/>
      <c r="NXW1" s="628"/>
      <c r="NXX1" s="628"/>
      <c r="NXY1" s="628"/>
      <c r="NXZ1" s="52"/>
      <c r="NYA1" s="55"/>
      <c r="NYB1" s="628"/>
      <c r="NYC1" s="628"/>
      <c r="NYD1" s="628"/>
      <c r="NYE1" s="628"/>
      <c r="NYF1" s="628"/>
      <c r="NYG1" s="52"/>
      <c r="NYH1" s="55"/>
      <c r="NYI1" s="628"/>
      <c r="NYJ1" s="628"/>
      <c r="NYK1" s="628"/>
      <c r="NYL1" s="628"/>
      <c r="NYM1" s="628"/>
      <c r="NYN1" s="52"/>
      <c r="NYO1" s="55"/>
      <c r="NYP1" s="628"/>
      <c r="NYQ1" s="628"/>
      <c r="NYR1" s="628"/>
      <c r="NYS1" s="628"/>
      <c r="NYT1" s="628"/>
      <c r="NYU1" s="52"/>
      <c r="NYV1" s="55"/>
      <c r="NYW1" s="628"/>
      <c r="NYX1" s="628"/>
      <c r="NYY1" s="628"/>
      <c r="NYZ1" s="628"/>
      <c r="NZA1" s="628"/>
      <c r="NZB1" s="52"/>
      <c r="NZC1" s="55"/>
      <c r="NZD1" s="628"/>
      <c r="NZE1" s="628"/>
      <c r="NZF1" s="628"/>
      <c r="NZG1" s="628"/>
      <c r="NZH1" s="628"/>
      <c r="NZI1" s="52"/>
      <c r="NZJ1" s="55"/>
      <c r="NZK1" s="628"/>
      <c r="NZL1" s="628"/>
      <c r="NZM1" s="628"/>
      <c r="NZN1" s="628"/>
      <c r="NZO1" s="628"/>
      <c r="NZP1" s="52"/>
      <c r="NZQ1" s="55"/>
      <c r="NZR1" s="628"/>
      <c r="NZS1" s="628"/>
      <c r="NZT1" s="628"/>
      <c r="NZU1" s="628"/>
      <c r="NZV1" s="628"/>
      <c r="NZW1" s="52"/>
      <c r="NZX1" s="55"/>
      <c r="NZY1" s="628"/>
      <c r="NZZ1" s="628"/>
      <c r="OAA1" s="628"/>
      <c r="OAB1" s="628"/>
      <c r="OAC1" s="628"/>
      <c r="OAD1" s="52"/>
      <c r="OAE1" s="55"/>
      <c r="OAF1" s="628"/>
      <c r="OAG1" s="628"/>
      <c r="OAH1" s="628"/>
      <c r="OAI1" s="628"/>
      <c r="OAJ1" s="628"/>
      <c r="OAK1" s="52"/>
      <c r="OAL1" s="55"/>
      <c r="OAM1" s="628"/>
      <c r="OAN1" s="628"/>
      <c r="OAO1" s="628"/>
      <c r="OAP1" s="628"/>
      <c r="OAQ1" s="628"/>
      <c r="OAR1" s="52"/>
      <c r="OAS1" s="55"/>
      <c r="OAT1" s="628"/>
      <c r="OAU1" s="628"/>
      <c r="OAV1" s="628"/>
      <c r="OAW1" s="628"/>
      <c r="OAX1" s="628"/>
      <c r="OAY1" s="52"/>
      <c r="OAZ1" s="55"/>
      <c r="OBA1" s="628"/>
      <c r="OBB1" s="628"/>
      <c r="OBC1" s="628"/>
      <c r="OBD1" s="628"/>
      <c r="OBE1" s="628"/>
      <c r="OBF1" s="52"/>
      <c r="OBG1" s="55"/>
      <c r="OBH1" s="628"/>
      <c r="OBI1" s="628"/>
      <c r="OBJ1" s="628"/>
      <c r="OBK1" s="628"/>
      <c r="OBL1" s="628"/>
      <c r="OBM1" s="52"/>
      <c r="OBN1" s="55"/>
      <c r="OBO1" s="628"/>
      <c r="OBP1" s="628"/>
      <c r="OBQ1" s="628"/>
      <c r="OBR1" s="628"/>
      <c r="OBS1" s="628"/>
      <c r="OBT1" s="52"/>
      <c r="OBU1" s="55"/>
      <c r="OBV1" s="628"/>
      <c r="OBW1" s="628"/>
      <c r="OBX1" s="628"/>
      <c r="OBY1" s="628"/>
      <c r="OBZ1" s="628"/>
      <c r="OCA1" s="52"/>
      <c r="OCB1" s="55"/>
      <c r="OCC1" s="628"/>
      <c r="OCD1" s="628"/>
      <c r="OCE1" s="628"/>
      <c r="OCF1" s="628"/>
      <c r="OCG1" s="628"/>
      <c r="OCH1" s="52"/>
      <c r="OCI1" s="55"/>
      <c r="OCJ1" s="628"/>
      <c r="OCK1" s="628"/>
      <c r="OCL1" s="628"/>
      <c r="OCM1" s="628"/>
      <c r="OCN1" s="628"/>
      <c r="OCO1" s="52"/>
      <c r="OCP1" s="55"/>
      <c r="OCQ1" s="628"/>
      <c r="OCR1" s="628"/>
      <c r="OCS1" s="628"/>
      <c r="OCT1" s="628"/>
      <c r="OCU1" s="628"/>
      <c r="OCV1" s="52"/>
      <c r="OCW1" s="55"/>
      <c r="OCX1" s="628"/>
      <c r="OCY1" s="628"/>
      <c r="OCZ1" s="628"/>
      <c r="ODA1" s="628"/>
      <c r="ODB1" s="628"/>
      <c r="ODC1" s="52"/>
      <c r="ODD1" s="55"/>
      <c r="ODE1" s="628"/>
      <c r="ODF1" s="628"/>
      <c r="ODG1" s="628"/>
      <c r="ODH1" s="628"/>
      <c r="ODI1" s="628"/>
      <c r="ODJ1" s="52"/>
      <c r="ODK1" s="55"/>
      <c r="ODL1" s="628"/>
      <c r="ODM1" s="628"/>
      <c r="ODN1" s="628"/>
      <c r="ODO1" s="628"/>
      <c r="ODP1" s="628"/>
      <c r="ODQ1" s="52"/>
      <c r="ODR1" s="55"/>
      <c r="ODS1" s="628"/>
      <c r="ODT1" s="628"/>
      <c r="ODU1" s="628"/>
      <c r="ODV1" s="628"/>
      <c r="ODW1" s="628"/>
      <c r="ODX1" s="52"/>
      <c r="ODY1" s="55"/>
      <c r="ODZ1" s="628"/>
      <c r="OEA1" s="628"/>
      <c r="OEB1" s="628"/>
      <c r="OEC1" s="628"/>
      <c r="OED1" s="628"/>
      <c r="OEE1" s="52"/>
      <c r="OEF1" s="55"/>
      <c r="OEG1" s="628"/>
      <c r="OEH1" s="628"/>
      <c r="OEI1" s="628"/>
      <c r="OEJ1" s="628"/>
      <c r="OEK1" s="628"/>
      <c r="OEL1" s="52"/>
      <c r="OEM1" s="55"/>
      <c r="OEN1" s="628"/>
      <c r="OEO1" s="628"/>
      <c r="OEP1" s="628"/>
      <c r="OEQ1" s="628"/>
      <c r="OER1" s="628"/>
      <c r="OES1" s="52"/>
      <c r="OET1" s="55"/>
      <c r="OEU1" s="628"/>
      <c r="OEV1" s="628"/>
      <c r="OEW1" s="628"/>
      <c r="OEX1" s="628"/>
      <c r="OEY1" s="628"/>
      <c r="OEZ1" s="52"/>
      <c r="OFA1" s="55"/>
      <c r="OFB1" s="628"/>
      <c r="OFC1" s="628"/>
      <c r="OFD1" s="628"/>
      <c r="OFE1" s="628"/>
      <c r="OFF1" s="628"/>
      <c r="OFG1" s="52"/>
      <c r="OFH1" s="55"/>
      <c r="OFI1" s="628"/>
      <c r="OFJ1" s="628"/>
      <c r="OFK1" s="628"/>
      <c r="OFL1" s="628"/>
      <c r="OFM1" s="628"/>
      <c r="OFN1" s="52"/>
      <c r="OFO1" s="55"/>
      <c r="OFP1" s="628"/>
      <c r="OFQ1" s="628"/>
      <c r="OFR1" s="628"/>
      <c r="OFS1" s="628"/>
      <c r="OFT1" s="628"/>
      <c r="OFU1" s="52"/>
      <c r="OFV1" s="55"/>
      <c r="OFW1" s="628"/>
      <c r="OFX1" s="628"/>
      <c r="OFY1" s="628"/>
      <c r="OFZ1" s="628"/>
      <c r="OGA1" s="628"/>
      <c r="OGB1" s="52"/>
      <c r="OGC1" s="55"/>
      <c r="OGD1" s="628"/>
      <c r="OGE1" s="628"/>
      <c r="OGF1" s="628"/>
      <c r="OGG1" s="628"/>
      <c r="OGH1" s="628"/>
      <c r="OGI1" s="52"/>
      <c r="OGJ1" s="55"/>
      <c r="OGK1" s="628"/>
      <c r="OGL1" s="628"/>
      <c r="OGM1" s="628"/>
      <c r="OGN1" s="628"/>
      <c r="OGO1" s="628"/>
      <c r="OGP1" s="52"/>
      <c r="OGQ1" s="55"/>
      <c r="OGR1" s="628"/>
      <c r="OGS1" s="628"/>
      <c r="OGT1" s="628"/>
      <c r="OGU1" s="628"/>
      <c r="OGV1" s="628"/>
      <c r="OGW1" s="52"/>
      <c r="OGX1" s="55"/>
      <c r="OGY1" s="628"/>
      <c r="OGZ1" s="628"/>
      <c r="OHA1" s="628"/>
      <c r="OHB1" s="628"/>
      <c r="OHC1" s="628"/>
      <c r="OHD1" s="52"/>
      <c r="OHE1" s="55"/>
      <c r="OHF1" s="628"/>
      <c r="OHG1" s="628"/>
      <c r="OHH1" s="628"/>
      <c r="OHI1" s="628"/>
      <c r="OHJ1" s="628"/>
      <c r="OHK1" s="52"/>
      <c r="OHL1" s="55"/>
      <c r="OHM1" s="628"/>
      <c r="OHN1" s="628"/>
      <c r="OHO1" s="628"/>
      <c r="OHP1" s="628"/>
      <c r="OHQ1" s="628"/>
      <c r="OHR1" s="52"/>
      <c r="OHS1" s="55"/>
      <c r="OHT1" s="628"/>
      <c r="OHU1" s="628"/>
      <c r="OHV1" s="628"/>
      <c r="OHW1" s="628"/>
      <c r="OHX1" s="628"/>
      <c r="OHY1" s="52"/>
      <c r="OHZ1" s="55"/>
      <c r="OIA1" s="628"/>
      <c r="OIB1" s="628"/>
      <c r="OIC1" s="628"/>
      <c r="OID1" s="628"/>
      <c r="OIE1" s="628"/>
      <c r="OIF1" s="52"/>
      <c r="OIG1" s="55"/>
      <c r="OIH1" s="628"/>
      <c r="OII1" s="628"/>
      <c r="OIJ1" s="628"/>
      <c r="OIK1" s="628"/>
      <c r="OIL1" s="628"/>
      <c r="OIM1" s="52"/>
      <c r="OIN1" s="55"/>
      <c r="OIO1" s="628"/>
      <c r="OIP1" s="628"/>
      <c r="OIQ1" s="628"/>
      <c r="OIR1" s="628"/>
      <c r="OIS1" s="628"/>
      <c r="OIT1" s="52"/>
      <c r="OIU1" s="55"/>
      <c r="OIV1" s="628"/>
      <c r="OIW1" s="628"/>
      <c r="OIX1" s="628"/>
      <c r="OIY1" s="628"/>
      <c r="OIZ1" s="628"/>
      <c r="OJA1" s="52"/>
      <c r="OJB1" s="55"/>
      <c r="OJC1" s="628"/>
      <c r="OJD1" s="628"/>
      <c r="OJE1" s="628"/>
      <c r="OJF1" s="628"/>
      <c r="OJG1" s="628"/>
      <c r="OJH1" s="52"/>
      <c r="OJI1" s="55"/>
      <c r="OJJ1" s="628"/>
      <c r="OJK1" s="628"/>
      <c r="OJL1" s="628"/>
      <c r="OJM1" s="628"/>
      <c r="OJN1" s="628"/>
      <c r="OJO1" s="52"/>
      <c r="OJP1" s="55"/>
      <c r="OJQ1" s="628"/>
      <c r="OJR1" s="628"/>
      <c r="OJS1" s="628"/>
      <c r="OJT1" s="628"/>
      <c r="OJU1" s="628"/>
      <c r="OJV1" s="52"/>
      <c r="OJW1" s="55"/>
      <c r="OJX1" s="628"/>
      <c r="OJY1" s="628"/>
      <c r="OJZ1" s="628"/>
      <c r="OKA1" s="628"/>
      <c r="OKB1" s="628"/>
      <c r="OKC1" s="52"/>
      <c r="OKD1" s="55"/>
      <c r="OKE1" s="628"/>
      <c r="OKF1" s="628"/>
      <c r="OKG1" s="628"/>
      <c r="OKH1" s="628"/>
      <c r="OKI1" s="628"/>
      <c r="OKJ1" s="52"/>
      <c r="OKK1" s="55"/>
      <c r="OKL1" s="628"/>
      <c r="OKM1" s="628"/>
      <c r="OKN1" s="628"/>
      <c r="OKO1" s="628"/>
      <c r="OKP1" s="628"/>
      <c r="OKQ1" s="52"/>
      <c r="OKR1" s="55"/>
      <c r="OKS1" s="628"/>
      <c r="OKT1" s="628"/>
      <c r="OKU1" s="628"/>
      <c r="OKV1" s="628"/>
      <c r="OKW1" s="628"/>
      <c r="OKX1" s="52"/>
      <c r="OKY1" s="55"/>
      <c r="OKZ1" s="628"/>
      <c r="OLA1" s="628"/>
      <c r="OLB1" s="628"/>
      <c r="OLC1" s="628"/>
      <c r="OLD1" s="628"/>
      <c r="OLE1" s="52"/>
      <c r="OLF1" s="55"/>
      <c r="OLG1" s="628"/>
      <c r="OLH1" s="628"/>
      <c r="OLI1" s="628"/>
      <c r="OLJ1" s="628"/>
      <c r="OLK1" s="628"/>
      <c r="OLL1" s="52"/>
      <c r="OLM1" s="55"/>
      <c r="OLN1" s="628"/>
      <c r="OLO1" s="628"/>
      <c r="OLP1" s="628"/>
      <c r="OLQ1" s="628"/>
      <c r="OLR1" s="628"/>
      <c r="OLS1" s="52"/>
      <c r="OLT1" s="55"/>
      <c r="OLU1" s="628"/>
      <c r="OLV1" s="628"/>
      <c r="OLW1" s="628"/>
      <c r="OLX1" s="628"/>
      <c r="OLY1" s="628"/>
      <c r="OLZ1" s="52"/>
      <c r="OMA1" s="55"/>
      <c r="OMB1" s="628"/>
      <c r="OMC1" s="628"/>
      <c r="OMD1" s="628"/>
      <c r="OME1" s="628"/>
      <c r="OMF1" s="628"/>
      <c r="OMG1" s="52"/>
      <c r="OMH1" s="55"/>
      <c r="OMI1" s="628"/>
      <c r="OMJ1" s="628"/>
      <c r="OMK1" s="628"/>
      <c r="OML1" s="628"/>
      <c r="OMM1" s="628"/>
      <c r="OMN1" s="52"/>
      <c r="OMO1" s="55"/>
      <c r="OMP1" s="628"/>
      <c r="OMQ1" s="628"/>
      <c r="OMR1" s="628"/>
      <c r="OMS1" s="628"/>
      <c r="OMT1" s="628"/>
      <c r="OMU1" s="52"/>
      <c r="OMV1" s="55"/>
      <c r="OMW1" s="628"/>
      <c r="OMX1" s="628"/>
      <c r="OMY1" s="628"/>
      <c r="OMZ1" s="628"/>
      <c r="ONA1" s="628"/>
      <c r="ONB1" s="52"/>
      <c r="ONC1" s="55"/>
      <c r="OND1" s="628"/>
      <c r="ONE1" s="628"/>
      <c r="ONF1" s="628"/>
      <c r="ONG1" s="628"/>
      <c r="ONH1" s="628"/>
      <c r="ONI1" s="52"/>
      <c r="ONJ1" s="55"/>
      <c r="ONK1" s="628"/>
      <c r="ONL1" s="628"/>
      <c r="ONM1" s="628"/>
      <c r="ONN1" s="628"/>
      <c r="ONO1" s="628"/>
      <c r="ONP1" s="52"/>
      <c r="ONQ1" s="55"/>
      <c r="ONR1" s="628"/>
      <c r="ONS1" s="628"/>
      <c r="ONT1" s="628"/>
      <c r="ONU1" s="628"/>
      <c r="ONV1" s="628"/>
      <c r="ONW1" s="52"/>
      <c r="ONX1" s="55"/>
      <c r="ONY1" s="628"/>
      <c r="ONZ1" s="628"/>
      <c r="OOA1" s="628"/>
      <c r="OOB1" s="628"/>
      <c r="OOC1" s="628"/>
      <c r="OOD1" s="52"/>
      <c r="OOE1" s="55"/>
      <c r="OOF1" s="628"/>
      <c r="OOG1" s="628"/>
      <c r="OOH1" s="628"/>
      <c r="OOI1" s="628"/>
      <c r="OOJ1" s="628"/>
      <c r="OOK1" s="52"/>
      <c r="OOL1" s="55"/>
      <c r="OOM1" s="628"/>
      <c r="OON1" s="628"/>
      <c r="OOO1" s="628"/>
      <c r="OOP1" s="628"/>
      <c r="OOQ1" s="628"/>
      <c r="OOR1" s="52"/>
      <c r="OOS1" s="55"/>
      <c r="OOT1" s="628"/>
      <c r="OOU1" s="628"/>
      <c r="OOV1" s="628"/>
      <c r="OOW1" s="628"/>
      <c r="OOX1" s="628"/>
      <c r="OOY1" s="52"/>
      <c r="OOZ1" s="55"/>
      <c r="OPA1" s="628"/>
      <c r="OPB1" s="628"/>
      <c r="OPC1" s="628"/>
      <c r="OPD1" s="628"/>
      <c r="OPE1" s="628"/>
      <c r="OPF1" s="52"/>
      <c r="OPG1" s="55"/>
      <c r="OPH1" s="628"/>
      <c r="OPI1" s="628"/>
      <c r="OPJ1" s="628"/>
      <c r="OPK1" s="628"/>
      <c r="OPL1" s="628"/>
      <c r="OPM1" s="52"/>
      <c r="OPN1" s="55"/>
      <c r="OPO1" s="628"/>
      <c r="OPP1" s="628"/>
      <c r="OPQ1" s="628"/>
      <c r="OPR1" s="628"/>
      <c r="OPS1" s="628"/>
      <c r="OPT1" s="52"/>
      <c r="OPU1" s="55"/>
      <c r="OPV1" s="628"/>
      <c r="OPW1" s="628"/>
      <c r="OPX1" s="628"/>
      <c r="OPY1" s="628"/>
      <c r="OPZ1" s="628"/>
      <c r="OQA1" s="52"/>
      <c r="OQB1" s="55"/>
      <c r="OQC1" s="628"/>
      <c r="OQD1" s="628"/>
      <c r="OQE1" s="628"/>
      <c r="OQF1" s="628"/>
      <c r="OQG1" s="628"/>
      <c r="OQH1" s="52"/>
      <c r="OQI1" s="55"/>
      <c r="OQJ1" s="628"/>
      <c r="OQK1" s="628"/>
      <c r="OQL1" s="628"/>
      <c r="OQM1" s="628"/>
      <c r="OQN1" s="628"/>
      <c r="OQO1" s="52"/>
      <c r="OQP1" s="55"/>
      <c r="OQQ1" s="628"/>
      <c r="OQR1" s="628"/>
      <c r="OQS1" s="628"/>
      <c r="OQT1" s="628"/>
      <c r="OQU1" s="628"/>
      <c r="OQV1" s="52"/>
      <c r="OQW1" s="55"/>
      <c r="OQX1" s="628"/>
      <c r="OQY1" s="628"/>
      <c r="OQZ1" s="628"/>
      <c r="ORA1" s="628"/>
      <c r="ORB1" s="628"/>
      <c r="ORC1" s="52"/>
      <c r="ORD1" s="55"/>
      <c r="ORE1" s="628"/>
      <c r="ORF1" s="628"/>
      <c r="ORG1" s="628"/>
      <c r="ORH1" s="628"/>
      <c r="ORI1" s="628"/>
      <c r="ORJ1" s="52"/>
      <c r="ORK1" s="55"/>
      <c r="ORL1" s="628"/>
      <c r="ORM1" s="628"/>
      <c r="ORN1" s="628"/>
      <c r="ORO1" s="628"/>
      <c r="ORP1" s="628"/>
      <c r="ORQ1" s="52"/>
      <c r="ORR1" s="55"/>
      <c r="ORS1" s="628"/>
      <c r="ORT1" s="628"/>
      <c r="ORU1" s="628"/>
      <c r="ORV1" s="628"/>
      <c r="ORW1" s="628"/>
      <c r="ORX1" s="52"/>
      <c r="ORY1" s="55"/>
      <c r="ORZ1" s="628"/>
      <c r="OSA1" s="628"/>
      <c r="OSB1" s="628"/>
      <c r="OSC1" s="628"/>
      <c r="OSD1" s="628"/>
      <c r="OSE1" s="52"/>
      <c r="OSF1" s="55"/>
      <c r="OSG1" s="628"/>
      <c r="OSH1" s="628"/>
      <c r="OSI1" s="628"/>
      <c r="OSJ1" s="628"/>
      <c r="OSK1" s="628"/>
      <c r="OSL1" s="52"/>
      <c r="OSM1" s="55"/>
      <c r="OSN1" s="628"/>
      <c r="OSO1" s="628"/>
      <c r="OSP1" s="628"/>
      <c r="OSQ1" s="628"/>
      <c r="OSR1" s="628"/>
      <c r="OSS1" s="52"/>
      <c r="OST1" s="55"/>
      <c r="OSU1" s="628"/>
      <c r="OSV1" s="628"/>
      <c r="OSW1" s="628"/>
      <c r="OSX1" s="628"/>
      <c r="OSY1" s="628"/>
      <c r="OSZ1" s="52"/>
      <c r="OTA1" s="55"/>
      <c r="OTB1" s="628"/>
      <c r="OTC1" s="628"/>
      <c r="OTD1" s="628"/>
      <c r="OTE1" s="628"/>
      <c r="OTF1" s="628"/>
      <c r="OTG1" s="52"/>
      <c r="OTH1" s="55"/>
      <c r="OTI1" s="628"/>
      <c r="OTJ1" s="628"/>
      <c r="OTK1" s="628"/>
      <c r="OTL1" s="628"/>
      <c r="OTM1" s="628"/>
      <c r="OTN1" s="52"/>
      <c r="OTO1" s="55"/>
      <c r="OTP1" s="628"/>
      <c r="OTQ1" s="628"/>
      <c r="OTR1" s="628"/>
      <c r="OTS1" s="628"/>
      <c r="OTT1" s="628"/>
      <c r="OTU1" s="52"/>
      <c r="OTV1" s="55"/>
      <c r="OTW1" s="628"/>
      <c r="OTX1" s="628"/>
      <c r="OTY1" s="628"/>
      <c r="OTZ1" s="628"/>
      <c r="OUA1" s="628"/>
      <c r="OUB1" s="52"/>
      <c r="OUC1" s="55"/>
      <c r="OUD1" s="628"/>
      <c r="OUE1" s="628"/>
      <c r="OUF1" s="628"/>
      <c r="OUG1" s="628"/>
      <c r="OUH1" s="628"/>
      <c r="OUI1" s="52"/>
      <c r="OUJ1" s="55"/>
      <c r="OUK1" s="628"/>
      <c r="OUL1" s="628"/>
      <c r="OUM1" s="628"/>
      <c r="OUN1" s="628"/>
      <c r="OUO1" s="628"/>
      <c r="OUP1" s="52"/>
      <c r="OUQ1" s="55"/>
      <c r="OUR1" s="628"/>
      <c r="OUS1" s="628"/>
      <c r="OUT1" s="628"/>
      <c r="OUU1" s="628"/>
      <c r="OUV1" s="628"/>
      <c r="OUW1" s="52"/>
      <c r="OUX1" s="55"/>
      <c r="OUY1" s="628"/>
      <c r="OUZ1" s="628"/>
      <c r="OVA1" s="628"/>
      <c r="OVB1" s="628"/>
      <c r="OVC1" s="628"/>
      <c r="OVD1" s="52"/>
      <c r="OVE1" s="55"/>
      <c r="OVF1" s="628"/>
      <c r="OVG1" s="628"/>
      <c r="OVH1" s="628"/>
      <c r="OVI1" s="628"/>
      <c r="OVJ1" s="628"/>
      <c r="OVK1" s="52"/>
      <c r="OVL1" s="55"/>
      <c r="OVM1" s="628"/>
      <c r="OVN1" s="628"/>
      <c r="OVO1" s="628"/>
      <c r="OVP1" s="628"/>
      <c r="OVQ1" s="628"/>
      <c r="OVR1" s="52"/>
      <c r="OVS1" s="55"/>
      <c r="OVT1" s="628"/>
      <c r="OVU1" s="628"/>
      <c r="OVV1" s="628"/>
      <c r="OVW1" s="628"/>
      <c r="OVX1" s="628"/>
      <c r="OVY1" s="52"/>
      <c r="OVZ1" s="55"/>
      <c r="OWA1" s="628"/>
      <c r="OWB1" s="628"/>
      <c r="OWC1" s="628"/>
      <c r="OWD1" s="628"/>
      <c r="OWE1" s="628"/>
      <c r="OWF1" s="52"/>
      <c r="OWG1" s="55"/>
      <c r="OWH1" s="628"/>
      <c r="OWI1" s="628"/>
      <c r="OWJ1" s="628"/>
      <c r="OWK1" s="628"/>
      <c r="OWL1" s="628"/>
      <c r="OWM1" s="52"/>
      <c r="OWN1" s="55"/>
      <c r="OWO1" s="628"/>
      <c r="OWP1" s="628"/>
      <c r="OWQ1" s="628"/>
      <c r="OWR1" s="628"/>
      <c r="OWS1" s="628"/>
      <c r="OWT1" s="52"/>
      <c r="OWU1" s="55"/>
      <c r="OWV1" s="628"/>
      <c r="OWW1" s="628"/>
      <c r="OWX1" s="628"/>
      <c r="OWY1" s="628"/>
      <c r="OWZ1" s="628"/>
      <c r="OXA1" s="52"/>
      <c r="OXB1" s="55"/>
      <c r="OXC1" s="628"/>
      <c r="OXD1" s="628"/>
      <c r="OXE1" s="628"/>
      <c r="OXF1" s="628"/>
      <c r="OXG1" s="628"/>
      <c r="OXH1" s="52"/>
      <c r="OXI1" s="55"/>
      <c r="OXJ1" s="628"/>
      <c r="OXK1" s="628"/>
      <c r="OXL1" s="628"/>
      <c r="OXM1" s="628"/>
      <c r="OXN1" s="628"/>
      <c r="OXO1" s="52"/>
      <c r="OXP1" s="55"/>
      <c r="OXQ1" s="628"/>
      <c r="OXR1" s="628"/>
      <c r="OXS1" s="628"/>
      <c r="OXT1" s="628"/>
      <c r="OXU1" s="628"/>
      <c r="OXV1" s="52"/>
      <c r="OXW1" s="55"/>
      <c r="OXX1" s="628"/>
      <c r="OXY1" s="628"/>
      <c r="OXZ1" s="628"/>
      <c r="OYA1" s="628"/>
      <c r="OYB1" s="628"/>
      <c r="OYC1" s="52"/>
      <c r="OYD1" s="55"/>
      <c r="OYE1" s="628"/>
      <c r="OYF1" s="628"/>
      <c r="OYG1" s="628"/>
      <c r="OYH1" s="628"/>
      <c r="OYI1" s="628"/>
      <c r="OYJ1" s="52"/>
      <c r="OYK1" s="55"/>
      <c r="OYL1" s="628"/>
      <c r="OYM1" s="628"/>
      <c r="OYN1" s="628"/>
      <c r="OYO1" s="628"/>
      <c r="OYP1" s="628"/>
      <c r="OYQ1" s="52"/>
      <c r="OYR1" s="55"/>
      <c r="OYS1" s="628"/>
      <c r="OYT1" s="628"/>
      <c r="OYU1" s="628"/>
      <c r="OYV1" s="628"/>
      <c r="OYW1" s="628"/>
      <c r="OYX1" s="52"/>
      <c r="OYY1" s="55"/>
      <c r="OYZ1" s="628"/>
      <c r="OZA1" s="628"/>
      <c r="OZB1" s="628"/>
      <c r="OZC1" s="628"/>
      <c r="OZD1" s="628"/>
      <c r="OZE1" s="52"/>
      <c r="OZF1" s="55"/>
      <c r="OZG1" s="628"/>
      <c r="OZH1" s="628"/>
      <c r="OZI1" s="628"/>
      <c r="OZJ1" s="628"/>
      <c r="OZK1" s="628"/>
      <c r="OZL1" s="52"/>
      <c r="OZM1" s="55"/>
      <c r="OZN1" s="628"/>
      <c r="OZO1" s="628"/>
      <c r="OZP1" s="628"/>
      <c r="OZQ1" s="628"/>
      <c r="OZR1" s="628"/>
      <c r="OZS1" s="52"/>
      <c r="OZT1" s="55"/>
      <c r="OZU1" s="628"/>
      <c r="OZV1" s="628"/>
      <c r="OZW1" s="628"/>
      <c r="OZX1" s="628"/>
      <c r="OZY1" s="628"/>
      <c r="OZZ1" s="52"/>
      <c r="PAA1" s="55"/>
      <c r="PAB1" s="628"/>
      <c r="PAC1" s="628"/>
      <c r="PAD1" s="628"/>
      <c r="PAE1" s="628"/>
      <c r="PAF1" s="628"/>
      <c r="PAG1" s="52"/>
      <c r="PAH1" s="55"/>
      <c r="PAI1" s="628"/>
      <c r="PAJ1" s="628"/>
      <c r="PAK1" s="628"/>
      <c r="PAL1" s="628"/>
      <c r="PAM1" s="628"/>
      <c r="PAN1" s="52"/>
      <c r="PAO1" s="55"/>
      <c r="PAP1" s="628"/>
      <c r="PAQ1" s="628"/>
      <c r="PAR1" s="628"/>
      <c r="PAS1" s="628"/>
      <c r="PAT1" s="628"/>
      <c r="PAU1" s="52"/>
      <c r="PAV1" s="55"/>
      <c r="PAW1" s="628"/>
      <c r="PAX1" s="628"/>
      <c r="PAY1" s="628"/>
      <c r="PAZ1" s="628"/>
      <c r="PBA1" s="628"/>
      <c r="PBB1" s="52"/>
      <c r="PBC1" s="55"/>
      <c r="PBD1" s="628"/>
      <c r="PBE1" s="628"/>
      <c r="PBF1" s="628"/>
      <c r="PBG1" s="628"/>
      <c r="PBH1" s="628"/>
      <c r="PBI1" s="52"/>
      <c r="PBJ1" s="55"/>
      <c r="PBK1" s="628"/>
      <c r="PBL1" s="628"/>
      <c r="PBM1" s="628"/>
      <c r="PBN1" s="628"/>
      <c r="PBO1" s="628"/>
      <c r="PBP1" s="52"/>
      <c r="PBQ1" s="55"/>
      <c r="PBR1" s="628"/>
      <c r="PBS1" s="628"/>
      <c r="PBT1" s="628"/>
      <c r="PBU1" s="628"/>
      <c r="PBV1" s="628"/>
      <c r="PBW1" s="52"/>
      <c r="PBX1" s="55"/>
      <c r="PBY1" s="628"/>
      <c r="PBZ1" s="628"/>
      <c r="PCA1" s="628"/>
      <c r="PCB1" s="628"/>
      <c r="PCC1" s="628"/>
      <c r="PCD1" s="52"/>
      <c r="PCE1" s="55"/>
      <c r="PCF1" s="628"/>
      <c r="PCG1" s="628"/>
      <c r="PCH1" s="628"/>
      <c r="PCI1" s="628"/>
      <c r="PCJ1" s="628"/>
      <c r="PCK1" s="52"/>
      <c r="PCL1" s="55"/>
      <c r="PCM1" s="628"/>
      <c r="PCN1" s="628"/>
      <c r="PCO1" s="628"/>
      <c r="PCP1" s="628"/>
      <c r="PCQ1" s="628"/>
      <c r="PCR1" s="52"/>
      <c r="PCS1" s="55"/>
      <c r="PCT1" s="628"/>
      <c r="PCU1" s="628"/>
      <c r="PCV1" s="628"/>
      <c r="PCW1" s="628"/>
      <c r="PCX1" s="628"/>
      <c r="PCY1" s="52"/>
      <c r="PCZ1" s="55"/>
      <c r="PDA1" s="628"/>
      <c r="PDB1" s="628"/>
      <c r="PDC1" s="628"/>
      <c r="PDD1" s="628"/>
      <c r="PDE1" s="628"/>
      <c r="PDF1" s="52"/>
      <c r="PDG1" s="55"/>
      <c r="PDH1" s="628"/>
      <c r="PDI1" s="628"/>
      <c r="PDJ1" s="628"/>
      <c r="PDK1" s="628"/>
      <c r="PDL1" s="628"/>
      <c r="PDM1" s="52"/>
      <c r="PDN1" s="55"/>
      <c r="PDO1" s="628"/>
      <c r="PDP1" s="628"/>
      <c r="PDQ1" s="628"/>
      <c r="PDR1" s="628"/>
      <c r="PDS1" s="628"/>
      <c r="PDT1" s="52"/>
      <c r="PDU1" s="55"/>
      <c r="PDV1" s="628"/>
      <c r="PDW1" s="628"/>
      <c r="PDX1" s="628"/>
      <c r="PDY1" s="628"/>
      <c r="PDZ1" s="628"/>
      <c r="PEA1" s="52"/>
      <c r="PEB1" s="55"/>
      <c r="PEC1" s="628"/>
      <c r="PED1" s="628"/>
      <c r="PEE1" s="628"/>
      <c r="PEF1" s="628"/>
      <c r="PEG1" s="628"/>
      <c r="PEH1" s="52"/>
      <c r="PEI1" s="55"/>
      <c r="PEJ1" s="628"/>
      <c r="PEK1" s="628"/>
      <c r="PEL1" s="628"/>
      <c r="PEM1" s="628"/>
      <c r="PEN1" s="628"/>
      <c r="PEO1" s="52"/>
      <c r="PEP1" s="55"/>
      <c r="PEQ1" s="628"/>
      <c r="PER1" s="628"/>
      <c r="PES1" s="628"/>
      <c r="PET1" s="628"/>
      <c r="PEU1" s="628"/>
      <c r="PEV1" s="52"/>
      <c r="PEW1" s="55"/>
      <c r="PEX1" s="628"/>
      <c r="PEY1" s="628"/>
      <c r="PEZ1" s="628"/>
      <c r="PFA1" s="628"/>
      <c r="PFB1" s="628"/>
      <c r="PFC1" s="52"/>
      <c r="PFD1" s="55"/>
      <c r="PFE1" s="628"/>
      <c r="PFF1" s="628"/>
      <c r="PFG1" s="628"/>
      <c r="PFH1" s="628"/>
      <c r="PFI1" s="628"/>
      <c r="PFJ1" s="52"/>
      <c r="PFK1" s="55"/>
      <c r="PFL1" s="628"/>
      <c r="PFM1" s="628"/>
      <c r="PFN1" s="628"/>
      <c r="PFO1" s="628"/>
      <c r="PFP1" s="628"/>
      <c r="PFQ1" s="52"/>
      <c r="PFR1" s="55"/>
      <c r="PFS1" s="628"/>
      <c r="PFT1" s="628"/>
      <c r="PFU1" s="628"/>
      <c r="PFV1" s="628"/>
      <c r="PFW1" s="628"/>
      <c r="PFX1" s="52"/>
      <c r="PFY1" s="55"/>
      <c r="PFZ1" s="628"/>
      <c r="PGA1" s="628"/>
      <c r="PGB1" s="628"/>
      <c r="PGC1" s="628"/>
      <c r="PGD1" s="628"/>
      <c r="PGE1" s="52"/>
      <c r="PGF1" s="55"/>
      <c r="PGG1" s="628"/>
      <c r="PGH1" s="628"/>
      <c r="PGI1" s="628"/>
      <c r="PGJ1" s="628"/>
      <c r="PGK1" s="628"/>
      <c r="PGL1" s="52"/>
      <c r="PGM1" s="55"/>
      <c r="PGN1" s="628"/>
      <c r="PGO1" s="628"/>
      <c r="PGP1" s="628"/>
      <c r="PGQ1" s="628"/>
      <c r="PGR1" s="628"/>
      <c r="PGS1" s="52"/>
      <c r="PGT1" s="55"/>
      <c r="PGU1" s="628"/>
      <c r="PGV1" s="628"/>
      <c r="PGW1" s="628"/>
      <c r="PGX1" s="628"/>
      <c r="PGY1" s="628"/>
      <c r="PGZ1" s="52"/>
      <c r="PHA1" s="55"/>
      <c r="PHB1" s="628"/>
      <c r="PHC1" s="628"/>
      <c r="PHD1" s="628"/>
      <c r="PHE1" s="628"/>
      <c r="PHF1" s="628"/>
      <c r="PHG1" s="52"/>
      <c r="PHH1" s="55"/>
      <c r="PHI1" s="628"/>
      <c r="PHJ1" s="628"/>
      <c r="PHK1" s="628"/>
      <c r="PHL1" s="628"/>
      <c r="PHM1" s="628"/>
      <c r="PHN1" s="52"/>
      <c r="PHO1" s="55"/>
      <c r="PHP1" s="628"/>
      <c r="PHQ1" s="628"/>
      <c r="PHR1" s="628"/>
      <c r="PHS1" s="628"/>
      <c r="PHT1" s="628"/>
      <c r="PHU1" s="52"/>
      <c r="PHV1" s="55"/>
      <c r="PHW1" s="628"/>
      <c r="PHX1" s="628"/>
      <c r="PHY1" s="628"/>
      <c r="PHZ1" s="628"/>
      <c r="PIA1" s="628"/>
      <c r="PIB1" s="52"/>
      <c r="PIC1" s="55"/>
      <c r="PID1" s="628"/>
      <c r="PIE1" s="628"/>
      <c r="PIF1" s="628"/>
      <c r="PIG1" s="628"/>
      <c r="PIH1" s="628"/>
      <c r="PII1" s="52"/>
      <c r="PIJ1" s="55"/>
      <c r="PIK1" s="628"/>
      <c r="PIL1" s="628"/>
      <c r="PIM1" s="628"/>
      <c r="PIN1" s="628"/>
      <c r="PIO1" s="628"/>
      <c r="PIP1" s="52"/>
      <c r="PIQ1" s="55"/>
      <c r="PIR1" s="628"/>
      <c r="PIS1" s="628"/>
      <c r="PIT1" s="628"/>
      <c r="PIU1" s="628"/>
      <c r="PIV1" s="628"/>
      <c r="PIW1" s="52"/>
      <c r="PIX1" s="55"/>
      <c r="PIY1" s="628"/>
      <c r="PIZ1" s="628"/>
      <c r="PJA1" s="628"/>
      <c r="PJB1" s="628"/>
      <c r="PJC1" s="628"/>
      <c r="PJD1" s="52"/>
      <c r="PJE1" s="55"/>
      <c r="PJF1" s="628"/>
      <c r="PJG1" s="628"/>
      <c r="PJH1" s="628"/>
      <c r="PJI1" s="628"/>
      <c r="PJJ1" s="628"/>
      <c r="PJK1" s="52"/>
      <c r="PJL1" s="55"/>
      <c r="PJM1" s="628"/>
      <c r="PJN1" s="628"/>
      <c r="PJO1" s="628"/>
      <c r="PJP1" s="628"/>
      <c r="PJQ1" s="628"/>
      <c r="PJR1" s="52"/>
      <c r="PJS1" s="55"/>
      <c r="PJT1" s="628"/>
      <c r="PJU1" s="628"/>
      <c r="PJV1" s="628"/>
      <c r="PJW1" s="628"/>
      <c r="PJX1" s="628"/>
      <c r="PJY1" s="52"/>
      <c r="PJZ1" s="55"/>
      <c r="PKA1" s="628"/>
      <c r="PKB1" s="628"/>
      <c r="PKC1" s="628"/>
      <c r="PKD1" s="628"/>
      <c r="PKE1" s="628"/>
      <c r="PKF1" s="52"/>
      <c r="PKG1" s="55"/>
      <c r="PKH1" s="628"/>
      <c r="PKI1" s="628"/>
      <c r="PKJ1" s="628"/>
      <c r="PKK1" s="628"/>
      <c r="PKL1" s="628"/>
      <c r="PKM1" s="52"/>
      <c r="PKN1" s="55"/>
      <c r="PKO1" s="628"/>
      <c r="PKP1" s="628"/>
      <c r="PKQ1" s="628"/>
      <c r="PKR1" s="628"/>
      <c r="PKS1" s="628"/>
      <c r="PKT1" s="52"/>
      <c r="PKU1" s="55"/>
      <c r="PKV1" s="628"/>
      <c r="PKW1" s="628"/>
      <c r="PKX1" s="628"/>
      <c r="PKY1" s="628"/>
      <c r="PKZ1" s="628"/>
      <c r="PLA1" s="52"/>
      <c r="PLB1" s="55"/>
      <c r="PLC1" s="628"/>
      <c r="PLD1" s="628"/>
      <c r="PLE1" s="628"/>
      <c r="PLF1" s="628"/>
      <c r="PLG1" s="628"/>
      <c r="PLH1" s="52"/>
      <c r="PLI1" s="55"/>
      <c r="PLJ1" s="628"/>
      <c r="PLK1" s="628"/>
      <c r="PLL1" s="628"/>
      <c r="PLM1" s="628"/>
      <c r="PLN1" s="628"/>
      <c r="PLO1" s="52"/>
      <c r="PLP1" s="55"/>
      <c r="PLQ1" s="628"/>
      <c r="PLR1" s="628"/>
      <c r="PLS1" s="628"/>
      <c r="PLT1" s="628"/>
      <c r="PLU1" s="628"/>
      <c r="PLV1" s="52"/>
      <c r="PLW1" s="55"/>
      <c r="PLX1" s="628"/>
      <c r="PLY1" s="628"/>
      <c r="PLZ1" s="628"/>
      <c r="PMA1" s="628"/>
      <c r="PMB1" s="628"/>
      <c r="PMC1" s="52"/>
      <c r="PMD1" s="55"/>
      <c r="PME1" s="628"/>
      <c r="PMF1" s="628"/>
      <c r="PMG1" s="628"/>
      <c r="PMH1" s="628"/>
      <c r="PMI1" s="628"/>
      <c r="PMJ1" s="52"/>
      <c r="PMK1" s="55"/>
      <c r="PML1" s="628"/>
      <c r="PMM1" s="628"/>
      <c r="PMN1" s="628"/>
      <c r="PMO1" s="628"/>
      <c r="PMP1" s="628"/>
      <c r="PMQ1" s="52"/>
      <c r="PMR1" s="55"/>
      <c r="PMS1" s="628"/>
      <c r="PMT1" s="628"/>
      <c r="PMU1" s="628"/>
      <c r="PMV1" s="628"/>
      <c r="PMW1" s="628"/>
      <c r="PMX1" s="52"/>
      <c r="PMY1" s="55"/>
      <c r="PMZ1" s="628"/>
      <c r="PNA1" s="628"/>
      <c r="PNB1" s="628"/>
      <c r="PNC1" s="628"/>
      <c r="PND1" s="628"/>
      <c r="PNE1" s="52"/>
      <c r="PNF1" s="55"/>
      <c r="PNG1" s="628"/>
      <c r="PNH1" s="628"/>
      <c r="PNI1" s="628"/>
      <c r="PNJ1" s="628"/>
      <c r="PNK1" s="628"/>
      <c r="PNL1" s="52"/>
      <c r="PNM1" s="55"/>
      <c r="PNN1" s="628"/>
      <c r="PNO1" s="628"/>
      <c r="PNP1" s="628"/>
      <c r="PNQ1" s="628"/>
      <c r="PNR1" s="628"/>
      <c r="PNS1" s="52"/>
      <c r="PNT1" s="55"/>
      <c r="PNU1" s="628"/>
      <c r="PNV1" s="628"/>
      <c r="PNW1" s="628"/>
      <c r="PNX1" s="628"/>
      <c r="PNY1" s="628"/>
      <c r="PNZ1" s="52"/>
      <c r="POA1" s="55"/>
      <c r="POB1" s="628"/>
      <c r="POC1" s="628"/>
      <c r="POD1" s="628"/>
      <c r="POE1" s="628"/>
      <c r="POF1" s="628"/>
      <c r="POG1" s="52"/>
      <c r="POH1" s="55"/>
      <c r="POI1" s="628"/>
      <c r="POJ1" s="628"/>
      <c r="POK1" s="628"/>
      <c r="POL1" s="628"/>
      <c r="POM1" s="628"/>
      <c r="PON1" s="52"/>
      <c r="POO1" s="55"/>
      <c r="POP1" s="628"/>
      <c r="POQ1" s="628"/>
      <c r="POR1" s="628"/>
      <c r="POS1" s="628"/>
      <c r="POT1" s="628"/>
      <c r="POU1" s="52"/>
      <c r="POV1" s="55"/>
      <c r="POW1" s="628"/>
      <c r="POX1" s="628"/>
      <c r="POY1" s="628"/>
      <c r="POZ1" s="628"/>
      <c r="PPA1" s="628"/>
      <c r="PPB1" s="52"/>
      <c r="PPC1" s="55"/>
      <c r="PPD1" s="628"/>
      <c r="PPE1" s="628"/>
      <c r="PPF1" s="628"/>
      <c r="PPG1" s="628"/>
      <c r="PPH1" s="628"/>
      <c r="PPI1" s="52"/>
      <c r="PPJ1" s="55"/>
      <c r="PPK1" s="628"/>
      <c r="PPL1" s="628"/>
      <c r="PPM1" s="628"/>
      <c r="PPN1" s="628"/>
      <c r="PPO1" s="628"/>
      <c r="PPP1" s="52"/>
      <c r="PPQ1" s="55"/>
      <c r="PPR1" s="628"/>
      <c r="PPS1" s="628"/>
      <c r="PPT1" s="628"/>
      <c r="PPU1" s="628"/>
      <c r="PPV1" s="628"/>
      <c r="PPW1" s="52"/>
      <c r="PPX1" s="55"/>
      <c r="PPY1" s="628"/>
      <c r="PPZ1" s="628"/>
      <c r="PQA1" s="628"/>
      <c r="PQB1" s="628"/>
      <c r="PQC1" s="628"/>
      <c r="PQD1" s="52"/>
      <c r="PQE1" s="55"/>
      <c r="PQF1" s="628"/>
      <c r="PQG1" s="628"/>
      <c r="PQH1" s="628"/>
      <c r="PQI1" s="628"/>
      <c r="PQJ1" s="628"/>
      <c r="PQK1" s="52"/>
      <c r="PQL1" s="55"/>
      <c r="PQM1" s="628"/>
      <c r="PQN1" s="628"/>
      <c r="PQO1" s="628"/>
      <c r="PQP1" s="628"/>
      <c r="PQQ1" s="628"/>
      <c r="PQR1" s="52"/>
      <c r="PQS1" s="55"/>
      <c r="PQT1" s="628"/>
      <c r="PQU1" s="628"/>
      <c r="PQV1" s="628"/>
      <c r="PQW1" s="628"/>
      <c r="PQX1" s="628"/>
      <c r="PQY1" s="52"/>
      <c r="PQZ1" s="55"/>
      <c r="PRA1" s="628"/>
      <c r="PRB1" s="628"/>
      <c r="PRC1" s="628"/>
      <c r="PRD1" s="628"/>
      <c r="PRE1" s="628"/>
      <c r="PRF1" s="52"/>
      <c r="PRG1" s="55"/>
      <c r="PRH1" s="628"/>
      <c r="PRI1" s="628"/>
      <c r="PRJ1" s="628"/>
      <c r="PRK1" s="628"/>
      <c r="PRL1" s="628"/>
      <c r="PRM1" s="52"/>
      <c r="PRN1" s="55"/>
      <c r="PRO1" s="628"/>
      <c r="PRP1" s="628"/>
      <c r="PRQ1" s="628"/>
      <c r="PRR1" s="628"/>
      <c r="PRS1" s="628"/>
      <c r="PRT1" s="52"/>
      <c r="PRU1" s="55"/>
      <c r="PRV1" s="628"/>
      <c r="PRW1" s="628"/>
      <c r="PRX1" s="628"/>
      <c r="PRY1" s="628"/>
      <c r="PRZ1" s="628"/>
      <c r="PSA1" s="52"/>
      <c r="PSB1" s="55"/>
      <c r="PSC1" s="628"/>
      <c r="PSD1" s="628"/>
      <c r="PSE1" s="628"/>
      <c r="PSF1" s="628"/>
      <c r="PSG1" s="628"/>
      <c r="PSH1" s="52"/>
      <c r="PSI1" s="55"/>
      <c r="PSJ1" s="628"/>
      <c r="PSK1" s="628"/>
      <c r="PSL1" s="628"/>
      <c r="PSM1" s="628"/>
      <c r="PSN1" s="628"/>
      <c r="PSO1" s="52"/>
      <c r="PSP1" s="55"/>
      <c r="PSQ1" s="628"/>
      <c r="PSR1" s="628"/>
      <c r="PSS1" s="628"/>
      <c r="PST1" s="628"/>
      <c r="PSU1" s="628"/>
      <c r="PSV1" s="52"/>
      <c r="PSW1" s="55"/>
      <c r="PSX1" s="628"/>
      <c r="PSY1" s="628"/>
      <c r="PSZ1" s="628"/>
      <c r="PTA1" s="628"/>
      <c r="PTB1" s="628"/>
      <c r="PTC1" s="52"/>
      <c r="PTD1" s="55"/>
      <c r="PTE1" s="628"/>
      <c r="PTF1" s="628"/>
      <c r="PTG1" s="628"/>
      <c r="PTH1" s="628"/>
      <c r="PTI1" s="628"/>
      <c r="PTJ1" s="52"/>
      <c r="PTK1" s="55"/>
      <c r="PTL1" s="628"/>
      <c r="PTM1" s="628"/>
      <c r="PTN1" s="628"/>
      <c r="PTO1" s="628"/>
      <c r="PTP1" s="628"/>
      <c r="PTQ1" s="52"/>
      <c r="PTR1" s="55"/>
      <c r="PTS1" s="628"/>
      <c r="PTT1" s="628"/>
      <c r="PTU1" s="628"/>
      <c r="PTV1" s="628"/>
      <c r="PTW1" s="628"/>
      <c r="PTX1" s="52"/>
      <c r="PTY1" s="55"/>
      <c r="PTZ1" s="628"/>
      <c r="PUA1" s="628"/>
      <c r="PUB1" s="628"/>
      <c r="PUC1" s="628"/>
      <c r="PUD1" s="628"/>
      <c r="PUE1" s="52"/>
      <c r="PUF1" s="55"/>
      <c r="PUG1" s="628"/>
      <c r="PUH1" s="628"/>
      <c r="PUI1" s="628"/>
      <c r="PUJ1" s="628"/>
      <c r="PUK1" s="628"/>
      <c r="PUL1" s="52"/>
      <c r="PUM1" s="55"/>
      <c r="PUN1" s="628"/>
      <c r="PUO1" s="628"/>
      <c r="PUP1" s="628"/>
      <c r="PUQ1" s="628"/>
      <c r="PUR1" s="628"/>
      <c r="PUS1" s="52"/>
      <c r="PUT1" s="55"/>
      <c r="PUU1" s="628"/>
      <c r="PUV1" s="628"/>
      <c r="PUW1" s="628"/>
      <c r="PUX1" s="628"/>
      <c r="PUY1" s="628"/>
      <c r="PUZ1" s="52"/>
      <c r="PVA1" s="55"/>
      <c r="PVB1" s="628"/>
      <c r="PVC1" s="628"/>
      <c r="PVD1" s="628"/>
      <c r="PVE1" s="628"/>
      <c r="PVF1" s="628"/>
      <c r="PVG1" s="52"/>
      <c r="PVH1" s="55"/>
      <c r="PVI1" s="628"/>
      <c r="PVJ1" s="628"/>
      <c r="PVK1" s="628"/>
      <c r="PVL1" s="628"/>
      <c r="PVM1" s="628"/>
      <c r="PVN1" s="52"/>
      <c r="PVO1" s="55"/>
      <c r="PVP1" s="628"/>
      <c r="PVQ1" s="628"/>
      <c r="PVR1" s="628"/>
      <c r="PVS1" s="628"/>
      <c r="PVT1" s="628"/>
      <c r="PVU1" s="52"/>
      <c r="PVV1" s="55"/>
      <c r="PVW1" s="628"/>
      <c r="PVX1" s="628"/>
      <c r="PVY1" s="628"/>
      <c r="PVZ1" s="628"/>
      <c r="PWA1" s="628"/>
      <c r="PWB1" s="52"/>
      <c r="PWC1" s="55"/>
      <c r="PWD1" s="628"/>
      <c r="PWE1" s="628"/>
      <c r="PWF1" s="628"/>
      <c r="PWG1" s="628"/>
      <c r="PWH1" s="628"/>
      <c r="PWI1" s="52"/>
      <c r="PWJ1" s="55"/>
      <c r="PWK1" s="628"/>
      <c r="PWL1" s="628"/>
      <c r="PWM1" s="628"/>
      <c r="PWN1" s="628"/>
      <c r="PWO1" s="628"/>
      <c r="PWP1" s="52"/>
      <c r="PWQ1" s="55"/>
      <c r="PWR1" s="628"/>
      <c r="PWS1" s="628"/>
      <c r="PWT1" s="628"/>
      <c r="PWU1" s="628"/>
      <c r="PWV1" s="628"/>
      <c r="PWW1" s="52"/>
      <c r="PWX1" s="55"/>
      <c r="PWY1" s="628"/>
      <c r="PWZ1" s="628"/>
      <c r="PXA1" s="628"/>
      <c r="PXB1" s="628"/>
      <c r="PXC1" s="628"/>
      <c r="PXD1" s="52"/>
      <c r="PXE1" s="55"/>
      <c r="PXF1" s="628"/>
      <c r="PXG1" s="628"/>
      <c r="PXH1" s="628"/>
      <c r="PXI1" s="628"/>
      <c r="PXJ1" s="628"/>
      <c r="PXK1" s="52"/>
      <c r="PXL1" s="55"/>
      <c r="PXM1" s="628"/>
      <c r="PXN1" s="628"/>
      <c r="PXO1" s="628"/>
      <c r="PXP1" s="628"/>
      <c r="PXQ1" s="628"/>
      <c r="PXR1" s="52"/>
      <c r="PXS1" s="55"/>
      <c r="PXT1" s="628"/>
      <c r="PXU1" s="628"/>
      <c r="PXV1" s="628"/>
      <c r="PXW1" s="628"/>
      <c r="PXX1" s="628"/>
      <c r="PXY1" s="52"/>
      <c r="PXZ1" s="55"/>
      <c r="PYA1" s="628"/>
      <c r="PYB1" s="628"/>
      <c r="PYC1" s="628"/>
      <c r="PYD1" s="628"/>
      <c r="PYE1" s="628"/>
      <c r="PYF1" s="52"/>
      <c r="PYG1" s="55"/>
      <c r="PYH1" s="628"/>
      <c r="PYI1" s="628"/>
      <c r="PYJ1" s="628"/>
      <c r="PYK1" s="628"/>
      <c r="PYL1" s="628"/>
      <c r="PYM1" s="52"/>
      <c r="PYN1" s="55"/>
      <c r="PYO1" s="628"/>
      <c r="PYP1" s="628"/>
      <c r="PYQ1" s="628"/>
      <c r="PYR1" s="628"/>
      <c r="PYS1" s="628"/>
      <c r="PYT1" s="52"/>
      <c r="PYU1" s="55"/>
      <c r="PYV1" s="628"/>
      <c r="PYW1" s="628"/>
      <c r="PYX1" s="628"/>
      <c r="PYY1" s="628"/>
      <c r="PYZ1" s="628"/>
      <c r="PZA1" s="52"/>
      <c r="PZB1" s="55"/>
      <c r="PZC1" s="628"/>
      <c r="PZD1" s="628"/>
      <c r="PZE1" s="628"/>
      <c r="PZF1" s="628"/>
      <c r="PZG1" s="628"/>
      <c r="PZH1" s="52"/>
      <c r="PZI1" s="55"/>
      <c r="PZJ1" s="628"/>
      <c r="PZK1" s="628"/>
      <c r="PZL1" s="628"/>
      <c r="PZM1" s="628"/>
      <c r="PZN1" s="628"/>
      <c r="PZO1" s="52"/>
      <c r="PZP1" s="55"/>
      <c r="PZQ1" s="628"/>
      <c r="PZR1" s="628"/>
      <c r="PZS1" s="628"/>
      <c r="PZT1" s="628"/>
      <c r="PZU1" s="628"/>
      <c r="PZV1" s="52"/>
      <c r="PZW1" s="55"/>
      <c r="PZX1" s="628"/>
      <c r="PZY1" s="628"/>
      <c r="PZZ1" s="628"/>
      <c r="QAA1" s="628"/>
      <c r="QAB1" s="628"/>
      <c r="QAC1" s="52"/>
      <c r="QAD1" s="55"/>
      <c r="QAE1" s="628"/>
      <c r="QAF1" s="628"/>
      <c r="QAG1" s="628"/>
      <c r="QAH1" s="628"/>
      <c r="QAI1" s="628"/>
      <c r="QAJ1" s="52"/>
      <c r="QAK1" s="55"/>
      <c r="QAL1" s="628"/>
      <c r="QAM1" s="628"/>
      <c r="QAN1" s="628"/>
      <c r="QAO1" s="628"/>
      <c r="QAP1" s="628"/>
      <c r="QAQ1" s="52"/>
      <c r="QAR1" s="55"/>
      <c r="QAS1" s="628"/>
      <c r="QAT1" s="628"/>
      <c r="QAU1" s="628"/>
      <c r="QAV1" s="628"/>
      <c r="QAW1" s="628"/>
      <c r="QAX1" s="52"/>
      <c r="QAY1" s="55"/>
      <c r="QAZ1" s="628"/>
      <c r="QBA1" s="628"/>
      <c r="QBB1" s="628"/>
      <c r="QBC1" s="628"/>
      <c r="QBD1" s="628"/>
      <c r="QBE1" s="52"/>
      <c r="QBF1" s="55"/>
      <c r="QBG1" s="628"/>
      <c r="QBH1" s="628"/>
      <c r="QBI1" s="628"/>
      <c r="QBJ1" s="628"/>
      <c r="QBK1" s="628"/>
      <c r="QBL1" s="52"/>
      <c r="QBM1" s="55"/>
      <c r="QBN1" s="628"/>
      <c r="QBO1" s="628"/>
      <c r="QBP1" s="628"/>
      <c r="QBQ1" s="628"/>
      <c r="QBR1" s="628"/>
      <c r="QBS1" s="52"/>
      <c r="QBT1" s="55"/>
      <c r="QBU1" s="628"/>
      <c r="QBV1" s="628"/>
      <c r="QBW1" s="628"/>
      <c r="QBX1" s="628"/>
      <c r="QBY1" s="628"/>
      <c r="QBZ1" s="52"/>
      <c r="QCA1" s="55"/>
      <c r="QCB1" s="628"/>
      <c r="QCC1" s="628"/>
      <c r="QCD1" s="628"/>
      <c r="QCE1" s="628"/>
      <c r="QCF1" s="628"/>
      <c r="QCG1" s="52"/>
      <c r="QCH1" s="55"/>
      <c r="QCI1" s="628"/>
      <c r="QCJ1" s="628"/>
      <c r="QCK1" s="628"/>
      <c r="QCL1" s="628"/>
      <c r="QCM1" s="628"/>
      <c r="QCN1" s="52"/>
      <c r="QCO1" s="55"/>
      <c r="QCP1" s="628"/>
      <c r="QCQ1" s="628"/>
      <c r="QCR1" s="628"/>
      <c r="QCS1" s="628"/>
      <c r="QCT1" s="628"/>
      <c r="QCU1" s="52"/>
      <c r="QCV1" s="55"/>
      <c r="QCW1" s="628"/>
      <c r="QCX1" s="628"/>
      <c r="QCY1" s="628"/>
      <c r="QCZ1" s="628"/>
      <c r="QDA1" s="628"/>
      <c r="QDB1" s="52"/>
      <c r="QDC1" s="55"/>
      <c r="QDD1" s="628"/>
      <c r="QDE1" s="628"/>
      <c r="QDF1" s="628"/>
      <c r="QDG1" s="628"/>
      <c r="QDH1" s="628"/>
      <c r="QDI1" s="52"/>
      <c r="QDJ1" s="55"/>
      <c r="QDK1" s="628"/>
      <c r="QDL1" s="628"/>
      <c r="QDM1" s="628"/>
      <c r="QDN1" s="628"/>
      <c r="QDO1" s="628"/>
      <c r="QDP1" s="52"/>
      <c r="QDQ1" s="55"/>
      <c r="QDR1" s="628"/>
      <c r="QDS1" s="628"/>
      <c r="QDT1" s="628"/>
      <c r="QDU1" s="628"/>
      <c r="QDV1" s="628"/>
      <c r="QDW1" s="52"/>
      <c r="QDX1" s="55"/>
      <c r="QDY1" s="628"/>
      <c r="QDZ1" s="628"/>
      <c r="QEA1" s="628"/>
      <c r="QEB1" s="628"/>
      <c r="QEC1" s="628"/>
      <c r="QED1" s="52"/>
      <c r="QEE1" s="55"/>
      <c r="QEF1" s="628"/>
      <c r="QEG1" s="628"/>
      <c r="QEH1" s="628"/>
      <c r="QEI1" s="628"/>
      <c r="QEJ1" s="628"/>
      <c r="QEK1" s="52"/>
      <c r="QEL1" s="55"/>
      <c r="QEM1" s="628"/>
      <c r="QEN1" s="628"/>
      <c r="QEO1" s="628"/>
      <c r="QEP1" s="628"/>
      <c r="QEQ1" s="628"/>
      <c r="QER1" s="52"/>
      <c r="QES1" s="55"/>
      <c r="QET1" s="628"/>
      <c r="QEU1" s="628"/>
      <c r="QEV1" s="628"/>
      <c r="QEW1" s="628"/>
      <c r="QEX1" s="628"/>
      <c r="QEY1" s="52"/>
      <c r="QEZ1" s="55"/>
      <c r="QFA1" s="628"/>
      <c r="QFB1" s="628"/>
      <c r="QFC1" s="628"/>
      <c r="QFD1" s="628"/>
      <c r="QFE1" s="628"/>
      <c r="QFF1" s="52"/>
      <c r="QFG1" s="55"/>
      <c r="QFH1" s="628"/>
      <c r="QFI1" s="628"/>
      <c r="QFJ1" s="628"/>
      <c r="QFK1" s="628"/>
      <c r="QFL1" s="628"/>
      <c r="QFM1" s="52"/>
      <c r="QFN1" s="55"/>
      <c r="QFO1" s="628"/>
      <c r="QFP1" s="628"/>
      <c r="QFQ1" s="628"/>
      <c r="QFR1" s="628"/>
      <c r="QFS1" s="628"/>
      <c r="QFT1" s="52"/>
      <c r="QFU1" s="55"/>
      <c r="QFV1" s="628"/>
      <c r="QFW1" s="628"/>
      <c r="QFX1" s="628"/>
      <c r="QFY1" s="628"/>
      <c r="QFZ1" s="628"/>
      <c r="QGA1" s="52"/>
      <c r="QGB1" s="55"/>
      <c r="QGC1" s="628"/>
      <c r="QGD1" s="628"/>
      <c r="QGE1" s="628"/>
      <c r="QGF1" s="628"/>
      <c r="QGG1" s="628"/>
      <c r="QGH1" s="52"/>
      <c r="QGI1" s="55"/>
      <c r="QGJ1" s="628"/>
      <c r="QGK1" s="628"/>
      <c r="QGL1" s="628"/>
      <c r="QGM1" s="628"/>
      <c r="QGN1" s="628"/>
      <c r="QGO1" s="52"/>
      <c r="QGP1" s="55"/>
      <c r="QGQ1" s="628"/>
      <c r="QGR1" s="628"/>
      <c r="QGS1" s="628"/>
      <c r="QGT1" s="628"/>
      <c r="QGU1" s="628"/>
      <c r="QGV1" s="52"/>
      <c r="QGW1" s="55"/>
      <c r="QGX1" s="628"/>
      <c r="QGY1" s="628"/>
      <c r="QGZ1" s="628"/>
      <c r="QHA1" s="628"/>
      <c r="QHB1" s="628"/>
      <c r="QHC1" s="52"/>
      <c r="QHD1" s="55"/>
      <c r="QHE1" s="628"/>
      <c r="QHF1" s="628"/>
      <c r="QHG1" s="628"/>
      <c r="QHH1" s="628"/>
      <c r="QHI1" s="628"/>
      <c r="QHJ1" s="52"/>
      <c r="QHK1" s="55"/>
      <c r="QHL1" s="628"/>
      <c r="QHM1" s="628"/>
      <c r="QHN1" s="628"/>
      <c r="QHO1" s="628"/>
      <c r="QHP1" s="628"/>
      <c r="QHQ1" s="52"/>
      <c r="QHR1" s="55"/>
      <c r="QHS1" s="628"/>
      <c r="QHT1" s="628"/>
      <c r="QHU1" s="628"/>
      <c r="QHV1" s="628"/>
      <c r="QHW1" s="628"/>
      <c r="QHX1" s="52"/>
      <c r="QHY1" s="55"/>
      <c r="QHZ1" s="628"/>
      <c r="QIA1" s="628"/>
      <c r="QIB1" s="628"/>
      <c r="QIC1" s="628"/>
      <c r="QID1" s="628"/>
      <c r="QIE1" s="52"/>
      <c r="QIF1" s="55"/>
      <c r="QIG1" s="628"/>
      <c r="QIH1" s="628"/>
      <c r="QII1" s="628"/>
      <c r="QIJ1" s="628"/>
      <c r="QIK1" s="628"/>
      <c r="QIL1" s="52"/>
      <c r="QIM1" s="55"/>
      <c r="QIN1" s="628"/>
      <c r="QIO1" s="628"/>
      <c r="QIP1" s="628"/>
      <c r="QIQ1" s="628"/>
      <c r="QIR1" s="628"/>
      <c r="QIS1" s="52"/>
      <c r="QIT1" s="55"/>
      <c r="QIU1" s="628"/>
      <c r="QIV1" s="628"/>
      <c r="QIW1" s="628"/>
      <c r="QIX1" s="628"/>
      <c r="QIY1" s="628"/>
      <c r="QIZ1" s="52"/>
      <c r="QJA1" s="55"/>
      <c r="QJB1" s="628"/>
      <c r="QJC1" s="628"/>
      <c r="QJD1" s="628"/>
      <c r="QJE1" s="628"/>
      <c r="QJF1" s="628"/>
      <c r="QJG1" s="52"/>
      <c r="QJH1" s="55"/>
      <c r="QJI1" s="628"/>
      <c r="QJJ1" s="628"/>
      <c r="QJK1" s="628"/>
      <c r="QJL1" s="628"/>
      <c r="QJM1" s="628"/>
      <c r="QJN1" s="52"/>
      <c r="QJO1" s="55"/>
      <c r="QJP1" s="628"/>
      <c r="QJQ1" s="628"/>
      <c r="QJR1" s="628"/>
      <c r="QJS1" s="628"/>
      <c r="QJT1" s="628"/>
      <c r="QJU1" s="52"/>
      <c r="QJV1" s="55"/>
      <c r="QJW1" s="628"/>
      <c r="QJX1" s="628"/>
      <c r="QJY1" s="628"/>
      <c r="QJZ1" s="628"/>
      <c r="QKA1" s="628"/>
      <c r="QKB1" s="52"/>
      <c r="QKC1" s="55"/>
      <c r="QKD1" s="628"/>
      <c r="QKE1" s="628"/>
      <c r="QKF1" s="628"/>
      <c r="QKG1" s="628"/>
      <c r="QKH1" s="628"/>
      <c r="QKI1" s="52"/>
      <c r="QKJ1" s="55"/>
      <c r="QKK1" s="628"/>
      <c r="QKL1" s="628"/>
      <c r="QKM1" s="628"/>
      <c r="QKN1" s="628"/>
      <c r="QKO1" s="628"/>
      <c r="QKP1" s="52"/>
      <c r="QKQ1" s="55"/>
      <c r="QKR1" s="628"/>
      <c r="QKS1" s="628"/>
      <c r="QKT1" s="628"/>
      <c r="QKU1" s="628"/>
      <c r="QKV1" s="628"/>
      <c r="QKW1" s="52"/>
      <c r="QKX1" s="55"/>
      <c r="QKY1" s="628"/>
      <c r="QKZ1" s="628"/>
      <c r="QLA1" s="628"/>
      <c r="QLB1" s="628"/>
      <c r="QLC1" s="628"/>
      <c r="QLD1" s="52"/>
      <c r="QLE1" s="55"/>
      <c r="QLF1" s="628"/>
      <c r="QLG1" s="628"/>
      <c r="QLH1" s="628"/>
      <c r="QLI1" s="628"/>
      <c r="QLJ1" s="628"/>
      <c r="QLK1" s="52"/>
      <c r="QLL1" s="55"/>
      <c r="QLM1" s="628"/>
      <c r="QLN1" s="628"/>
      <c r="QLO1" s="628"/>
      <c r="QLP1" s="628"/>
      <c r="QLQ1" s="628"/>
      <c r="QLR1" s="52"/>
      <c r="QLS1" s="55"/>
      <c r="QLT1" s="628"/>
      <c r="QLU1" s="628"/>
      <c r="QLV1" s="628"/>
      <c r="QLW1" s="628"/>
      <c r="QLX1" s="628"/>
      <c r="QLY1" s="52"/>
      <c r="QLZ1" s="55"/>
      <c r="QMA1" s="628"/>
      <c r="QMB1" s="628"/>
      <c r="QMC1" s="628"/>
      <c r="QMD1" s="628"/>
      <c r="QME1" s="628"/>
      <c r="QMF1" s="52"/>
      <c r="QMG1" s="55"/>
      <c r="QMH1" s="628"/>
      <c r="QMI1" s="628"/>
      <c r="QMJ1" s="628"/>
      <c r="QMK1" s="628"/>
      <c r="QML1" s="628"/>
      <c r="QMM1" s="52"/>
      <c r="QMN1" s="55"/>
      <c r="QMO1" s="628"/>
      <c r="QMP1" s="628"/>
      <c r="QMQ1" s="628"/>
      <c r="QMR1" s="628"/>
      <c r="QMS1" s="628"/>
      <c r="QMT1" s="52"/>
      <c r="QMU1" s="55"/>
      <c r="QMV1" s="628"/>
      <c r="QMW1" s="628"/>
      <c r="QMX1" s="628"/>
      <c r="QMY1" s="628"/>
      <c r="QMZ1" s="628"/>
      <c r="QNA1" s="52"/>
      <c r="QNB1" s="55"/>
      <c r="QNC1" s="628"/>
      <c r="QND1" s="628"/>
      <c r="QNE1" s="628"/>
      <c r="QNF1" s="628"/>
      <c r="QNG1" s="628"/>
      <c r="QNH1" s="52"/>
      <c r="QNI1" s="55"/>
      <c r="QNJ1" s="628"/>
      <c r="QNK1" s="628"/>
      <c r="QNL1" s="628"/>
      <c r="QNM1" s="628"/>
      <c r="QNN1" s="628"/>
      <c r="QNO1" s="52"/>
      <c r="QNP1" s="55"/>
      <c r="QNQ1" s="628"/>
      <c r="QNR1" s="628"/>
      <c r="QNS1" s="628"/>
      <c r="QNT1" s="628"/>
      <c r="QNU1" s="628"/>
      <c r="QNV1" s="52"/>
      <c r="QNW1" s="55"/>
      <c r="QNX1" s="628"/>
      <c r="QNY1" s="628"/>
      <c r="QNZ1" s="628"/>
      <c r="QOA1" s="628"/>
      <c r="QOB1" s="628"/>
      <c r="QOC1" s="52"/>
      <c r="QOD1" s="55"/>
      <c r="QOE1" s="628"/>
      <c r="QOF1" s="628"/>
      <c r="QOG1" s="628"/>
      <c r="QOH1" s="628"/>
      <c r="QOI1" s="628"/>
      <c r="QOJ1" s="52"/>
      <c r="QOK1" s="55"/>
      <c r="QOL1" s="628"/>
      <c r="QOM1" s="628"/>
      <c r="QON1" s="628"/>
      <c r="QOO1" s="628"/>
      <c r="QOP1" s="628"/>
      <c r="QOQ1" s="52"/>
      <c r="QOR1" s="55"/>
      <c r="QOS1" s="628"/>
      <c r="QOT1" s="628"/>
      <c r="QOU1" s="628"/>
      <c r="QOV1" s="628"/>
      <c r="QOW1" s="628"/>
      <c r="QOX1" s="52"/>
      <c r="QOY1" s="55"/>
      <c r="QOZ1" s="628"/>
      <c r="QPA1" s="628"/>
      <c r="QPB1" s="628"/>
      <c r="QPC1" s="628"/>
      <c r="QPD1" s="628"/>
      <c r="QPE1" s="52"/>
      <c r="QPF1" s="55"/>
      <c r="QPG1" s="628"/>
      <c r="QPH1" s="628"/>
      <c r="QPI1" s="628"/>
      <c r="QPJ1" s="628"/>
      <c r="QPK1" s="628"/>
      <c r="QPL1" s="52"/>
      <c r="QPM1" s="55"/>
      <c r="QPN1" s="628"/>
      <c r="QPO1" s="628"/>
      <c r="QPP1" s="628"/>
      <c r="QPQ1" s="628"/>
      <c r="QPR1" s="628"/>
      <c r="QPS1" s="52"/>
      <c r="QPT1" s="55"/>
      <c r="QPU1" s="628"/>
      <c r="QPV1" s="628"/>
      <c r="QPW1" s="628"/>
      <c r="QPX1" s="628"/>
      <c r="QPY1" s="628"/>
      <c r="QPZ1" s="52"/>
      <c r="QQA1" s="55"/>
      <c r="QQB1" s="628"/>
      <c r="QQC1" s="628"/>
      <c r="QQD1" s="628"/>
      <c r="QQE1" s="628"/>
      <c r="QQF1" s="628"/>
      <c r="QQG1" s="52"/>
      <c r="QQH1" s="55"/>
      <c r="QQI1" s="628"/>
      <c r="QQJ1" s="628"/>
      <c r="QQK1" s="628"/>
      <c r="QQL1" s="628"/>
      <c r="QQM1" s="628"/>
      <c r="QQN1" s="52"/>
      <c r="QQO1" s="55"/>
      <c r="QQP1" s="628"/>
      <c r="QQQ1" s="628"/>
      <c r="QQR1" s="628"/>
      <c r="QQS1" s="628"/>
      <c r="QQT1" s="628"/>
      <c r="QQU1" s="52"/>
      <c r="QQV1" s="55"/>
      <c r="QQW1" s="628"/>
      <c r="QQX1" s="628"/>
      <c r="QQY1" s="628"/>
      <c r="QQZ1" s="628"/>
      <c r="QRA1" s="628"/>
      <c r="QRB1" s="52"/>
      <c r="QRC1" s="55"/>
      <c r="QRD1" s="628"/>
      <c r="QRE1" s="628"/>
      <c r="QRF1" s="628"/>
      <c r="QRG1" s="628"/>
      <c r="QRH1" s="628"/>
      <c r="QRI1" s="52"/>
      <c r="QRJ1" s="55"/>
      <c r="QRK1" s="628"/>
      <c r="QRL1" s="628"/>
      <c r="QRM1" s="628"/>
      <c r="QRN1" s="628"/>
      <c r="QRO1" s="628"/>
      <c r="QRP1" s="52"/>
      <c r="QRQ1" s="55"/>
      <c r="QRR1" s="628"/>
      <c r="QRS1" s="628"/>
      <c r="QRT1" s="628"/>
      <c r="QRU1" s="628"/>
      <c r="QRV1" s="628"/>
      <c r="QRW1" s="52"/>
      <c r="QRX1" s="55"/>
      <c r="QRY1" s="628"/>
      <c r="QRZ1" s="628"/>
      <c r="QSA1" s="628"/>
      <c r="QSB1" s="628"/>
      <c r="QSC1" s="628"/>
      <c r="QSD1" s="52"/>
      <c r="QSE1" s="55"/>
      <c r="QSF1" s="628"/>
      <c r="QSG1" s="628"/>
      <c r="QSH1" s="628"/>
      <c r="QSI1" s="628"/>
      <c r="QSJ1" s="628"/>
      <c r="QSK1" s="52"/>
      <c r="QSL1" s="55"/>
      <c r="QSM1" s="628"/>
      <c r="QSN1" s="628"/>
      <c r="QSO1" s="628"/>
      <c r="QSP1" s="628"/>
      <c r="QSQ1" s="628"/>
      <c r="QSR1" s="52"/>
      <c r="QSS1" s="55"/>
      <c r="QST1" s="628"/>
      <c r="QSU1" s="628"/>
      <c r="QSV1" s="628"/>
      <c r="QSW1" s="628"/>
      <c r="QSX1" s="628"/>
      <c r="QSY1" s="52"/>
      <c r="QSZ1" s="55"/>
      <c r="QTA1" s="628"/>
      <c r="QTB1" s="628"/>
      <c r="QTC1" s="628"/>
      <c r="QTD1" s="628"/>
      <c r="QTE1" s="628"/>
      <c r="QTF1" s="52"/>
      <c r="QTG1" s="55"/>
      <c r="QTH1" s="628"/>
      <c r="QTI1" s="628"/>
      <c r="QTJ1" s="628"/>
      <c r="QTK1" s="628"/>
      <c r="QTL1" s="628"/>
      <c r="QTM1" s="52"/>
      <c r="QTN1" s="55"/>
      <c r="QTO1" s="628"/>
      <c r="QTP1" s="628"/>
      <c r="QTQ1" s="628"/>
      <c r="QTR1" s="628"/>
      <c r="QTS1" s="628"/>
      <c r="QTT1" s="52"/>
      <c r="QTU1" s="55"/>
      <c r="QTV1" s="628"/>
      <c r="QTW1" s="628"/>
      <c r="QTX1" s="628"/>
      <c r="QTY1" s="628"/>
      <c r="QTZ1" s="628"/>
      <c r="QUA1" s="52"/>
      <c r="QUB1" s="55"/>
      <c r="QUC1" s="628"/>
      <c r="QUD1" s="628"/>
      <c r="QUE1" s="628"/>
      <c r="QUF1" s="628"/>
      <c r="QUG1" s="628"/>
      <c r="QUH1" s="52"/>
      <c r="QUI1" s="55"/>
      <c r="QUJ1" s="628"/>
      <c r="QUK1" s="628"/>
      <c r="QUL1" s="628"/>
      <c r="QUM1" s="628"/>
      <c r="QUN1" s="628"/>
      <c r="QUO1" s="52"/>
      <c r="QUP1" s="55"/>
      <c r="QUQ1" s="628"/>
      <c r="QUR1" s="628"/>
      <c r="QUS1" s="628"/>
      <c r="QUT1" s="628"/>
      <c r="QUU1" s="628"/>
      <c r="QUV1" s="52"/>
      <c r="QUW1" s="55"/>
      <c r="QUX1" s="628"/>
      <c r="QUY1" s="628"/>
      <c r="QUZ1" s="628"/>
      <c r="QVA1" s="628"/>
      <c r="QVB1" s="628"/>
      <c r="QVC1" s="52"/>
      <c r="QVD1" s="55"/>
      <c r="QVE1" s="628"/>
      <c r="QVF1" s="628"/>
      <c r="QVG1" s="628"/>
      <c r="QVH1" s="628"/>
      <c r="QVI1" s="628"/>
      <c r="QVJ1" s="52"/>
      <c r="QVK1" s="55"/>
      <c r="QVL1" s="628"/>
      <c r="QVM1" s="628"/>
      <c r="QVN1" s="628"/>
      <c r="QVO1" s="628"/>
      <c r="QVP1" s="628"/>
      <c r="QVQ1" s="52"/>
      <c r="QVR1" s="55"/>
      <c r="QVS1" s="628"/>
      <c r="QVT1" s="628"/>
      <c r="QVU1" s="628"/>
      <c r="QVV1" s="628"/>
      <c r="QVW1" s="628"/>
      <c r="QVX1" s="52"/>
      <c r="QVY1" s="55"/>
      <c r="QVZ1" s="628"/>
      <c r="QWA1" s="628"/>
      <c r="QWB1" s="628"/>
      <c r="QWC1" s="628"/>
      <c r="QWD1" s="628"/>
      <c r="QWE1" s="52"/>
      <c r="QWF1" s="55"/>
      <c r="QWG1" s="628"/>
      <c r="QWH1" s="628"/>
      <c r="QWI1" s="628"/>
      <c r="QWJ1" s="628"/>
      <c r="QWK1" s="628"/>
      <c r="QWL1" s="52"/>
      <c r="QWM1" s="55"/>
      <c r="QWN1" s="628"/>
      <c r="QWO1" s="628"/>
      <c r="QWP1" s="628"/>
      <c r="QWQ1" s="628"/>
      <c r="QWR1" s="628"/>
      <c r="QWS1" s="52"/>
      <c r="QWT1" s="55"/>
      <c r="QWU1" s="628"/>
      <c r="QWV1" s="628"/>
      <c r="QWW1" s="628"/>
      <c r="QWX1" s="628"/>
      <c r="QWY1" s="628"/>
      <c r="QWZ1" s="52"/>
      <c r="QXA1" s="55"/>
      <c r="QXB1" s="628"/>
      <c r="QXC1" s="628"/>
      <c r="QXD1" s="628"/>
      <c r="QXE1" s="628"/>
      <c r="QXF1" s="628"/>
      <c r="QXG1" s="52"/>
      <c r="QXH1" s="55"/>
      <c r="QXI1" s="628"/>
      <c r="QXJ1" s="628"/>
      <c r="QXK1" s="628"/>
      <c r="QXL1" s="628"/>
      <c r="QXM1" s="628"/>
      <c r="QXN1" s="52"/>
      <c r="QXO1" s="55"/>
      <c r="QXP1" s="628"/>
      <c r="QXQ1" s="628"/>
      <c r="QXR1" s="628"/>
      <c r="QXS1" s="628"/>
      <c r="QXT1" s="628"/>
      <c r="QXU1" s="52"/>
      <c r="QXV1" s="55"/>
      <c r="QXW1" s="628"/>
      <c r="QXX1" s="628"/>
      <c r="QXY1" s="628"/>
      <c r="QXZ1" s="628"/>
      <c r="QYA1" s="628"/>
      <c r="QYB1" s="52"/>
      <c r="QYC1" s="55"/>
      <c r="QYD1" s="628"/>
      <c r="QYE1" s="628"/>
      <c r="QYF1" s="628"/>
      <c r="QYG1" s="628"/>
      <c r="QYH1" s="628"/>
      <c r="QYI1" s="52"/>
      <c r="QYJ1" s="55"/>
      <c r="QYK1" s="628"/>
      <c r="QYL1" s="628"/>
      <c r="QYM1" s="628"/>
      <c r="QYN1" s="628"/>
      <c r="QYO1" s="628"/>
      <c r="QYP1" s="52"/>
      <c r="QYQ1" s="55"/>
      <c r="QYR1" s="628"/>
      <c r="QYS1" s="628"/>
      <c r="QYT1" s="628"/>
      <c r="QYU1" s="628"/>
      <c r="QYV1" s="628"/>
      <c r="QYW1" s="52"/>
      <c r="QYX1" s="55"/>
      <c r="QYY1" s="628"/>
      <c r="QYZ1" s="628"/>
      <c r="QZA1" s="628"/>
      <c r="QZB1" s="628"/>
      <c r="QZC1" s="628"/>
      <c r="QZD1" s="52"/>
      <c r="QZE1" s="55"/>
      <c r="QZF1" s="628"/>
      <c r="QZG1" s="628"/>
      <c r="QZH1" s="628"/>
      <c r="QZI1" s="628"/>
      <c r="QZJ1" s="628"/>
      <c r="QZK1" s="52"/>
      <c r="QZL1" s="55"/>
      <c r="QZM1" s="628"/>
      <c r="QZN1" s="628"/>
      <c r="QZO1" s="628"/>
      <c r="QZP1" s="628"/>
      <c r="QZQ1" s="628"/>
      <c r="QZR1" s="52"/>
      <c r="QZS1" s="55"/>
      <c r="QZT1" s="628"/>
      <c r="QZU1" s="628"/>
      <c r="QZV1" s="628"/>
      <c r="QZW1" s="628"/>
      <c r="QZX1" s="628"/>
      <c r="QZY1" s="52"/>
      <c r="QZZ1" s="55"/>
      <c r="RAA1" s="628"/>
      <c r="RAB1" s="628"/>
      <c r="RAC1" s="628"/>
      <c r="RAD1" s="628"/>
      <c r="RAE1" s="628"/>
      <c r="RAF1" s="52"/>
      <c r="RAG1" s="55"/>
      <c r="RAH1" s="628"/>
      <c r="RAI1" s="628"/>
      <c r="RAJ1" s="628"/>
      <c r="RAK1" s="628"/>
      <c r="RAL1" s="628"/>
      <c r="RAM1" s="52"/>
      <c r="RAN1" s="55"/>
      <c r="RAO1" s="628"/>
      <c r="RAP1" s="628"/>
      <c r="RAQ1" s="628"/>
      <c r="RAR1" s="628"/>
      <c r="RAS1" s="628"/>
      <c r="RAT1" s="52"/>
      <c r="RAU1" s="55"/>
      <c r="RAV1" s="628"/>
      <c r="RAW1" s="628"/>
      <c r="RAX1" s="628"/>
      <c r="RAY1" s="628"/>
      <c r="RAZ1" s="628"/>
      <c r="RBA1" s="52"/>
      <c r="RBB1" s="55"/>
      <c r="RBC1" s="628"/>
      <c r="RBD1" s="628"/>
      <c r="RBE1" s="628"/>
      <c r="RBF1" s="628"/>
      <c r="RBG1" s="628"/>
      <c r="RBH1" s="52"/>
      <c r="RBI1" s="55"/>
      <c r="RBJ1" s="628"/>
      <c r="RBK1" s="628"/>
      <c r="RBL1" s="628"/>
      <c r="RBM1" s="628"/>
      <c r="RBN1" s="628"/>
      <c r="RBO1" s="52"/>
      <c r="RBP1" s="55"/>
      <c r="RBQ1" s="628"/>
      <c r="RBR1" s="628"/>
      <c r="RBS1" s="628"/>
      <c r="RBT1" s="628"/>
      <c r="RBU1" s="628"/>
      <c r="RBV1" s="52"/>
      <c r="RBW1" s="55"/>
      <c r="RBX1" s="628"/>
      <c r="RBY1" s="628"/>
      <c r="RBZ1" s="628"/>
      <c r="RCA1" s="628"/>
      <c r="RCB1" s="628"/>
      <c r="RCC1" s="52"/>
      <c r="RCD1" s="55"/>
      <c r="RCE1" s="628"/>
      <c r="RCF1" s="628"/>
      <c r="RCG1" s="628"/>
      <c r="RCH1" s="628"/>
      <c r="RCI1" s="628"/>
      <c r="RCJ1" s="52"/>
      <c r="RCK1" s="55"/>
      <c r="RCL1" s="628"/>
      <c r="RCM1" s="628"/>
      <c r="RCN1" s="628"/>
      <c r="RCO1" s="628"/>
      <c r="RCP1" s="628"/>
      <c r="RCQ1" s="52"/>
      <c r="RCR1" s="55"/>
      <c r="RCS1" s="628"/>
      <c r="RCT1" s="628"/>
      <c r="RCU1" s="628"/>
      <c r="RCV1" s="628"/>
      <c r="RCW1" s="628"/>
      <c r="RCX1" s="52"/>
      <c r="RCY1" s="55"/>
      <c r="RCZ1" s="628"/>
      <c r="RDA1" s="628"/>
      <c r="RDB1" s="628"/>
      <c r="RDC1" s="628"/>
      <c r="RDD1" s="628"/>
      <c r="RDE1" s="52"/>
      <c r="RDF1" s="55"/>
      <c r="RDG1" s="628"/>
      <c r="RDH1" s="628"/>
      <c r="RDI1" s="628"/>
      <c r="RDJ1" s="628"/>
      <c r="RDK1" s="628"/>
      <c r="RDL1" s="52"/>
      <c r="RDM1" s="55"/>
      <c r="RDN1" s="628"/>
      <c r="RDO1" s="628"/>
      <c r="RDP1" s="628"/>
      <c r="RDQ1" s="628"/>
      <c r="RDR1" s="628"/>
      <c r="RDS1" s="52"/>
      <c r="RDT1" s="55"/>
      <c r="RDU1" s="628"/>
      <c r="RDV1" s="628"/>
      <c r="RDW1" s="628"/>
      <c r="RDX1" s="628"/>
      <c r="RDY1" s="628"/>
      <c r="RDZ1" s="52"/>
      <c r="REA1" s="55"/>
      <c r="REB1" s="628"/>
      <c r="REC1" s="628"/>
      <c r="RED1" s="628"/>
      <c r="REE1" s="628"/>
      <c r="REF1" s="628"/>
      <c r="REG1" s="52"/>
      <c r="REH1" s="55"/>
      <c r="REI1" s="628"/>
      <c r="REJ1" s="628"/>
      <c r="REK1" s="628"/>
      <c r="REL1" s="628"/>
      <c r="REM1" s="628"/>
      <c r="REN1" s="52"/>
      <c r="REO1" s="55"/>
      <c r="REP1" s="628"/>
      <c r="REQ1" s="628"/>
      <c r="RER1" s="628"/>
      <c r="RES1" s="628"/>
      <c r="RET1" s="628"/>
      <c r="REU1" s="52"/>
      <c r="REV1" s="55"/>
      <c r="REW1" s="628"/>
      <c r="REX1" s="628"/>
      <c r="REY1" s="628"/>
      <c r="REZ1" s="628"/>
      <c r="RFA1" s="628"/>
      <c r="RFB1" s="52"/>
      <c r="RFC1" s="55"/>
      <c r="RFD1" s="628"/>
      <c r="RFE1" s="628"/>
      <c r="RFF1" s="628"/>
      <c r="RFG1" s="628"/>
      <c r="RFH1" s="628"/>
      <c r="RFI1" s="52"/>
      <c r="RFJ1" s="55"/>
      <c r="RFK1" s="628"/>
      <c r="RFL1" s="628"/>
      <c r="RFM1" s="628"/>
      <c r="RFN1" s="628"/>
      <c r="RFO1" s="628"/>
      <c r="RFP1" s="52"/>
      <c r="RFQ1" s="55"/>
      <c r="RFR1" s="628"/>
      <c r="RFS1" s="628"/>
      <c r="RFT1" s="628"/>
      <c r="RFU1" s="628"/>
      <c r="RFV1" s="628"/>
      <c r="RFW1" s="52"/>
      <c r="RFX1" s="55"/>
      <c r="RFY1" s="628"/>
      <c r="RFZ1" s="628"/>
      <c r="RGA1" s="628"/>
      <c r="RGB1" s="628"/>
      <c r="RGC1" s="628"/>
      <c r="RGD1" s="52"/>
      <c r="RGE1" s="55"/>
      <c r="RGF1" s="628"/>
      <c r="RGG1" s="628"/>
      <c r="RGH1" s="628"/>
      <c r="RGI1" s="628"/>
      <c r="RGJ1" s="628"/>
      <c r="RGK1" s="52"/>
      <c r="RGL1" s="55"/>
      <c r="RGM1" s="628"/>
      <c r="RGN1" s="628"/>
      <c r="RGO1" s="628"/>
      <c r="RGP1" s="628"/>
      <c r="RGQ1" s="628"/>
      <c r="RGR1" s="52"/>
      <c r="RGS1" s="55"/>
      <c r="RGT1" s="628"/>
      <c r="RGU1" s="628"/>
      <c r="RGV1" s="628"/>
      <c r="RGW1" s="628"/>
      <c r="RGX1" s="628"/>
      <c r="RGY1" s="52"/>
      <c r="RGZ1" s="55"/>
      <c r="RHA1" s="628"/>
      <c r="RHB1" s="628"/>
      <c r="RHC1" s="628"/>
      <c r="RHD1" s="628"/>
      <c r="RHE1" s="628"/>
      <c r="RHF1" s="52"/>
      <c r="RHG1" s="55"/>
      <c r="RHH1" s="628"/>
      <c r="RHI1" s="628"/>
      <c r="RHJ1" s="628"/>
      <c r="RHK1" s="628"/>
      <c r="RHL1" s="628"/>
      <c r="RHM1" s="52"/>
      <c r="RHN1" s="55"/>
      <c r="RHO1" s="628"/>
      <c r="RHP1" s="628"/>
      <c r="RHQ1" s="628"/>
      <c r="RHR1" s="628"/>
      <c r="RHS1" s="628"/>
      <c r="RHT1" s="52"/>
      <c r="RHU1" s="55"/>
      <c r="RHV1" s="628"/>
      <c r="RHW1" s="628"/>
      <c r="RHX1" s="628"/>
      <c r="RHY1" s="628"/>
      <c r="RHZ1" s="628"/>
      <c r="RIA1" s="52"/>
      <c r="RIB1" s="55"/>
      <c r="RIC1" s="628"/>
      <c r="RID1" s="628"/>
      <c r="RIE1" s="628"/>
      <c r="RIF1" s="628"/>
      <c r="RIG1" s="628"/>
      <c r="RIH1" s="52"/>
      <c r="RII1" s="55"/>
      <c r="RIJ1" s="628"/>
      <c r="RIK1" s="628"/>
      <c r="RIL1" s="628"/>
      <c r="RIM1" s="628"/>
      <c r="RIN1" s="628"/>
      <c r="RIO1" s="52"/>
      <c r="RIP1" s="55"/>
      <c r="RIQ1" s="628"/>
      <c r="RIR1" s="628"/>
      <c r="RIS1" s="628"/>
      <c r="RIT1" s="628"/>
      <c r="RIU1" s="628"/>
      <c r="RIV1" s="52"/>
      <c r="RIW1" s="55"/>
      <c r="RIX1" s="628"/>
      <c r="RIY1" s="628"/>
      <c r="RIZ1" s="628"/>
      <c r="RJA1" s="628"/>
      <c r="RJB1" s="628"/>
      <c r="RJC1" s="52"/>
      <c r="RJD1" s="55"/>
      <c r="RJE1" s="628"/>
      <c r="RJF1" s="628"/>
      <c r="RJG1" s="628"/>
      <c r="RJH1" s="628"/>
      <c r="RJI1" s="628"/>
      <c r="RJJ1" s="52"/>
      <c r="RJK1" s="55"/>
      <c r="RJL1" s="628"/>
      <c r="RJM1" s="628"/>
      <c r="RJN1" s="628"/>
      <c r="RJO1" s="628"/>
      <c r="RJP1" s="628"/>
      <c r="RJQ1" s="52"/>
      <c r="RJR1" s="55"/>
      <c r="RJS1" s="628"/>
      <c r="RJT1" s="628"/>
      <c r="RJU1" s="628"/>
      <c r="RJV1" s="628"/>
      <c r="RJW1" s="628"/>
      <c r="RJX1" s="52"/>
      <c r="RJY1" s="55"/>
      <c r="RJZ1" s="628"/>
      <c r="RKA1" s="628"/>
      <c r="RKB1" s="628"/>
      <c r="RKC1" s="628"/>
      <c r="RKD1" s="628"/>
      <c r="RKE1" s="52"/>
      <c r="RKF1" s="55"/>
      <c r="RKG1" s="628"/>
      <c r="RKH1" s="628"/>
      <c r="RKI1" s="628"/>
      <c r="RKJ1" s="628"/>
      <c r="RKK1" s="628"/>
      <c r="RKL1" s="52"/>
      <c r="RKM1" s="55"/>
      <c r="RKN1" s="628"/>
      <c r="RKO1" s="628"/>
      <c r="RKP1" s="628"/>
      <c r="RKQ1" s="628"/>
      <c r="RKR1" s="628"/>
      <c r="RKS1" s="52"/>
      <c r="RKT1" s="55"/>
      <c r="RKU1" s="628"/>
      <c r="RKV1" s="628"/>
      <c r="RKW1" s="628"/>
      <c r="RKX1" s="628"/>
      <c r="RKY1" s="628"/>
      <c r="RKZ1" s="52"/>
      <c r="RLA1" s="55"/>
      <c r="RLB1" s="628"/>
      <c r="RLC1" s="628"/>
      <c r="RLD1" s="628"/>
      <c r="RLE1" s="628"/>
      <c r="RLF1" s="628"/>
      <c r="RLG1" s="52"/>
      <c r="RLH1" s="55"/>
      <c r="RLI1" s="628"/>
      <c r="RLJ1" s="628"/>
      <c r="RLK1" s="628"/>
      <c r="RLL1" s="628"/>
      <c r="RLM1" s="628"/>
      <c r="RLN1" s="52"/>
      <c r="RLO1" s="55"/>
      <c r="RLP1" s="628"/>
      <c r="RLQ1" s="628"/>
      <c r="RLR1" s="628"/>
      <c r="RLS1" s="628"/>
      <c r="RLT1" s="628"/>
      <c r="RLU1" s="52"/>
      <c r="RLV1" s="55"/>
      <c r="RLW1" s="628"/>
      <c r="RLX1" s="628"/>
      <c r="RLY1" s="628"/>
      <c r="RLZ1" s="628"/>
      <c r="RMA1" s="628"/>
      <c r="RMB1" s="52"/>
      <c r="RMC1" s="55"/>
      <c r="RMD1" s="628"/>
      <c r="RME1" s="628"/>
      <c r="RMF1" s="628"/>
      <c r="RMG1" s="628"/>
      <c r="RMH1" s="628"/>
      <c r="RMI1" s="52"/>
      <c r="RMJ1" s="55"/>
      <c r="RMK1" s="628"/>
      <c r="RML1" s="628"/>
      <c r="RMM1" s="628"/>
      <c r="RMN1" s="628"/>
      <c r="RMO1" s="628"/>
      <c r="RMP1" s="52"/>
      <c r="RMQ1" s="55"/>
      <c r="RMR1" s="628"/>
      <c r="RMS1" s="628"/>
      <c r="RMT1" s="628"/>
      <c r="RMU1" s="628"/>
      <c r="RMV1" s="628"/>
      <c r="RMW1" s="52"/>
      <c r="RMX1" s="55"/>
      <c r="RMY1" s="628"/>
      <c r="RMZ1" s="628"/>
      <c r="RNA1" s="628"/>
      <c r="RNB1" s="628"/>
      <c r="RNC1" s="628"/>
      <c r="RND1" s="52"/>
      <c r="RNE1" s="55"/>
      <c r="RNF1" s="628"/>
      <c r="RNG1" s="628"/>
      <c r="RNH1" s="628"/>
      <c r="RNI1" s="628"/>
      <c r="RNJ1" s="628"/>
      <c r="RNK1" s="52"/>
      <c r="RNL1" s="55"/>
      <c r="RNM1" s="628"/>
      <c r="RNN1" s="628"/>
      <c r="RNO1" s="628"/>
      <c r="RNP1" s="628"/>
      <c r="RNQ1" s="628"/>
      <c r="RNR1" s="52"/>
      <c r="RNS1" s="55"/>
      <c r="RNT1" s="628"/>
      <c r="RNU1" s="628"/>
      <c r="RNV1" s="628"/>
      <c r="RNW1" s="628"/>
      <c r="RNX1" s="628"/>
      <c r="RNY1" s="52"/>
      <c r="RNZ1" s="55"/>
      <c r="ROA1" s="628"/>
      <c r="ROB1" s="628"/>
      <c r="ROC1" s="628"/>
      <c r="ROD1" s="628"/>
      <c r="ROE1" s="628"/>
      <c r="ROF1" s="52"/>
      <c r="ROG1" s="55"/>
      <c r="ROH1" s="628"/>
      <c r="ROI1" s="628"/>
      <c r="ROJ1" s="628"/>
      <c r="ROK1" s="628"/>
      <c r="ROL1" s="628"/>
      <c r="ROM1" s="52"/>
      <c r="RON1" s="55"/>
      <c r="ROO1" s="628"/>
      <c r="ROP1" s="628"/>
      <c r="ROQ1" s="628"/>
      <c r="ROR1" s="628"/>
      <c r="ROS1" s="628"/>
      <c r="ROT1" s="52"/>
      <c r="ROU1" s="55"/>
      <c r="ROV1" s="628"/>
      <c r="ROW1" s="628"/>
      <c r="ROX1" s="628"/>
      <c r="ROY1" s="628"/>
      <c r="ROZ1" s="628"/>
      <c r="RPA1" s="52"/>
      <c r="RPB1" s="55"/>
      <c r="RPC1" s="628"/>
      <c r="RPD1" s="628"/>
      <c r="RPE1" s="628"/>
      <c r="RPF1" s="628"/>
      <c r="RPG1" s="628"/>
      <c r="RPH1" s="52"/>
      <c r="RPI1" s="55"/>
      <c r="RPJ1" s="628"/>
      <c r="RPK1" s="628"/>
      <c r="RPL1" s="628"/>
      <c r="RPM1" s="628"/>
      <c r="RPN1" s="628"/>
      <c r="RPO1" s="52"/>
      <c r="RPP1" s="55"/>
      <c r="RPQ1" s="628"/>
      <c r="RPR1" s="628"/>
      <c r="RPS1" s="628"/>
      <c r="RPT1" s="628"/>
      <c r="RPU1" s="628"/>
      <c r="RPV1" s="52"/>
      <c r="RPW1" s="55"/>
      <c r="RPX1" s="628"/>
      <c r="RPY1" s="628"/>
      <c r="RPZ1" s="628"/>
      <c r="RQA1" s="628"/>
      <c r="RQB1" s="628"/>
      <c r="RQC1" s="52"/>
      <c r="RQD1" s="55"/>
      <c r="RQE1" s="628"/>
      <c r="RQF1" s="628"/>
      <c r="RQG1" s="628"/>
      <c r="RQH1" s="628"/>
      <c r="RQI1" s="628"/>
      <c r="RQJ1" s="52"/>
      <c r="RQK1" s="55"/>
      <c r="RQL1" s="628"/>
      <c r="RQM1" s="628"/>
      <c r="RQN1" s="628"/>
      <c r="RQO1" s="628"/>
      <c r="RQP1" s="628"/>
      <c r="RQQ1" s="52"/>
      <c r="RQR1" s="55"/>
      <c r="RQS1" s="628"/>
      <c r="RQT1" s="628"/>
      <c r="RQU1" s="628"/>
      <c r="RQV1" s="628"/>
      <c r="RQW1" s="628"/>
      <c r="RQX1" s="52"/>
      <c r="RQY1" s="55"/>
      <c r="RQZ1" s="628"/>
      <c r="RRA1" s="628"/>
      <c r="RRB1" s="628"/>
      <c r="RRC1" s="628"/>
      <c r="RRD1" s="628"/>
      <c r="RRE1" s="52"/>
      <c r="RRF1" s="55"/>
      <c r="RRG1" s="628"/>
      <c r="RRH1" s="628"/>
      <c r="RRI1" s="628"/>
      <c r="RRJ1" s="628"/>
      <c r="RRK1" s="628"/>
      <c r="RRL1" s="52"/>
      <c r="RRM1" s="55"/>
      <c r="RRN1" s="628"/>
      <c r="RRO1" s="628"/>
      <c r="RRP1" s="628"/>
      <c r="RRQ1" s="628"/>
      <c r="RRR1" s="628"/>
      <c r="RRS1" s="52"/>
      <c r="RRT1" s="55"/>
      <c r="RRU1" s="628"/>
      <c r="RRV1" s="628"/>
      <c r="RRW1" s="628"/>
      <c r="RRX1" s="628"/>
      <c r="RRY1" s="628"/>
      <c r="RRZ1" s="52"/>
      <c r="RSA1" s="55"/>
      <c r="RSB1" s="628"/>
      <c r="RSC1" s="628"/>
      <c r="RSD1" s="628"/>
      <c r="RSE1" s="628"/>
      <c r="RSF1" s="628"/>
      <c r="RSG1" s="52"/>
      <c r="RSH1" s="55"/>
      <c r="RSI1" s="628"/>
      <c r="RSJ1" s="628"/>
      <c r="RSK1" s="628"/>
      <c r="RSL1" s="628"/>
      <c r="RSM1" s="628"/>
      <c r="RSN1" s="52"/>
      <c r="RSO1" s="55"/>
      <c r="RSP1" s="628"/>
      <c r="RSQ1" s="628"/>
      <c r="RSR1" s="628"/>
      <c r="RSS1" s="628"/>
      <c r="RST1" s="628"/>
      <c r="RSU1" s="52"/>
      <c r="RSV1" s="55"/>
      <c r="RSW1" s="628"/>
      <c r="RSX1" s="628"/>
      <c r="RSY1" s="628"/>
      <c r="RSZ1" s="628"/>
      <c r="RTA1" s="628"/>
      <c r="RTB1" s="52"/>
      <c r="RTC1" s="55"/>
      <c r="RTD1" s="628"/>
      <c r="RTE1" s="628"/>
      <c r="RTF1" s="628"/>
      <c r="RTG1" s="628"/>
      <c r="RTH1" s="628"/>
      <c r="RTI1" s="52"/>
      <c r="RTJ1" s="55"/>
      <c r="RTK1" s="628"/>
      <c r="RTL1" s="628"/>
      <c r="RTM1" s="628"/>
      <c r="RTN1" s="628"/>
      <c r="RTO1" s="628"/>
      <c r="RTP1" s="52"/>
      <c r="RTQ1" s="55"/>
      <c r="RTR1" s="628"/>
      <c r="RTS1" s="628"/>
      <c r="RTT1" s="628"/>
      <c r="RTU1" s="628"/>
      <c r="RTV1" s="628"/>
      <c r="RTW1" s="52"/>
      <c r="RTX1" s="55"/>
      <c r="RTY1" s="628"/>
      <c r="RTZ1" s="628"/>
      <c r="RUA1" s="628"/>
      <c r="RUB1" s="628"/>
      <c r="RUC1" s="628"/>
      <c r="RUD1" s="52"/>
      <c r="RUE1" s="55"/>
      <c r="RUF1" s="628"/>
      <c r="RUG1" s="628"/>
      <c r="RUH1" s="628"/>
      <c r="RUI1" s="628"/>
      <c r="RUJ1" s="628"/>
      <c r="RUK1" s="52"/>
      <c r="RUL1" s="55"/>
      <c r="RUM1" s="628"/>
      <c r="RUN1" s="628"/>
      <c r="RUO1" s="628"/>
      <c r="RUP1" s="628"/>
      <c r="RUQ1" s="628"/>
      <c r="RUR1" s="52"/>
      <c r="RUS1" s="55"/>
      <c r="RUT1" s="628"/>
      <c r="RUU1" s="628"/>
      <c r="RUV1" s="628"/>
      <c r="RUW1" s="628"/>
      <c r="RUX1" s="628"/>
      <c r="RUY1" s="52"/>
      <c r="RUZ1" s="55"/>
      <c r="RVA1" s="628"/>
      <c r="RVB1" s="628"/>
      <c r="RVC1" s="628"/>
      <c r="RVD1" s="628"/>
      <c r="RVE1" s="628"/>
      <c r="RVF1" s="52"/>
      <c r="RVG1" s="55"/>
      <c r="RVH1" s="628"/>
      <c r="RVI1" s="628"/>
      <c r="RVJ1" s="628"/>
      <c r="RVK1" s="628"/>
      <c r="RVL1" s="628"/>
      <c r="RVM1" s="52"/>
      <c r="RVN1" s="55"/>
      <c r="RVO1" s="628"/>
      <c r="RVP1" s="628"/>
      <c r="RVQ1" s="628"/>
      <c r="RVR1" s="628"/>
      <c r="RVS1" s="628"/>
      <c r="RVT1" s="52"/>
      <c r="RVU1" s="55"/>
      <c r="RVV1" s="628"/>
      <c r="RVW1" s="628"/>
      <c r="RVX1" s="628"/>
      <c r="RVY1" s="628"/>
      <c r="RVZ1" s="628"/>
      <c r="RWA1" s="52"/>
      <c r="RWB1" s="55"/>
      <c r="RWC1" s="628"/>
      <c r="RWD1" s="628"/>
      <c r="RWE1" s="628"/>
      <c r="RWF1" s="628"/>
      <c r="RWG1" s="628"/>
      <c r="RWH1" s="52"/>
      <c r="RWI1" s="55"/>
      <c r="RWJ1" s="628"/>
      <c r="RWK1" s="628"/>
      <c r="RWL1" s="628"/>
      <c r="RWM1" s="628"/>
      <c r="RWN1" s="628"/>
      <c r="RWO1" s="52"/>
      <c r="RWP1" s="55"/>
      <c r="RWQ1" s="628"/>
      <c r="RWR1" s="628"/>
      <c r="RWS1" s="628"/>
      <c r="RWT1" s="628"/>
      <c r="RWU1" s="628"/>
      <c r="RWV1" s="52"/>
      <c r="RWW1" s="55"/>
      <c r="RWX1" s="628"/>
      <c r="RWY1" s="628"/>
      <c r="RWZ1" s="628"/>
      <c r="RXA1" s="628"/>
      <c r="RXB1" s="628"/>
      <c r="RXC1" s="52"/>
      <c r="RXD1" s="55"/>
      <c r="RXE1" s="628"/>
      <c r="RXF1" s="628"/>
      <c r="RXG1" s="628"/>
      <c r="RXH1" s="628"/>
      <c r="RXI1" s="628"/>
      <c r="RXJ1" s="52"/>
      <c r="RXK1" s="55"/>
      <c r="RXL1" s="628"/>
      <c r="RXM1" s="628"/>
      <c r="RXN1" s="628"/>
      <c r="RXO1" s="628"/>
      <c r="RXP1" s="628"/>
      <c r="RXQ1" s="52"/>
      <c r="RXR1" s="55"/>
      <c r="RXS1" s="628"/>
      <c r="RXT1" s="628"/>
      <c r="RXU1" s="628"/>
      <c r="RXV1" s="628"/>
      <c r="RXW1" s="628"/>
      <c r="RXX1" s="52"/>
      <c r="RXY1" s="55"/>
      <c r="RXZ1" s="628"/>
      <c r="RYA1" s="628"/>
      <c r="RYB1" s="628"/>
      <c r="RYC1" s="628"/>
      <c r="RYD1" s="628"/>
      <c r="RYE1" s="52"/>
      <c r="RYF1" s="55"/>
      <c r="RYG1" s="628"/>
      <c r="RYH1" s="628"/>
      <c r="RYI1" s="628"/>
      <c r="RYJ1" s="628"/>
      <c r="RYK1" s="628"/>
      <c r="RYL1" s="52"/>
      <c r="RYM1" s="55"/>
      <c r="RYN1" s="628"/>
      <c r="RYO1" s="628"/>
      <c r="RYP1" s="628"/>
      <c r="RYQ1" s="628"/>
      <c r="RYR1" s="628"/>
      <c r="RYS1" s="52"/>
      <c r="RYT1" s="55"/>
      <c r="RYU1" s="628"/>
      <c r="RYV1" s="628"/>
      <c r="RYW1" s="628"/>
      <c r="RYX1" s="628"/>
      <c r="RYY1" s="628"/>
      <c r="RYZ1" s="52"/>
      <c r="RZA1" s="55"/>
      <c r="RZB1" s="628"/>
      <c r="RZC1" s="628"/>
      <c r="RZD1" s="628"/>
      <c r="RZE1" s="628"/>
      <c r="RZF1" s="628"/>
      <c r="RZG1" s="52"/>
      <c r="RZH1" s="55"/>
      <c r="RZI1" s="628"/>
      <c r="RZJ1" s="628"/>
      <c r="RZK1" s="628"/>
      <c r="RZL1" s="628"/>
      <c r="RZM1" s="628"/>
      <c r="RZN1" s="52"/>
      <c r="RZO1" s="55"/>
      <c r="RZP1" s="628"/>
      <c r="RZQ1" s="628"/>
      <c r="RZR1" s="628"/>
      <c r="RZS1" s="628"/>
      <c r="RZT1" s="628"/>
      <c r="RZU1" s="52"/>
      <c r="RZV1" s="55"/>
      <c r="RZW1" s="628"/>
      <c r="RZX1" s="628"/>
      <c r="RZY1" s="628"/>
      <c r="RZZ1" s="628"/>
      <c r="SAA1" s="628"/>
      <c r="SAB1" s="52"/>
      <c r="SAC1" s="55"/>
      <c r="SAD1" s="628"/>
      <c r="SAE1" s="628"/>
      <c r="SAF1" s="628"/>
      <c r="SAG1" s="628"/>
      <c r="SAH1" s="628"/>
      <c r="SAI1" s="52"/>
      <c r="SAJ1" s="55"/>
      <c r="SAK1" s="628"/>
      <c r="SAL1" s="628"/>
      <c r="SAM1" s="628"/>
      <c r="SAN1" s="628"/>
      <c r="SAO1" s="628"/>
      <c r="SAP1" s="52"/>
      <c r="SAQ1" s="55"/>
      <c r="SAR1" s="628"/>
      <c r="SAS1" s="628"/>
      <c r="SAT1" s="628"/>
      <c r="SAU1" s="628"/>
      <c r="SAV1" s="628"/>
      <c r="SAW1" s="52"/>
      <c r="SAX1" s="55"/>
      <c r="SAY1" s="628"/>
      <c r="SAZ1" s="628"/>
      <c r="SBA1" s="628"/>
      <c r="SBB1" s="628"/>
      <c r="SBC1" s="628"/>
      <c r="SBD1" s="52"/>
      <c r="SBE1" s="55"/>
      <c r="SBF1" s="628"/>
      <c r="SBG1" s="628"/>
      <c r="SBH1" s="628"/>
      <c r="SBI1" s="628"/>
      <c r="SBJ1" s="628"/>
      <c r="SBK1" s="52"/>
      <c r="SBL1" s="55"/>
      <c r="SBM1" s="628"/>
      <c r="SBN1" s="628"/>
      <c r="SBO1" s="628"/>
      <c r="SBP1" s="628"/>
      <c r="SBQ1" s="628"/>
      <c r="SBR1" s="52"/>
      <c r="SBS1" s="55"/>
      <c r="SBT1" s="628"/>
      <c r="SBU1" s="628"/>
      <c r="SBV1" s="628"/>
      <c r="SBW1" s="628"/>
      <c r="SBX1" s="628"/>
      <c r="SBY1" s="52"/>
      <c r="SBZ1" s="55"/>
      <c r="SCA1" s="628"/>
      <c r="SCB1" s="628"/>
      <c r="SCC1" s="628"/>
      <c r="SCD1" s="628"/>
      <c r="SCE1" s="628"/>
      <c r="SCF1" s="52"/>
      <c r="SCG1" s="55"/>
      <c r="SCH1" s="628"/>
      <c r="SCI1" s="628"/>
      <c r="SCJ1" s="628"/>
      <c r="SCK1" s="628"/>
      <c r="SCL1" s="628"/>
      <c r="SCM1" s="52"/>
      <c r="SCN1" s="55"/>
      <c r="SCO1" s="628"/>
      <c r="SCP1" s="628"/>
      <c r="SCQ1" s="628"/>
      <c r="SCR1" s="628"/>
      <c r="SCS1" s="628"/>
      <c r="SCT1" s="52"/>
      <c r="SCU1" s="55"/>
      <c r="SCV1" s="628"/>
      <c r="SCW1" s="628"/>
      <c r="SCX1" s="628"/>
      <c r="SCY1" s="628"/>
      <c r="SCZ1" s="628"/>
      <c r="SDA1" s="52"/>
      <c r="SDB1" s="55"/>
      <c r="SDC1" s="628"/>
      <c r="SDD1" s="628"/>
      <c r="SDE1" s="628"/>
      <c r="SDF1" s="628"/>
      <c r="SDG1" s="628"/>
      <c r="SDH1" s="52"/>
      <c r="SDI1" s="55"/>
      <c r="SDJ1" s="628"/>
      <c r="SDK1" s="628"/>
      <c r="SDL1" s="628"/>
      <c r="SDM1" s="628"/>
      <c r="SDN1" s="628"/>
      <c r="SDO1" s="52"/>
      <c r="SDP1" s="55"/>
      <c r="SDQ1" s="628"/>
      <c r="SDR1" s="628"/>
      <c r="SDS1" s="628"/>
      <c r="SDT1" s="628"/>
      <c r="SDU1" s="628"/>
      <c r="SDV1" s="52"/>
      <c r="SDW1" s="55"/>
      <c r="SDX1" s="628"/>
      <c r="SDY1" s="628"/>
      <c r="SDZ1" s="628"/>
      <c r="SEA1" s="628"/>
      <c r="SEB1" s="628"/>
      <c r="SEC1" s="52"/>
      <c r="SED1" s="55"/>
      <c r="SEE1" s="628"/>
      <c r="SEF1" s="628"/>
      <c r="SEG1" s="628"/>
      <c r="SEH1" s="628"/>
      <c r="SEI1" s="628"/>
      <c r="SEJ1" s="52"/>
      <c r="SEK1" s="55"/>
      <c r="SEL1" s="628"/>
      <c r="SEM1" s="628"/>
      <c r="SEN1" s="628"/>
      <c r="SEO1" s="628"/>
      <c r="SEP1" s="628"/>
      <c r="SEQ1" s="52"/>
      <c r="SER1" s="55"/>
      <c r="SES1" s="628"/>
      <c r="SET1" s="628"/>
      <c r="SEU1" s="628"/>
      <c r="SEV1" s="628"/>
      <c r="SEW1" s="628"/>
      <c r="SEX1" s="52"/>
      <c r="SEY1" s="55"/>
      <c r="SEZ1" s="628"/>
      <c r="SFA1" s="628"/>
      <c r="SFB1" s="628"/>
      <c r="SFC1" s="628"/>
      <c r="SFD1" s="628"/>
      <c r="SFE1" s="52"/>
      <c r="SFF1" s="55"/>
      <c r="SFG1" s="628"/>
      <c r="SFH1" s="628"/>
      <c r="SFI1" s="628"/>
      <c r="SFJ1" s="628"/>
      <c r="SFK1" s="628"/>
      <c r="SFL1" s="52"/>
      <c r="SFM1" s="55"/>
      <c r="SFN1" s="628"/>
      <c r="SFO1" s="628"/>
      <c r="SFP1" s="628"/>
      <c r="SFQ1" s="628"/>
      <c r="SFR1" s="628"/>
      <c r="SFS1" s="52"/>
      <c r="SFT1" s="55"/>
      <c r="SFU1" s="628"/>
      <c r="SFV1" s="628"/>
      <c r="SFW1" s="628"/>
      <c r="SFX1" s="628"/>
      <c r="SFY1" s="628"/>
      <c r="SFZ1" s="52"/>
      <c r="SGA1" s="55"/>
      <c r="SGB1" s="628"/>
      <c r="SGC1" s="628"/>
      <c r="SGD1" s="628"/>
      <c r="SGE1" s="628"/>
      <c r="SGF1" s="628"/>
      <c r="SGG1" s="52"/>
      <c r="SGH1" s="55"/>
      <c r="SGI1" s="628"/>
      <c r="SGJ1" s="628"/>
      <c r="SGK1" s="628"/>
      <c r="SGL1" s="628"/>
      <c r="SGM1" s="628"/>
      <c r="SGN1" s="52"/>
      <c r="SGO1" s="55"/>
      <c r="SGP1" s="628"/>
      <c r="SGQ1" s="628"/>
      <c r="SGR1" s="628"/>
      <c r="SGS1" s="628"/>
      <c r="SGT1" s="628"/>
      <c r="SGU1" s="52"/>
      <c r="SGV1" s="55"/>
      <c r="SGW1" s="628"/>
      <c r="SGX1" s="628"/>
      <c r="SGY1" s="628"/>
      <c r="SGZ1" s="628"/>
      <c r="SHA1" s="628"/>
      <c r="SHB1" s="52"/>
      <c r="SHC1" s="55"/>
      <c r="SHD1" s="628"/>
      <c r="SHE1" s="628"/>
      <c r="SHF1" s="628"/>
      <c r="SHG1" s="628"/>
      <c r="SHH1" s="628"/>
      <c r="SHI1" s="52"/>
      <c r="SHJ1" s="55"/>
      <c r="SHK1" s="628"/>
      <c r="SHL1" s="628"/>
      <c r="SHM1" s="628"/>
      <c r="SHN1" s="628"/>
      <c r="SHO1" s="628"/>
      <c r="SHP1" s="52"/>
      <c r="SHQ1" s="55"/>
      <c r="SHR1" s="628"/>
      <c r="SHS1" s="628"/>
      <c r="SHT1" s="628"/>
      <c r="SHU1" s="628"/>
      <c r="SHV1" s="628"/>
      <c r="SHW1" s="52"/>
      <c r="SHX1" s="55"/>
      <c r="SHY1" s="628"/>
      <c r="SHZ1" s="628"/>
      <c r="SIA1" s="628"/>
      <c r="SIB1" s="628"/>
      <c r="SIC1" s="628"/>
      <c r="SID1" s="52"/>
      <c r="SIE1" s="55"/>
      <c r="SIF1" s="628"/>
      <c r="SIG1" s="628"/>
      <c r="SIH1" s="628"/>
      <c r="SII1" s="628"/>
      <c r="SIJ1" s="628"/>
      <c r="SIK1" s="52"/>
      <c r="SIL1" s="55"/>
      <c r="SIM1" s="628"/>
      <c r="SIN1" s="628"/>
      <c r="SIO1" s="628"/>
      <c r="SIP1" s="628"/>
      <c r="SIQ1" s="628"/>
      <c r="SIR1" s="52"/>
      <c r="SIS1" s="55"/>
      <c r="SIT1" s="628"/>
      <c r="SIU1" s="628"/>
      <c r="SIV1" s="628"/>
      <c r="SIW1" s="628"/>
      <c r="SIX1" s="628"/>
      <c r="SIY1" s="52"/>
      <c r="SIZ1" s="55"/>
      <c r="SJA1" s="628"/>
      <c r="SJB1" s="628"/>
      <c r="SJC1" s="628"/>
      <c r="SJD1" s="628"/>
      <c r="SJE1" s="628"/>
      <c r="SJF1" s="52"/>
      <c r="SJG1" s="55"/>
      <c r="SJH1" s="628"/>
      <c r="SJI1" s="628"/>
      <c r="SJJ1" s="628"/>
      <c r="SJK1" s="628"/>
      <c r="SJL1" s="628"/>
      <c r="SJM1" s="52"/>
      <c r="SJN1" s="55"/>
      <c r="SJO1" s="628"/>
      <c r="SJP1" s="628"/>
      <c r="SJQ1" s="628"/>
      <c r="SJR1" s="628"/>
      <c r="SJS1" s="628"/>
      <c r="SJT1" s="52"/>
      <c r="SJU1" s="55"/>
      <c r="SJV1" s="628"/>
      <c r="SJW1" s="628"/>
      <c r="SJX1" s="628"/>
      <c r="SJY1" s="628"/>
      <c r="SJZ1" s="628"/>
      <c r="SKA1" s="52"/>
      <c r="SKB1" s="55"/>
      <c r="SKC1" s="628"/>
      <c r="SKD1" s="628"/>
      <c r="SKE1" s="628"/>
      <c r="SKF1" s="628"/>
      <c r="SKG1" s="628"/>
      <c r="SKH1" s="52"/>
      <c r="SKI1" s="55"/>
      <c r="SKJ1" s="628"/>
      <c r="SKK1" s="628"/>
      <c r="SKL1" s="628"/>
      <c r="SKM1" s="628"/>
      <c r="SKN1" s="628"/>
      <c r="SKO1" s="52"/>
      <c r="SKP1" s="55"/>
      <c r="SKQ1" s="628"/>
      <c r="SKR1" s="628"/>
      <c r="SKS1" s="628"/>
      <c r="SKT1" s="628"/>
      <c r="SKU1" s="628"/>
      <c r="SKV1" s="52"/>
      <c r="SKW1" s="55"/>
      <c r="SKX1" s="628"/>
      <c r="SKY1" s="628"/>
      <c r="SKZ1" s="628"/>
      <c r="SLA1" s="628"/>
      <c r="SLB1" s="628"/>
      <c r="SLC1" s="52"/>
      <c r="SLD1" s="55"/>
      <c r="SLE1" s="628"/>
      <c r="SLF1" s="628"/>
      <c r="SLG1" s="628"/>
      <c r="SLH1" s="628"/>
      <c r="SLI1" s="628"/>
      <c r="SLJ1" s="52"/>
      <c r="SLK1" s="55"/>
      <c r="SLL1" s="628"/>
      <c r="SLM1" s="628"/>
      <c r="SLN1" s="628"/>
      <c r="SLO1" s="628"/>
      <c r="SLP1" s="628"/>
      <c r="SLQ1" s="52"/>
      <c r="SLR1" s="55"/>
      <c r="SLS1" s="628"/>
      <c r="SLT1" s="628"/>
      <c r="SLU1" s="628"/>
      <c r="SLV1" s="628"/>
      <c r="SLW1" s="628"/>
      <c r="SLX1" s="52"/>
      <c r="SLY1" s="55"/>
      <c r="SLZ1" s="628"/>
      <c r="SMA1" s="628"/>
      <c r="SMB1" s="628"/>
      <c r="SMC1" s="628"/>
      <c r="SMD1" s="628"/>
      <c r="SME1" s="52"/>
      <c r="SMF1" s="55"/>
      <c r="SMG1" s="628"/>
      <c r="SMH1" s="628"/>
      <c r="SMI1" s="628"/>
      <c r="SMJ1" s="628"/>
      <c r="SMK1" s="628"/>
      <c r="SML1" s="52"/>
      <c r="SMM1" s="55"/>
      <c r="SMN1" s="628"/>
      <c r="SMO1" s="628"/>
      <c r="SMP1" s="628"/>
      <c r="SMQ1" s="628"/>
      <c r="SMR1" s="628"/>
      <c r="SMS1" s="52"/>
      <c r="SMT1" s="55"/>
      <c r="SMU1" s="628"/>
      <c r="SMV1" s="628"/>
      <c r="SMW1" s="628"/>
      <c r="SMX1" s="628"/>
      <c r="SMY1" s="628"/>
      <c r="SMZ1" s="52"/>
      <c r="SNA1" s="55"/>
      <c r="SNB1" s="628"/>
      <c r="SNC1" s="628"/>
      <c r="SND1" s="628"/>
      <c r="SNE1" s="628"/>
      <c r="SNF1" s="628"/>
      <c r="SNG1" s="52"/>
      <c r="SNH1" s="55"/>
      <c r="SNI1" s="628"/>
      <c r="SNJ1" s="628"/>
      <c r="SNK1" s="628"/>
      <c r="SNL1" s="628"/>
      <c r="SNM1" s="628"/>
      <c r="SNN1" s="52"/>
      <c r="SNO1" s="55"/>
      <c r="SNP1" s="628"/>
      <c r="SNQ1" s="628"/>
      <c r="SNR1" s="628"/>
      <c r="SNS1" s="628"/>
      <c r="SNT1" s="628"/>
      <c r="SNU1" s="52"/>
      <c r="SNV1" s="55"/>
      <c r="SNW1" s="628"/>
      <c r="SNX1" s="628"/>
      <c r="SNY1" s="628"/>
      <c r="SNZ1" s="628"/>
      <c r="SOA1" s="628"/>
      <c r="SOB1" s="52"/>
      <c r="SOC1" s="55"/>
      <c r="SOD1" s="628"/>
      <c r="SOE1" s="628"/>
      <c r="SOF1" s="628"/>
      <c r="SOG1" s="628"/>
      <c r="SOH1" s="628"/>
      <c r="SOI1" s="52"/>
      <c r="SOJ1" s="55"/>
      <c r="SOK1" s="628"/>
      <c r="SOL1" s="628"/>
      <c r="SOM1" s="628"/>
      <c r="SON1" s="628"/>
      <c r="SOO1" s="628"/>
      <c r="SOP1" s="52"/>
      <c r="SOQ1" s="55"/>
      <c r="SOR1" s="628"/>
      <c r="SOS1" s="628"/>
      <c r="SOT1" s="628"/>
      <c r="SOU1" s="628"/>
      <c r="SOV1" s="628"/>
      <c r="SOW1" s="52"/>
      <c r="SOX1" s="55"/>
      <c r="SOY1" s="628"/>
      <c r="SOZ1" s="628"/>
      <c r="SPA1" s="628"/>
      <c r="SPB1" s="628"/>
      <c r="SPC1" s="628"/>
      <c r="SPD1" s="52"/>
      <c r="SPE1" s="55"/>
      <c r="SPF1" s="628"/>
      <c r="SPG1" s="628"/>
      <c r="SPH1" s="628"/>
      <c r="SPI1" s="628"/>
      <c r="SPJ1" s="628"/>
      <c r="SPK1" s="52"/>
      <c r="SPL1" s="55"/>
      <c r="SPM1" s="628"/>
      <c r="SPN1" s="628"/>
      <c r="SPO1" s="628"/>
      <c r="SPP1" s="628"/>
      <c r="SPQ1" s="628"/>
      <c r="SPR1" s="52"/>
      <c r="SPS1" s="55"/>
      <c r="SPT1" s="628"/>
      <c r="SPU1" s="628"/>
      <c r="SPV1" s="628"/>
      <c r="SPW1" s="628"/>
      <c r="SPX1" s="628"/>
      <c r="SPY1" s="52"/>
      <c r="SPZ1" s="55"/>
      <c r="SQA1" s="628"/>
      <c r="SQB1" s="628"/>
      <c r="SQC1" s="628"/>
      <c r="SQD1" s="628"/>
      <c r="SQE1" s="628"/>
      <c r="SQF1" s="52"/>
      <c r="SQG1" s="55"/>
      <c r="SQH1" s="628"/>
      <c r="SQI1" s="628"/>
      <c r="SQJ1" s="628"/>
      <c r="SQK1" s="628"/>
      <c r="SQL1" s="628"/>
      <c r="SQM1" s="52"/>
      <c r="SQN1" s="55"/>
      <c r="SQO1" s="628"/>
      <c r="SQP1" s="628"/>
      <c r="SQQ1" s="628"/>
      <c r="SQR1" s="628"/>
      <c r="SQS1" s="628"/>
      <c r="SQT1" s="52"/>
      <c r="SQU1" s="55"/>
      <c r="SQV1" s="628"/>
      <c r="SQW1" s="628"/>
      <c r="SQX1" s="628"/>
      <c r="SQY1" s="628"/>
      <c r="SQZ1" s="628"/>
      <c r="SRA1" s="52"/>
      <c r="SRB1" s="55"/>
      <c r="SRC1" s="628"/>
      <c r="SRD1" s="628"/>
      <c r="SRE1" s="628"/>
      <c r="SRF1" s="628"/>
      <c r="SRG1" s="628"/>
      <c r="SRH1" s="52"/>
      <c r="SRI1" s="55"/>
      <c r="SRJ1" s="628"/>
      <c r="SRK1" s="628"/>
      <c r="SRL1" s="628"/>
      <c r="SRM1" s="628"/>
      <c r="SRN1" s="628"/>
      <c r="SRO1" s="52"/>
      <c r="SRP1" s="55"/>
      <c r="SRQ1" s="628"/>
      <c r="SRR1" s="628"/>
      <c r="SRS1" s="628"/>
      <c r="SRT1" s="628"/>
      <c r="SRU1" s="628"/>
      <c r="SRV1" s="52"/>
      <c r="SRW1" s="55"/>
      <c r="SRX1" s="628"/>
      <c r="SRY1" s="628"/>
      <c r="SRZ1" s="628"/>
      <c r="SSA1" s="628"/>
      <c r="SSB1" s="628"/>
      <c r="SSC1" s="52"/>
      <c r="SSD1" s="55"/>
      <c r="SSE1" s="628"/>
      <c r="SSF1" s="628"/>
      <c r="SSG1" s="628"/>
      <c r="SSH1" s="628"/>
      <c r="SSI1" s="628"/>
      <c r="SSJ1" s="52"/>
      <c r="SSK1" s="55"/>
      <c r="SSL1" s="628"/>
      <c r="SSM1" s="628"/>
      <c r="SSN1" s="628"/>
      <c r="SSO1" s="628"/>
      <c r="SSP1" s="628"/>
      <c r="SSQ1" s="52"/>
      <c r="SSR1" s="55"/>
      <c r="SSS1" s="628"/>
      <c r="SST1" s="628"/>
      <c r="SSU1" s="628"/>
      <c r="SSV1" s="628"/>
      <c r="SSW1" s="628"/>
      <c r="SSX1" s="52"/>
      <c r="SSY1" s="55"/>
      <c r="SSZ1" s="628"/>
      <c r="STA1" s="628"/>
      <c r="STB1" s="628"/>
      <c r="STC1" s="628"/>
      <c r="STD1" s="628"/>
      <c r="STE1" s="52"/>
      <c r="STF1" s="55"/>
      <c r="STG1" s="628"/>
      <c r="STH1" s="628"/>
      <c r="STI1" s="628"/>
      <c r="STJ1" s="628"/>
      <c r="STK1" s="628"/>
      <c r="STL1" s="52"/>
      <c r="STM1" s="55"/>
      <c r="STN1" s="628"/>
      <c r="STO1" s="628"/>
      <c r="STP1" s="628"/>
      <c r="STQ1" s="628"/>
      <c r="STR1" s="628"/>
      <c r="STS1" s="52"/>
      <c r="STT1" s="55"/>
      <c r="STU1" s="628"/>
      <c r="STV1" s="628"/>
      <c r="STW1" s="628"/>
      <c r="STX1" s="628"/>
      <c r="STY1" s="628"/>
      <c r="STZ1" s="52"/>
      <c r="SUA1" s="55"/>
      <c r="SUB1" s="628"/>
      <c r="SUC1" s="628"/>
      <c r="SUD1" s="628"/>
      <c r="SUE1" s="628"/>
      <c r="SUF1" s="628"/>
      <c r="SUG1" s="52"/>
      <c r="SUH1" s="55"/>
      <c r="SUI1" s="628"/>
      <c r="SUJ1" s="628"/>
      <c r="SUK1" s="628"/>
      <c r="SUL1" s="628"/>
      <c r="SUM1" s="628"/>
      <c r="SUN1" s="52"/>
      <c r="SUO1" s="55"/>
      <c r="SUP1" s="628"/>
      <c r="SUQ1" s="628"/>
      <c r="SUR1" s="628"/>
      <c r="SUS1" s="628"/>
      <c r="SUT1" s="628"/>
      <c r="SUU1" s="52"/>
      <c r="SUV1" s="55"/>
      <c r="SUW1" s="628"/>
      <c r="SUX1" s="628"/>
      <c r="SUY1" s="628"/>
      <c r="SUZ1" s="628"/>
      <c r="SVA1" s="628"/>
      <c r="SVB1" s="52"/>
      <c r="SVC1" s="55"/>
      <c r="SVD1" s="628"/>
      <c r="SVE1" s="628"/>
      <c r="SVF1" s="628"/>
      <c r="SVG1" s="628"/>
      <c r="SVH1" s="628"/>
      <c r="SVI1" s="52"/>
      <c r="SVJ1" s="55"/>
      <c r="SVK1" s="628"/>
      <c r="SVL1" s="628"/>
      <c r="SVM1" s="628"/>
      <c r="SVN1" s="628"/>
      <c r="SVO1" s="628"/>
      <c r="SVP1" s="52"/>
      <c r="SVQ1" s="55"/>
      <c r="SVR1" s="628"/>
      <c r="SVS1" s="628"/>
      <c r="SVT1" s="628"/>
      <c r="SVU1" s="628"/>
      <c r="SVV1" s="628"/>
      <c r="SVW1" s="52"/>
      <c r="SVX1" s="55"/>
      <c r="SVY1" s="628"/>
      <c r="SVZ1" s="628"/>
      <c r="SWA1" s="628"/>
      <c r="SWB1" s="628"/>
      <c r="SWC1" s="628"/>
      <c r="SWD1" s="52"/>
      <c r="SWE1" s="55"/>
      <c r="SWF1" s="628"/>
      <c r="SWG1" s="628"/>
      <c r="SWH1" s="628"/>
      <c r="SWI1" s="628"/>
      <c r="SWJ1" s="628"/>
      <c r="SWK1" s="52"/>
      <c r="SWL1" s="55"/>
      <c r="SWM1" s="628"/>
      <c r="SWN1" s="628"/>
      <c r="SWO1" s="628"/>
      <c r="SWP1" s="628"/>
      <c r="SWQ1" s="628"/>
      <c r="SWR1" s="52"/>
      <c r="SWS1" s="55"/>
      <c r="SWT1" s="628"/>
      <c r="SWU1" s="628"/>
      <c r="SWV1" s="628"/>
      <c r="SWW1" s="628"/>
      <c r="SWX1" s="628"/>
      <c r="SWY1" s="52"/>
      <c r="SWZ1" s="55"/>
      <c r="SXA1" s="628"/>
      <c r="SXB1" s="628"/>
      <c r="SXC1" s="628"/>
      <c r="SXD1" s="628"/>
      <c r="SXE1" s="628"/>
      <c r="SXF1" s="52"/>
      <c r="SXG1" s="55"/>
      <c r="SXH1" s="628"/>
      <c r="SXI1" s="628"/>
      <c r="SXJ1" s="628"/>
      <c r="SXK1" s="628"/>
      <c r="SXL1" s="628"/>
      <c r="SXM1" s="52"/>
      <c r="SXN1" s="55"/>
      <c r="SXO1" s="628"/>
      <c r="SXP1" s="628"/>
      <c r="SXQ1" s="628"/>
      <c r="SXR1" s="628"/>
      <c r="SXS1" s="628"/>
      <c r="SXT1" s="52"/>
      <c r="SXU1" s="55"/>
      <c r="SXV1" s="628"/>
      <c r="SXW1" s="628"/>
      <c r="SXX1" s="628"/>
      <c r="SXY1" s="628"/>
      <c r="SXZ1" s="628"/>
      <c r="SYA1" s="52"/>
      <c r="SYB1" s="55"/>
      <c r="SYC1" s="628"/>
      <c r="SYD1" s="628"/>
      <c r="SYE1" s="628"/>
      <c r="SYF1" s="628"/>
      <c r="SYG1" s="628"/>
      <c r="SYH1" s="52"/>
      <c r="SYI1" s="55"/>
      <c r="SYJ1" s="628"/>
      <c r="SYK1" s="628"/>
      <c r="SYL1" s="628"/>
      <c r="SYM1" s="628"/>
      <c r="SYN1" s="628"/>
      <c r="SYO1" s="52"/>
      <c r="SYP1" s="55"/>
      <c r="SYQ1" s="628"/>
      <c r="SYR1" s="628"/>
      <c r="SYS1" s="628"/>
      <c r="SYT1" s="628"/>
      <c r="SYU1" s="628"/>
      <c r="SYV1" s="52"/>
      <c r="SYW1" s="55"/>
      <c r="SYX1" s="628"/>
      <c r="SYY1" s="628"/>
      <c r="SYZ1" s="628"/>
      <c r="SZA1" s="628"/>
      <c r="SZB1" s="628"/>
      <c r="SZC1" s="52"/>
      <c r="SZD1" s="55"/>
      <c r="SZE1" s="628"/>
      <c r="SZF1" s="628"/>
      <c r="SZG1" s="628"/>
      <c r="SZH1" s="628"/>
      <c r="SZI1" s="628"/>
      <c r="SZJ1" s="52"/>
      <c r="SZK1" s="55"/>
      <c r="SZL1" s="628"/>
      <c r="SZM1" s="628"/>
      <c r="SZN1" s="628"/>
      <c r="SZO1" s="628"/>
      <c r="SZP1" s="628"/>
      <c r="SZQ1" s="52"/>
      <c r="SZR1" s="55"/>
      <c r="SZS1" s="628"/>
      <c r="SZT1" s="628"/>
      <c r="SZU1" s="628"/>
      <c r="SZV1" s="628"/>
      <c r="SZW1" s="628"/>
      <c r="SZX1" s="52"/>
      <c r="SZY1" s="55"/>
      <c r="SZZ1" s="628"/>
      <c r="TAA1" s="628"/>
      <c r="TAB1" s="628"/>
      <c r="TAC1" s="628"/>
      <c r="TAD1" s="628"/>
      <c r="TAE1" s="52"/>
      <c r="TAF1" s="55"/>
      <c r="TAG1" s="628"/>
      <c r="TAH1" s="628"/>
      <c r="TAI1" s="628"/>
      <c r="TAJ1" s="628"/>
      <c r="TAK1" s="628"/>
      <c r="TAL1" s="52"/>
      <c r="TAM1" s="55"/>
      <c r="TAN1" s="628"/>
      <c r="TAO1" s="628"/>
      <c r="TAP1" s="628"/>
      <c r="TAQ1" s="628"/>
      <c r="TAR1" s="628"/>
      <c r="TAS1" s="52"/>
      <c r="TAT1" s="55"/>
      <c r="TAU1" s="628"/>
      <c r="TAV1" s="628"/>
      <c r="TAW1" s="628"/>
      <c r="TAX1" s="628"/>
      <c r="TAY1" s="628"/>
      <c r="TAZ1" s="52"/>
      <c r="TBA1" s="55"/>
      <c r="TBB1" s="628"/>
      <c r="TBC1" s="628"/>
      <c r="TBD1" s="628"/>
      <c r="TBE1" s="628"/>
      <c r="TBF1" s="628"/>
      <c r="TBG1" s="52"/>
      <c r="TBH1" s="55"/>
      <c r="TBI1" s="628"/>
      <c r="TBJ1" s="628"/>
      <c r="TBK1" s="628"/>
      <c r="TBL1" s="628"/>
      <c r="TBM1" s="628"/>
      <c r="TBN1" s="52"/>
      <c r="TBO1" s="55"/>
      <c r="TBP1" s="628"/>
      <c r="TBQ1" s="628"/>
      <c r="TBR1" s="628"/>
      <c r="TBS1" s="628"/>
      <c r="TBT1" s="628"/>
      <c r="TBU1" s="52"/>
      <c r="TBV1" s="55"/>
      <c r="TBW1" s="628"/>
      <c r="TBX1" s="628"/>
      <c r="TBY1" s="628"/>
      <c r="TBZ1" s="628"/>
      <c r="TCA1" s="628"/>
      <c r="TCB1" s="52"/>
      <c r="TCC1" s="55"/>
      <c r="TCD1" s="628"/>
      <c r="TCE1" s="628"/>
      <c r="TCF1" s="628"/>
      <c r="TCG1" s="628"/>
      <c r="TCH1" s="628"/>
      <c r="TCI1" s="52"/>
      <c r="TCJ1" s="55"/>
      <c r="TCK1" s="628"/>
      <c r="TCL1" s="628"/>
      <c r="TCM1" s="628"/>
      <c r="TCN1" s="628"/>
      <c r="TCO1" s="628"/>
      <c r="TCP1" s="52"/>
      <c r="TCQ1" s="55"/>
      <c r="TCR1" s="628"/>
      <c r="TCS1" s="628"/>
      <c r="TCT1" s="628"/>
      <c r="TCU1" s="628"/>
      <c r="TCV1" s="628"/>
      <c r="TCW1" s="52"/>
      <c r="TCX1" s="55"/>
      <c r="TCY1" s="628"/>
      <c r="TCZ1" s="628"/>
      <c r="TDA1" s="628"/>
      <c r="TDB1" s="628"/>
      <c r="TDC1" s="628"/>
      <c r="TDD1" s="52"/>
      <c r="TDE1" s="55"/>
      <c r="TDF1" s="628"/>
      <c r="TDG1" s="628"/>
      <c r="TDH1" s="628"/>
      <c r="TDI1" s="628"/>
      <c r="TDJ1" s="628"/>
      <c r="TDK1" s="52"/>
      <c r="TDL1" s="55"/>
      <c r="TDM1" s="628"/>
      <c r="TDN1" s="628"/>
      <c r="TDO1" s="628"/>
      <c r="TDP1" s="628"/>
      <c r="TDQ1" s="628"/>
      <c r="TDR1" s="52"/>
      <c r="TDS1" s="55"/>
      <c r="TDT1" s="628"/>
      <c r="TDU1" s="628"/>
      <c r="TDV1" s="628"/>
      <c r="TDW1" s="628"/>
      <c r="TDX1" s="628"/>
      <c r="TDY1" s="52"/>
      <c r="TDZ1" s="55"/>
      <c r="TEA1" s="628"/>
      <c r="TEB1" s="628"/>
      <c r="TEC1" s="628"/>
      <c r="TED1" s="628"/>
      <c r="TEE1" s="628"/>
      <c r="TEF1" s="52"/>
      <c r="TEG1" s="55"/>
      <c r="TEH1" s="628"/>
      <c r="TEI1" s="628"/>
      <c r="TEJ1" s="628"/>
      <c r="TEK1" s="628"/>
      <c r="TEL1" s="628"/>
      <c r="TEM1" s="52"/>
      <c r="TEN1" s="55"/>
      <c r="TEO1" s="628"/>
      <c r="TEP1" s="628"/>
      <c r="TEQ1" s="628"/>
      <c r="TER1" s="628"/>
      <c r="TES1" s="628"/>
      <c r="TET1" s="52"/>
      <c r="TEU1" s="55"/>
      <c r="TEV1" s="628"/>
      <c r="TEW1" s="628"/>
      <c r="TEX1" s="628"/>
      <c r="TEY1" s="628"/>
      <c r="TEZ1" s="628"/>
      <c r="TFA1" s="52"/>
      <c r="TFB1" s="55"/>
      <c r="TFC1" s="628"/>
      <c r="TFD1" s="628"/>
      <c r="TFE1" s="628"/>
      <c r="TFF1" s="628"/>
      <c r="TFG1" s="628"/>
      <c r="TFH1" s="52"/>
      <c r="TFI1" s="55"/>
      <c r="TFJ1" s="628"/>
      <c r="TFK1" s="628"/>
      <c r="TFL1" s="628"/>
      <c r="TFM1" s="628"/>
      <c r="TFN1" s="628"/>
      <c r="TFO1" s="52"/>
      <c r="TFP1" s="55"/>
      <c r="TFQ1" s="628"/>
      <c r="TFR1" s="628"/>
      <c r="TFS1" s="628"/>
      <c r="TFT1" s="628"/>
      <c r="TFU1" s="628"/>
      <c r="TFV1" s="52"/>
      <c r="TFW1" s="55"/>
      <c r="TFX1" s="628"/>
      <c r="TFY1" s="628"/>
      <c r="TFZ1" s="628"/>
      <c r="TGA1" s="628"/>
      <c r="TGB1" s="628"/>
      <c r="TGC1" s="52"/>
      <c r="TGD1" s="55"/>
      <c r="TGE1" s="628"/>
      <c r="TGF1" s="628"/>
      <c r="TGG1" s="628"/>
      <c r="TGH1" s="628"/>
      <c r="TGI1" s="628"/>
      <c r="TGJ1" s="52"/>
      <c r="TGK1" s="55"/>
      <c r="TGL1" s="628"/>
      <c r="TGM1" s="628"/>
      <c r="TGN1" s="628"/>
      <c r="TGO1" s="628"/>
      <c r="TGP1" s="628"/>
      <c r="TGQ1" s="52"/>
      <c r="TGR1" s="55"/>
      <c r="TGS1" s="628"/>
      <c r="TGT1" s="628"/>
      <c r="TGU1" s="628"/>
      <c r="TGV1" s="628"/>
      <c r="TGW1" s="628"/>
      <c r="TGX1" s="52"/>
      <c r="TGY1" s="55"/>
      <c r="TGZ1" s="628"/>
      <c r="THA1" s="628"/>
      <c r="THB1" s="628"/>
      <c r="THC1" s="628"/>
      <c r="THD1" s="628"/>
      <c r="THE1" s="52"/>
      <c r="THF1" s="55"/>
      <c r="THG1" s="628"/>
      <c r="THH1" s="628"/>
      <c r="THI1" s="628"/>
      <c r="THJ1" s="628"/>
      <c r="THK1" s="628"/>
      <c r="THL1" s="52"/>
      <c r="THM1" s="55"/>
      <c r="THN1" s="628"/>
      <c r="THO1" s="628"/>
      <c r="THP1" s="628"/>
      <c r="THQ1" s="628"/>
      <c r="THR1" s="628"/>
      <c r="THS1" s="52"/>
      <c r="THT1" s="55"/>
      <c r="THU1" s="628"/>
      <c r="THV1" s="628"/>
      <c r="THW1" s="628"/>
      <c r="THX1" s="628"/>
      <c r="THY1" s="628"/>
      <c r="THZ1" s="52"/>
      <c r="TIA1" s="55"/>
      <c r="TIB1" s="628"/>
      <c r="TIC1" s="628"/>
      <c r="TID1" s="628"/>
      <c r="TIE1" s="628"/>
      <c r="TIF1" s="628"/>
      <c r="TIG1" s="52"/>
      <c r="TIH1" s="55"/>
      <c r="TII1" s="628"/>
      <c r="TIJ1" s="628"/>
      <c r="TIK1" s="628"/>
      <c r="TIL1" s="628"/>
      <c r="TIM1" s="628"/>
      <c r="TIN1" s="52"/>
      <c r="TIO1" s="55"/>
      <c r="TIP1" s="628"/>
      <c r="TIQ1" s="628"/>
      <c r="TIR1" s="628"/>
      <c r="TIS1" s="628"/>
      <c r="TIT1" s="628"/>
      <c r="TIU1" s="52"/>
      <c r="TIV1" s="55"/>
      <c r="TIW1" s="628"/>
      <c r="TIX1" s="628"/>
      <c r="TIY1" s="628"/>
      <c r="TIZ1" s="628"/>
      <c r="TJA1" s="628"/>
      <c r="TJB1" s="52"/>
      <c r="TJC1" s="55"/>
      <c r="TJD1" s="628"/>
      <c r="TJE1" s="628"/>
      <c r="TJF1" s="628"/>
      <c r="TJG1" s="628"/>
      <c r="TJH1" s="628"/>
      <c r="TJI1" s="52"/>
      <c r="TJJ1" s="55"/>
      <c r="TJK1" s="628"/>
      <c r="TJL1" s="628"/>
      <c r="TJM1" s="628"/>
      <c r="TJN1" s="628"/>
      <c r="TJO1" s="628"/>
      <c r="TJP1" s="52"/>
      <c r="TJQ1" s="55"/>
      <c r="TJR1" s="628"/>
      <c r="TJS1" s="628"/>
      <c r="TJT1" s="628"/>
      <c r="TJU1" s="628"/>
      <c r="TJV1" s="628"/>
      <c r="TJW1" s="52"/>
      <c r="TJX1" s="55"/>
      <c r="TJY1" s="628"/>
      <c r="TJZ1" s="628"/>
      <c r="TKA1" s="628"/>
      <c r="TKB1" s="628"/>
      <c r="TKC1" s="628"/>
      <c r="TKD1" s="52"/>
      <c r="TKE1" s="55"/>
      <c r="TKF1" s="628"/>
      <c r="TKG1" s="628"/>
      <c r="TKH1" s="628"/>
      <c r="TKI1" s="628"/>
      <c r="TKJ1" s="628"/>
      <c r="TKK1" s="52"/>
      <c r="TKL1" s="55"/>
      <c r="TKM1" s="628"/>
      <c r="TKN1" s="628"/>
      <c r="TKO1" s="628"/>
      <c r="TKP1" s="628"/>
      <c r="TKQ1" s="628"/>
      <c r="TKR1" s="52"/>
      <c r="TKS1" s="55"/>
      <c r="TKT1" s="628"/>
      <c r="TKU1" s="628"/>
      <c r="TKV1" s="628"/>
      <c r="TKW1" s="628"/>
      <c r="TKX1" s="628"/>
      <c r="TKY1" s="52"/>
      <c r="TKZ1" s="55"/>
      <c r="TLA1" s="628"/>
      <c r="TLB1" s="628"/>
      <c r="TLC1" s="628"/>
      <c r="TLD1" s="628"/>
      <c r="TLE1" s="628"/>
      <c r="TLF1" s="52"/>
      <c r="TLG1" s="55"/>
      <c r="TLH1" s="628"/>
      <c r="TLI1" s="628"/>
      <c r="TLJ1" s="628"/>
      <c r="TLK1" s="628"/>
      <c r="TLL1" s="628"/>
      <c r="TLM1" s="52"/>
      <c r="TLN1" s="55"/>
      <c r="TLO1" s="628"/>
      <c r="TLP1" s="628"/>
      <c r="TLQ1" s="628"/>
      <c r="TLR1" s="628"/>
      <c r="TLS1" s="628"/>
      <c r="TLT1" s="52"/>
      <c r="TLU1" s="55"/>
      <c r="TLV1" s="628"/>
      <c r="TLW1" s="628"/>
      <c r="TLX1" s="628"/>
      <c r="TLY1" s="628"/>
      <c r="TLZ1" s="628"/>
      <c r="TMA1" s="52"/>
      <c r="TMB1" s="55"/>
      <c r="TMC1" s="628"/>
      <c r="TMD1" s="628"/>
      <c r="TME1" s="628"/>
      <c r="TMF1" s="628"/>
      <c r="TMG1" s="628"/>
      <c r="TMH1" s="52"/>
      <c r="TMI1" s="55"/>
      <c r="TMJ1" s="628"/>
      <c r="TMK1" s="628"/>
      <c r="TML1" s="628"/>
      <c r="TMM1" s="628"/>
      <c r="TMN1" s="628"/>
      <c r="TMO1" s="52"/>
      <c r="TMP1" s="55"/>
      <c r="TMQ1" s="628"/>
      <c r="TMR1" s="628"/>
      <c r="TMS1" s="628"/>
      <c r="TMT1" s="628"/>
      <c r="TMU1" s="628"/>
      <c r="TMV1" s="52"/>
      <c r="TMW1" s="55"/>
      <c r="TMX1" s="628"/>
      <c r="TMY1" s="628"/>
      <c r="TMZ1" s="628"/>
      <c r="TNA1" s="628"/>
      <c r="TNB1" s="628"/>
      <c r="TNC1" s="52"/>
      <c r="TND1" s="55"/>
      <c r="TNE1" s="628"/>
      <c r="TNF1" s="628"/>
      <c r="TNG1" s="628"/>
      <c r="TNH1" s="628"/>
      <c r="TNI1" s="628"/>
      <c r="TNJ1" s="52"/>
      <c r="TNK1" s="55"/>
      <c r="TNL1" s="628"/>
      <c r="TNM1" s="628"/>
      <c r="TNN1" s="628"/>
      <c r="TNO1" s="628"/>
      <c r="TNP1" s="628"/>
      <c r="TNQ1" s="52"/>
      <c r="TNR1" s="55"/>
      <c r="TNS1" s="628"/>
      <c r="TNT1" s="628"/>
      <c r="TNU1" s="628"/>
      <c r="TNV1" s="628"/>
      <c r="TNW1" s="628"/>
      <c r="TNX1" s="52"/>
      <c r="TNY1" s="55"/>
      <c r="TNZ1" s="628"/>
      <c r="TOA1" s="628"/>
      <c r="TOB1" s="628"/>
      <c r="TOC1" s="628"/>
      <c r="TOD1" s="628"/>
      <c r="TOE1" s="52"/>
      <c r="TOF1" s="55"/>
      <c r="TOG1" s="628"/>
      <c r="TOH1" s="628"/>
      <c r="TOI1" s="628"/>
      <c r="TOJ1" s="628"/>
      <c r="TOK1" s="628"/>
      <c r="TOL1" s="52"/>
      <c r="TOM1" s="55"/>
      <c r="TON1" s="628"/>
      <c r="TOO1" s="628"/>
      <c r="TOP1" s="628"/>
      <c r="TOQ1" s="628"/>
      <c r="TOR1" s="628"/>
      <c r="TOS1" s="52"/>
      <c r="TOT1" s="55"/>
      <c r="TOU1" s="628"/>
      <c r="TOV1" s="628"/>
      <c r="TOW1" s="628"/>
      <c r="TOX1" s="628"/>
      <c r="TOY1" s="628"/>
      <c r="TOZ1" s="52"/>
      <c r="TPA1" s="55"/>
      <c r="TPB1" s="628"/>
      <c r="TPC1" s="628"/>
      <c r="TPD1" s="628"/>
      <c r="TPE1" s="628"/>
      <c r="TPF1" s="628"/>
      <c r="TPG1" s="52"/>
      <c r="TPH1" s="55"/>
      <c r="TPI1" s="628"/>
      <c r="TPJ1" s="628"/>
      <c r="TPK1" s="628"/>
      <c r="TPL1" s="628"/>
      <c r="TPM1" s="628"/>
      <c r="TPN1" s="52"/>
      <c r="TPO1" s="55"/>
      <c r="TPP1" s="628"/>
      <c r="TPQ1" s="628"/>
      <c r="TPR1" s="628"/>
      <c r="TPS1" s="628"/>
      <c r="TPT1" s="628"/>
      <c r="TPU1" s="52"/>
      <c r="TPV1" s="55"/>
      <c r="TPW1" s="628"/>
      <c r="TPX1" s="628"/>
      <c r="TPY1" s="628"/>
      <c r="TPZ1" s="628"/>
      <c r="TQA1" s="628"/>
      <c r="TQB1" s="52"/>
      <c r="TQC1" s="55"/>
      <c r="TQD1" s="628"/>
      <c r="TQE1" s="628"/>
      <c r="TQF1" s="628"/>
      <c r="TQG1" s="628"/>
      <c r="TQH1" s="628"/>
      <c r="TQI1" s="52"/>
      <c r="TQJ1" s="55"/>
      <c r="TQK1" s="628"/>
      <c r="TQL1" s="628"/>
      <c r="TQM1" s="628"/>
      <c r="TQN1" s="628"/>
      <c r="TQO1" s="628"/>
      <c r="TQP1" s="52"/>
      <c r="TQQ1" s="55"/>
      <c r="TQR1" s="628"/>
      <c r="TQS1" s="628"/>
      <c r="TQT1" s="628"/>
      <c r="TQU1" s="628"/>
      <c r="TQV1" s="628"/>
      <c r="TQW1" s="52"/>
      <c r="TQX1" s="55"/>
      <c r="TQY1" s="628"/>
      <c r="TQZ1" s="628"/>
      <c r="TRA1" s="628"/>
      <c r="TRB1" s="628"/>
      <c r="TRC1" s="628"/>
      <c r="TRD1" s="52"/>
      <c r="TRE1" s="55"/>
      <c r="TRF1" s="628"/>
      <c r="TRG1" s="628"/>
      <c r="TRH1" s="628"/>
      <c r="TRI1" s="628"/>
      <c r="TRJ1" s="628"/>
      <c r="TRK1" s="52"/>
      <c r="TRL1" s="55"/>
      <c r="TRM1" s="628"/>
      <c r="TRN1" s="628"/>
      <c r="TRO1" s="628"/>
      <c r="TRP1" s="628"/>
      <c r="TRQ1" s="628"/>
      <c r="TRR1" s="52"/>
      <c r="TRS1" s="55"/>
      <c r="TRT1" s="628"/>
      <c r="TRU1" s="628"/>
      <c r="TRV1" s="628"/>
      <c r="TRW1" s="628"/>
      <c r="TRX1" s="628"/>
      <c r="TRY1" s="52"/>
      <c r="TRZ1" s="55"/>
      <c r="TSA1" s="628"/>
      <c r="TSB1" s="628"/>
      <c r="TSC1" s="628"/>
      <c r="TSD1" s="628"/>
      <c r="TSE1" s="628"/>
      <c r="TSF1" s="52"/>
      <c r="TSG1" s="55"/>
      <c r="TSH1" s="628"/>
      <c r="TSI1" s="628"/>
      <c r="TSJ1" s="628"/>
      <c r="TSK1" s="628"/>
      <c r="TSL1" s="628"/>
      <c r="TSM1" s="52"/>
      <c r="TSN1" s="55"/>
      <c r="TSO1" s="628"/>
      <c r="TSP1" s="628"/>
      <c r="TSQ1" s="628"/>
      <c r="TSR1" s="628"/>
      <c r="TSS1" s="628"/>
      <c r="TST1" s="52"/>
      <c r="TSU1" s="55"/>
      <c r="TSV1" s="628"/>
      <c r="TSW1" s="628"/>
      <c r="TSX1" s="628"/>
      <c r="TSY1" s="628"/>
      <c r="TSZ1" s="628"/>
      <c r="TTA1" s="52"/>
      <c r="TTB1" s="55"/>
      <c r="TTC1" s="628"/>
      <c r="TTD1" s="628"/>
      <c r="TTE1" s="628"/>
      <c r="TTF1" s="628"/>
      <c r="TTG1" s="628"/>
      <c r="TTH1" s="52"/>
      <c r="TTI1" s="55"/>
      <c r="TTJ1" s="628"/>
      <c r="TTK1" s="628"/>
      <c r="TTL1" s="628"/>
      <c r="TTM1" s="628"/>
      <c r="TTN1" s="628"/>
      <c r="TTO1" s="52"/>
      <c r="TTP1" s="55"/>
      <c r="TTQ1" s="628"/>
      <c r="TTR1" s="628"/>
      <c r="TTS1" s="628"/>
      <c r="TTT1" s="628"/>
      <c r="TTU1" s="628"/>
      <c r="TTV1" s="52"/>
      <c r="TTW1" s="55"/>
      <c r="TTX1" s="628"/>
      <c r="TTY1" s="628"/>
      <c r="TTZ1" s="628"/>
      <c r="TUA1" s="628"/>
      <c r="TUB1" s="628"/>
      <c r="TUC1" s="52"/>
      <c r="TUD1" s="55"/>
      <c r="TUE1" s="628"/>
      <c r="TUF1" s="628"/>
      <c r="TUG1" s="628"/>
      <c r="TUH1" s="628"/>
      <c r="TUI1" s="628"/>
      <c r="TUJ1" s="52"/>
      <c r="TUK1" s="55"/>
      <c r="TUL1" s="628"/>
      <c r="TUM1" s="628"/>
      <c r="TUN1" s="628"/>
      <c r="TUO1" s="628"/>
      <c r="TUP1" s="628"/>
      <c r="TUQ1" s="52"/>
      <c r="TUR1" s="55"/>
      <c r="TUS1" s="628"/>
      <c r="TUT1" s="628"/>
      <c r="TUU1" s="628"/>
      <c r="TUV1" s="628"/>
      <c r="TUW1" s="628"/>
      <c r="TUX1" s="52"/>
      <c r="TUY1" s="55"/>
      <c r="TUZ1" s="628"/>
      <c r="TVA1" s="628"/>
      <c r="TVB1" s="628"/>
      <c r="TVC1" s="628"/>
      <c r="TVD1" s="628"/>
      <c r="TVE1" s="52"/>
      <c r="TVF1" s="55"/>
      <c r="TVG1" s="628"/>
      <c r="TVH1" s="628"/>
      <c r="TVI1" s="628"/>
      <c r="TVJ1" s="628"/>
      <c r="TVK1" s="628"/>
      <c r="TVL1" s="52"/>
      <c r="TVM1" s="55"/>
      <c r="TVN1" s="628"/>
      <c r="TVO1" s="628"/>
      <c r="TVP1" s="628"/>
      <c r="TVQ1" s="628"/>
      <c r="TVR1" s="628"/>
      <c r="TVS1" s="52"/>
      <c r="TVT1" s="55"/>
      <c r="TVU1" s="628"/>
      <c r="TVV1" s="628"/>
      <c r="TVW1" s="628"/>
      <c r="TVX1" s="628"/>
      <c r="TVY1" s="628"/>
      <c r="TVZ1" s="52"/>
      <c r="TWA1" s="55"/>
      <c r="TWB1" s="628"/>
      <c r="TWC1" s="628"/>
      <c r="TWD1" s="628"/>
      <c r="TWE1" s="628"/>
      <c r="TWF1" s="628"/>
      <c r="TWG1" s="52"/>
      <c r="TWH1" s="55"/>
      <c r="TWI1" s="628"/>
      <c r="TWJ1" s="628"/>
      <c r="TWK1" s="628"/>
      <c r="TWL1" s="628"/>
      <c r="TWM1" s="628"/>
      <c r="TWN1" s="52"/>
      <c r="TWO1" s="55"/>
      <c r="TWP1" s="628"/>
      <c r="TWQ1" s="628"/>
      <c r="TWR1" s="628"/>
      <c r="TWS1" s="628"/>
      <c r="TWT1" s="628"/>
      <c r="TWU1" s="52"/>
      <c r="TWV1" s="55"/>
      <c r="TWW1" s="628"/>
      <c r="TWX1" s="628"/>
      <c r="TWY1" s="628"/>
      <c r="TWZ1" s="628"/>
      <c r="TXA1" s="628"/>
      <c r="TXB1" s="52"/>
      <c r="TXC1" s="55"/>
      <c r="TXD1" s="628"/>
      <c r="TXE1" s="628"/>
      <c r="TXF1" s="628"/>
      <c r="TXG1" s="628"/>
      <c r="TXH1" s="628"/>
      <c r="TXI1" s="52"/>
      <c r="TXJ1" s="55"/>
      <c r="TXK1" s="628"/>
      <c r="TXL1" s="628"/>
      <c r="TXM1" s="628"/>
      <c r="TXN1" s="628"/>
      <c r="TXO1" s="628"/>
      <c r="TXP1" s="52"/>
      <c r="TXQ1" s="55"/>
      <c r="TXR1" s="628"/>
      <c r="TXS1" s="628"/>
      <c r="TXT1" s="628"/>
      <c r="TXU1" s="628"/>
      <c r="TXV1" s="628"/>
      <c r="TXW1" s="52"/>
      <c r="TXX1" s="55"/>
      <c r="TXY1" s="628"/>
      <c r="TXZ1" s="628"/>
      <c r="TYA1" s="628"/>
      <c r="TYB1" s="628"/>
      <c r="TYC1" s="628"/>
      <c r="TYD1" s="52"/>
      <c r="TYE1" s="55"/>
      <c r="TYF1" s="628"/>
      <c r="TYG1" s="628"/>
      <c r="TYH1" s="628"/>
      <c r="TYI1" s="628"/>
      <c r="TYJ1" s="628"/>
      <c r="TYK1" s="52"/>
      <c r="TYL1" s="55"/>
      <c r="TYM1" s="628"/>
      <c r="TYN1" s="628"/>
      <c r="TYO1" s="628"/>
      <c r="TYP1" s="628"/>
      <c r="TYQ1" s="628"/>
      <c r="TYR1" s="52"/>
      <c r="TYS1" s="55"/>
      <c r="TYT1" s="628"/>
      <c r="TYU1" s="628"/>
      <c r="TYV1" s="628"/>
      <c r="TYW1" s="628"/>
      <c r="TYX1" s="628"/>
      <c r="TYY1" s="52"/>
      <c r="TYZ1" s="55"/>
      <c r="TZA1" s="628"/>
      <c r="TZB1" s="628"/>
      <c r="TZC1" s="628"/>
      <c r="TZD1" s="628"/>
      <c r="TZE1" s="628"/>
      <c r="TZF1" s="52"/>
      <c r="TZG1" s="55"/>
      <c r="TZH1" s="628"/>
      <c r="TZI1" s="628"/>
      <c r="TZJ1" s="628"/>
      <c r="TZK1" s="628"/>
      <c r="TZL1" s="628"/>
      <c r="TZM1" s="52"/>
      <c r="TZN1" s="55"/>
      <c r="TZO1" s="628"/>
      <c r="TZP1" s="628"/>
      <c r="TZQ1" s="628"/>
      <c r="TZR1" s="628"/>
      <c r="TZS1" s="628"/>
      <c r="TZT1" s="52"/>
      <c r="TZU1" s="55"/>
      <c r="TZV1" s="628"/>
      <c r="TZW1" s="628"/>
      <c r="TZX1" s="628"/>
      <c r="TZY1" s="628"/>
      <c r="TZZ1" s="628"/>
      <c r="UAA1" s="52"/>
      <c r="UAB1" s="55"/>
      <c r="UAC1" s="628"/>
      <c r="UAD1" s="628"/>
      <c r="UAE1" s="628"/>
      <c r="UAF1" s="628"/>
      <c r="UAG1" s="628"/>
      <c r="UAH1" s="52"/>
      <c r="UAI1" s="55"/>
      <c r="UAJ1" s="628"/>
      <c r="UAK1" s="628"/>
      <c r="UAL1" s="628"/>
      <c r="UAM1" s="628"/>
      <c r="UAN1" s="628"/>
      <c r="UAO1" s="52"/>
      <c r="UAP1" s="55"/>
      <c r="UAQ1" s="628"/>
      <c r="UAR1" s="628"/>
      <c r="UAS1" s="628"/>
      <c r="UAT1" s="628"/>
      <c r="UAU1" s="628"/>
      <c r="UAV1" s="52"/>
      <c r="UAW1" s="55"/>
      <c r="UAX1" s="628"/>
      <c r="UAY1" s="628"/>
      <c r="UAZ1" s="628"/>
      <c r="UBA1" s="628"/>
      <c r="UBB1" s="628"/>
      <c r="UBC1" s="52"/>
      <c r="UBD1" s="55"/>
      <c r="UBE1" s="628"/>
      <c r="UBF1" s="628"/>
      <c r="UBG1" s="628"/>
      <c r="UBH1" s="628"/>
      <c r="UBI1" s="628"/>
      <c r="UBJ1" s="52"/>
      <c r="UBK1" s="55"/>
      <c r="UBL1" s="628"/>
      <c r="UBM1" s="628"/>
      <c r="UBN1" s="628"/>
      <c r="UBO1" s="628"/>
      <c r="UBP1" s="628"/>
      <c r="UBQ1" s="52"/>
      <c r="UBR1" s="55"/>
      <c r="UBS1" s="628"/>
      <c r="UBT1" s="628"/>
      <c r="UBU1" s="628"/>
      <c r="UBV1" s="628"/>
      <c r="UBW1" s="628"/>
      <c r="UBX1" s="52"/>
      <c r="UBY1" s="55"/>
      <c r="UBZ1" s="628"/>
      <c r="UCA1" s="628"/>
      <c r="UCB1" s="628"/>
      <c r="UCC1" s="628"/>
      <c r="UCD1" s="628"/>
      <c r="UCE1" s="52"/>
      <c r="UCF1" s="55"/>
      <c r="UCG1" s="628"/>
      <c r="UCH1" s="628"/>
      <c r="UCI1" s="628"/>
      <c r="UCJ1" s="628"/>
      <c r="UCK1" s="628"/>
      <c r="UCL1" s="52"/>
      <c r="UCM1" s="55"/>
      <c r="UCN1" s="628"/>
      <c r="UCO1" s="628"/>
      <c r="UCP1" s="628"/>
      <c r="UCQ1" s="628"/>
      <c r="UCR1" s="628"/>
      <c r="UCS1" s="52"/>
      <c r="UCT1" s="55"/>
      <c r="UCU1" s="628"/>
      <c r="UCV1" s="628"/>
      <c r="UCW1" s="628"/>
      <c r="UCX1" s="628"/>
      <c r="UCY1" s="628"/>
      <c r="UCZ1" s="52"/>
      <c r="UDA1" s="55"/>
      <c r="UDB1" s="628"/>
      <c r="UDC1" s="628"/>
      <c r="UDD1" s="628"/>
      <c r="UDE1" s="628"/>
      <c r="UDF1" s="628"/>
      <c r="UDG1" s="52"/>
      <c r="UDH1" s="55"/>
      <c r="UDI1" s="628"/>
      <c r="UDJ1" s="628"/>
      <c r="UDK1" s="628"/>
      <c r="UDL1" s="628"/>
      <c r="UDM1" s="628"/>
      <c r="UDN1" s="52"/>
      <c r="UDO1" s="55"/>
      <c r="UDP1" s="628"/>
      <c r="UDQ1" s="628"/>
      <c r="UDR1" s="628"/>
      <c r="UDS1" s="628"/>
      <c r="UDT1" s="628"/>
      <c r="UDU1" s="52"/>
      <c r="UDV1" s="55"/>
      <c r="UDW1" s="628"/>
      <c r="UDX1" s="628"/>
      <c r="UDY1" s="628"/>
      <c r="UDZ1" s="628"/>
      <c r="UEA1" s="628"/>
      <c r="UEB1" s="52"/>
      <c r="UEC1" s="55"/>
      <c r="UED1" s="628"/>
      <c r="UEE1" s="628"/>
      <c r="UEF1" s="628"/>
      <c r="UEG1" s="628"/>
      <c r="UEH1" s="628"/>
      <c r="UEI1" s="52"/>
      <c r="UEJ1" s="55"/>
      <c r="UEK1" s="628"/>
      <c r="UEL1" s="628"/>
      <c r="UEM1" s="628"/>
      <c r="UEN1" s="628"/>
      <c r="UEO1" s="628"/>
      <c r="UEP1" s="52"/>
      <c r="UEQ1" s="55"/>
      <c r="UER1" s="628"/>
      <c r="UES1" s="628"/>
      <c r="UET1" s="628"/>
      <c r="UEU1" s="628"/>
      <c r="UEV1" s="628"/>
      <c r="UEW1" s="52"/>
      <c r="UEX1" s="55"/>
      <c r="UEY1" s="628"/>
      <c r="UEZ1" s="628"/>
      <c r="UFA1" s="628"/>
      <c r="UFB1" s="628"/>
      <c r="UFC1" s="628"/>
      <c r="UFD1" s="52"/>
      <c r="UFE1" s="55"/>
      <c r="UFF1" s="628"/>
      <c r="UFG1" s="628"/>
      <c r="UFH1" s="628"/>
      <c r="UFI1" s="628"/>
      <c r="UFJ1" s="628"/>
      <c r="UFK1" s="52"/>
      <c r="UFL1" s="55"/>
      <c r="UFM1" s="628"/>
      <c r="UFN1" s="628"/>
      <c r="UFO1" s="628"/>
      <c r="UFP1" s="628"/>
      <c r="UFQ1" s="628"/>
      <c r="UFR1" s="52"/>
      <c r="UFS1" s="55"/>
      <c r="UFT1" s="628"/>
      <c r="UFU1" s="628"/>
      <c r="UFV1" s="628"/>
      <c r="UFW1" s="628"/>
      <c r="UFX1" s="628"/>
      <c r="UFY1" s="52"/>
      <c r="UFZ1" s="55"/>
      <c r="UGA1" s="628"/>
      <c r="UGB1" s="628"/>
      <c r="UGC1" s="628"/>
      <c r="UGD1" s="628"/>
      <c r="UGE1" s="628"/>
      <c r="UGF1" s="52"/>
      <c r="UGG1" s="55"/>
      <c r="UGH1" s="628"/>
      <c r="UGI1" s="628"/>
      <c r="UGJ1" s="628"/>
      <c r="UGK1" s="628"/>
      <c r="UGL1" s="628"/>
      <c r="UGM1" s="52"/>
      <c r="UGN1" s="55"/>
      <c r="UGO1" s="628"/>
      <c r="UGP1" s="628"/>
      <c r="UGQ1" s="628"/>
      <c r="UGR1" s="628"/>
      <c r="UGS1" s="628"/>
      <c r="UGT1" s="52"/>
      <c r="UGU1" s="55"/>
      <c r="UGV1" s="628"/>
      <c r="UGW1" s="628"/>
      <c r="UGX1" s="628"/>
      <c r="UGY1" s="628"/>
      <c r="UGZ1" s="628"/>
      <c r="UHA1" s="52"/>
      <c r="UHB1" s="55"/>
      <c r="UHC1" s="628"/>
      <c r="UHD1" s="628"/>
      <c r="UHE1" s="628"/>
      <c r="UHF1" s="628"/>
      <c r="UHG1" s="628"/>
      <c r="UHH1" s="52"/>
      <c r="UHI1" s="55"/>
      <c r="UHJ1" s="628"/>
      <c r="UHK1" s="628"/>
      <c r="UHL1" s="628"/>
      <c r="UHM1" s="628"/>
      <c r="UHN1" s="628"/>
      <c r="UHO1" s="52"/>
      <c r="UHP1" s="55"/>
      <c r="UHQ1" s="628"/>
      <c r="UHR1" s="628"/>
      <c r="UHS1" s="628"/>
      <c r="UHT1" s="628"/>
      <c r="UHU1" s="628"/>
      <c r="UHV1" s="52"/>
      <c r="UHW1" s="55"/>
      <c r="UHX1" s="628"/>
      <c r="UHY1" s="628"/>
      <c r="UHZ1" s="628"/>
      <c r="UIA1" s="628"/>
      <c r="UIB1" s="628"/>
      <c r="UIC1" s="52"/>
      <c r="UID1" s="55"/>
      <c r="UIE1" s="628"/>
      <c r="UIF1" s="628"/>
      <c r="UIG1" s="628"/>
      <c r="UIH1" s="628"/>
      <c r="UII1" s="628"/>
      <c r="UIJ1" s="52"/>
      <c r="UIK1" s="55"/>
      <c r="UIL1" s="628"/>
      <c r="UIM1" s="628"/>
      <c r="UIN1" s="628"/>
      <c r="UIO1" s="628"/>
      <c r="UIP1" s="628"/>
      <c r="UIQ1" s="52"/>
      <c r="UIR1" s="55"/>
      <c r="UIS1" s="628"/>
      <c r="UIT1" s="628"/>
      <c r="UIU1" s="628"/>
      <c r="UIV1" s="628"/>
      <c r="UIW1" s="628"/>
      <c r="UIX1" s="52"/>
      <c r="UIY1" s="55"/>
      <c r="UIZ1" s="628"/>
      <c r="UJA1" s="628"/>
      <c r="UJB1" s="628"/>
      <c r="UJC1" s="628"/>
      <c r="UJD1" s="628"/>
      <c r="UJE1" s="52"/>
      <c r="UJF1" s="55"/>
      <c r="UJG1" s="628"/>
      <c r="UJH1" s="628"/>
      <c r="UJI1" s="628"/>
      <c r="UJJ1" s="628"/>
      <c r="UJK1" s="628"/>
      <c r="UJL1" s="52"/>
      <c r="UJM1" s="55"/>
      <c r="UJN1" s="628"/>
      <c r="UJO1" s="628"/>
      <c r="UJP1" s="628"/>
      <c r="UJQ1" s="628"/>
      <c r="UJR1" s="628"/>
      <c r="UJS1" s="52"/>
      <c r="UJT1" s="55"/>
      <c r="UJU1" s="628"/>
      <c r="UJV1" s="628"/>
      <c r="UJW1" s="628"/>
      <c r="UJX1" s="628"/>
      <c r="UJY1" s="628"/>
      <c r="UJZ1" s="52"/>
      <c r="UKA1" s="55"/>
      <c r="UKB1" s="628"/>
      <c r="UKC1" s="628"/>
      <c r="UKD1" s="628"/>
      <c r="UKE1" s="628"/>
      <c r="UKF1" s="628"/>
      <c r="UKG1" s="52"/>
      <c r="UKH1" s="55"/>
      <c r="UKI1" s="628"/>
      <c r="UKJ1" s="628"/>
      <c r="UKK1" s="628"/>
      <c r="UKL1" s="628"/>
      <c r="UKM1" s="628"/>
      <c r="UKN1" s="52"/>
      <c r="UKO1" s="55"/>
      <c r="UKP1" s="628"/>
      <c r="UKQ1" s="628"/>
      <c r="UKR1" s="628"/>
      <c r="UKS1" s="628"/>
      <c r="UKT1" s="628"/>
      <c r="UKU1" s="52"/>
      <c r="UKV1" s="55"/>
      <c r="UKW1" s="628"/>
      <c r="UKX1" s="628"/>
      <c r="UKY1" s="628"/>
      <c r="UKZ1" s="628"/>
      <c r="ULA1" s="628"/>
      <c r="ULB1" s="52"/>
      <c r="ULC1" s="55"/>
      <c r="ULD1" s="628"/>
      <c r="ULE1" s="628"/>
      <c r="ULF1" s="628"/>
      <c r="ULG1" s="628"/>
      <c r="ULH1" s="628"/>
      <c r="ULI1" s="52"/>
      <c r="ULJ1" s="55"/>
      <c r="ULK1" s="628"/>
      <c r="ULL1" s="628"/>
      <c r="ULM1" s="628"/>
      <c r="ULN1" s="628"/>
      <c r="ULO1" s="628"/>
      <c r="ULP1" s="52"/>
      <c r="ULQ1" s="55"/>
      <c r="ULR1" s="628"/>
      <c r="ULS1" s="628"/>
      <c r="ULT1" s="628"/>
      <c r="ULU1" s="628"/>
      <c r="ULV1" s="628"/>
      <c r="ULW1" s="52"/>
      <c r="ULX1" s="55"/>
      <c r="ULY1" s="628"/>
      <c r="ULZ1" s="628"/>
      <c r="UMA1" s="628"/>
      <c r="UMB1" s="628"/>
      <c r="UMC1" s="628"/>
      <c r="UMD1" s="52"/>
      <c r="UME1" s="55"/>
      <c r="UMF1" s="628"/>
      <c r="UMG1" s="628"/>
      <c r="UMH1" s="628"/>
      <c r="UMI1" s="628"/>
      <c r="UMJ1" s="628"/>
      <c r="UMK1" s="52"/>
      <c r="UML1" s="55"/>
      <c r="UMM1" s="628"/>
      <c r="UMN1" s="628"/>
      <c r="UMO1" s="628"/>
      <c r="UMP1" s="628"/>
      <c r="UMQ1" s="628"/>
      <c r="UMR1" s="52"/>
      <c r="UMS1" s="55"/>
      <c r="UMT1" s="628"/>
      <c r="UMU1" s="628"/>
      <c r="UMV1" s="628"/>
      <c r="UMW1" s="628"/>
      <c r="UMX1" s="628"/>
      <c r="UMY1" s="52"/>
      <c r="UMZ1" s="55"/>
      <c r="UNA1" s="628"/>
      <c r="UNB1" s="628"/>
      <c r="UNC1" s="628"/>
      <c r="UND1" s="628"/>
      <c r="UNE1" s="628"/>
      <c r="UNF1" s="52"/>
      <c r="UNG1" s="55"/>
      <c r="UNH1" s="628"/>
      <c r="UNI1" s="628"/>
      <c r="UNJ1" s="628"/>
      <c r="UNK1" s="628"/>
      <c r="UNL1" s="628"/>
      <c r="UNM1" s="52"/>
      <c r="UNN1" s="55"/>
      <c r="UNO1" s="628"/>
      <c r="UNP1" s="628"/>
      <c r="UNQ1" s="628"/>
      <c r="UNR1" s="628"/>
      <c r="UNS1" s="628"/>
      <c r="UNT1" s="52"/>
      <c r="UNU1" s="55"/>
      <c r="UNV1" s="628"/>
      <c r="UNW1" s="628"/>
      <c r="UNX1" s="628"/>
      <c r="UNY1" s="628"/>
      <c r="UNZ1" s="628"/>
      <c r="UOA1" s="52"/>
      <c r="UOB1" s="55"/>
      <c r="UOC1" s="628"/>
      <c r="UOD1" s="628"/>
      <c r="UOE1" s="628"/>
      <c r="UOF1" s="628"/>
      <c r="UOG1" s="628"/>
      <c r="UOH1" s="52"/>
      <c r="UOI1" s="55"/>
      <c r="UOJ1" s="628"/>
      <c r="UOK1" s="628"/>
      <c r="UOL1" s="628"/>
      <c r="UOM1" s="628"/>
      <c r="UON1" s="628"/>
      <c r="UOO1" s="52"/>
      <c r="UOP1" s="55"/>
      <c r="UOQ1" s="628"/>
      <c r="UOR1" s="628"/>
      <c r="UOS1" s="628"/>
      <c r="UOT1" s="628"/>
      <c r="UOU1" s="628"/>
      <c r="UOV1" s="52"/>
      <c r="UOW1" s="55"/>
      <c r="UOX1" s="628"/>
      <c r="UOY1" s="628"/>
      <c r="UOZ1" s="628"/>
      <c r="UPA1" s="628"/>
      <c r="UPB1" s="628"/>
      <c r="UPC1" s="52"/>
      <c r="UPD1" s="55"/>
      <c r="UPE1" s="628"/>
      <c r="UPF1" s="628"/>
      <c r="UPG1" s="628"/>
      <c r="UPH1" s="628"/>
      <c r="UPI1" s="628"/>
      <c r="UPJ1" s="52"/>
      <c r="UPK1" s="55"/>
      <c r="UPL1" s="628"/>
      <c r="UPM1" s="628"/>
      <c r="UPN1" s="628"/>
      <c r="UPO1" s="628"/>
      <c r="UPP1" s="628"/>
      <c r="UPQ1" s="52"/>
      <c r="UPR1" s="55"/>
      <c r="UPS1" s="628"/>
      <c r="UPT1" s="628"/>
      <c r="UPU1" s="628"/>
      <c r="UPV1" s="628"/>
      <c r="UPW1" s="628"/>
      <c r="UPX1" s="52"/>
      <c r="UPY1" s="55"/>
      <c r="UPZ1" s="628"/>
      <c r="UQA1" s="628"/>
      <c r="UQB1" s="628"/>
      <c r="UQC1" s="628"/>
      <c r="UQD1" s="628"/>
      <c r="UQE1" s="52"/>
      <c r="UQF1" s="55"/>
      <c r="UQG1" s="628"/>
      <c r="UQH1" s="628"/>
      <c r="UQI1" s="628"/>
      <c r="UQJ1" s="628"/>
      <c r="UQK1" s="628"/>
      <c r="UQL1" s="52"/>
      <c r="UQM1" s="55"/>
      <c r="UQN1" s="628"/>
      <c r="UQO1" s="628"/>
      <c r="UQP1" s="628"/>
      <c r="UQQ1" s="628"/>
      <c r="UQR1" s="628"/>
      <c r="UQS1" s="52"/>
      <c r="UQT1" s="55"/>
      <c r="UQU1" s="628"/>
      <c r="UQV1" s="628"/>
      <c r="UQW1" s="628"/>
      <c r="UQX1" s="628"/>
      <c r="UQY1" s="628"/>
      <c r="UQZ1" s="52"/>
      <c r="URA1" s="55"/>
      <c r="URB1" s="628"/>
      <c r="URC1" s="628"/>
      <c r="URD1" s="628"/>
      <c r="URE1" s="628"/>
      <c r="URF1" s="628"/>
      <c r="URG1" s="52"/>
      <c r="URH1" s="55"/>
      <c r="URI1" s="628"/>
      <c r="URJ1" s="628"/>
      <c r="URK1" s="628"/>
      <c r="URL1" s="628"/>
      <c r="URM1" s="628"/>
      <c r="URN1" s="52"/>
      <c r="URO1" s="55"/>
      <c r="URP1" s="628"/>
      <c r="URQ1" s="628"/>
      <c r="URR1" s="628"/>
      <c r="URS1" s="628"/>
      <c r="URT1" s="628"/>
      <c r="URU1" s="52"/>
      <c r="URV1" s="55"/>
      <c r="URW1" s="628"/>
      <c r="URX1" s="628"/>
      <c r="URY1" s="628"/>
      <c r="URZ1" s="628"/>
      <c r="USA1" s="628"/>
      <c r="USB1" s="52"/>
      <c r="USC1" s="55"/>
      <c r="USD1" s="628"/>
      <c r="USE1" s="628"/>
      <c r="USF1" s="628"/>
      <c r="USG1" s="628"/>
      <c r="USH1" s="628"/>
      <c r="USI1" s="52"/>
      <c r="USJ1" s="55"/>
      <c r="USK1" s="628"/>
      <c r="USL1" s="628"/>
      <c r="USM1" s="628"/>
      <c r="USN1" s="628"/>
      <c r="USO1" s="628"/>
      <c r="USP1" s="52"/>
      <c r="USQ1" s="55"/>
      <c r="USR1" s="628"/>
      <c r="USS1" s="628"/>
      <c r="UST1" s="628"/>
      <c r="USU1" s="628"/>
      <c r="USV1" s="628"/>
      <c r="USW1" s="52"/>
      <c r="USX1" s="55"/>
      <c r="USY1" s="628"/>
      <c r="USZ1" s="628"/>
      <c r="UTA1" s="628"/>
      <c r="UTB1" s="628"/>
      <c r="UTC1" s="628"/>
      <c r="UTD1" s="52"/>
      <c r="UTE1" s="55"/>
      <c r="UTF1" s="628"/>
      <c r="UTG1" s="628"/>
      <c r="UTH1" s="628"/>
      <c r="UTI1" s="628"/>
      <c r="UTJ1" s="628"/>
      <c r="UTK1" s="52"/>
      <c r="UTL1" s="55"/>
      <c r="UTM1" s="628"/>
      <c r="UTN1" s="628"/>
      <c r="UTO1" s="628"/>
      <c r="UTP1" s="628"/>
      <c r="UTQ1" s="628"/>
      <c r="UTR1" s="52"/>
      <c r="UTS1" s="55"/>
      <c r="UTT1" s="628"/>
      <c r="UTU1" s="628"/>
      <c r="UTV1" s="628"/>
      <c r="UTW1" s="628"/>
      <c r="UTX1" s="628"/>
      <c r="UTY1" s="52"/>
      <c r="UTZ1" s="55"/>
      <c r="UUA1" s="628"/>
      <c r="UUB1" s="628"/>
      <c r="UUC1" s="628"/>
      <c r="UUD1" s="628"/>
      <c r="UUE1" s="628"/>
      <c r="UUF1" s="52"/>
      <c r="UUG1" s="55"/>
      <c r="UUH1" s="628"/>
      <c r="UUI1" s="628"/>
      <c r="UUJ1" s="628"/>
      <c r="UUK1" s="628"/>
      <c r="UUL1" s="628"/>
      <c r="UUM1" s="52"/>
      <c r="UUN1" s="55"/>
      <c r="UUO1" s="628"/>
      <c r="UUP1" s="628"/>
      <c r="UUQ1" s="628"/>
      <c r="UUR1" s="628"/>
      <c r="UUS1" s="628"/>
      <c r="UUT1" s="52"/>
      <c r="UUU1" s="55"/>
      <c r="UUV1" s="628"/>
      <c r="UUW1" s="628"/>
      <c r="UUX1" s="628"/>
      <c r="UUY1" s="628"/>
      <c r="UUZ1" s="628"/>
      <c r="UVA1" s="52"/>
      <c r="UVB1" s="55"/>
      <c r="UVC1" s="628"/>
      <c r="UVD1" s="628"/>
      <c r="UVE1" s="628"/>
      <c r="UVF1" s="628"/>
      <c r="UVG1" s="628"/>
      <c r="UVH1" s="52"/>
      <c r="UVI1" s="55"/>
      <c r="UVJ1" s="628"/>
      <c r="UVK1" s="628"/>
      <c r="UVL1" s="628"/>
      <c r="UVM1" s="628"/>
      <c r="UVN1" s="628"/>
      <c r="UVO1" s="52"/>
      <c r="UVP1" s="55"/>
      <c r="UVQ1" s="628"/>
      <c r="UVR1" s="628"/>
      <c r="UVS1" s="628"/>
      <c r="UVT1" s="628"/>
      <c r="UVU1" s="628"/>
      <c r="UVV1" s="52"/>
      <c r="UVW1" s="55"/>
      <c r="UVX1" s="628"/>
      <c r="UVY1" s="628"/>
      <c r="UVZ1" s="628"/>
      <c r="UWA1" s="628"/>
      <c r="UWB1" s="628"/>
      <c r="UWC1" s="52"/>
      <c r="UWD1" s="55"/>
      <c r="UWE1" s="628"/>
      <c r="UWF1" s="628"/>
      <c r="UWG1" s="628"/>
      <c r="UWH1" s="628"/>
      <c r="UWI1" s="628"/>
      <c r="UWJ1" s="52"/>
      <c r="UWK1" s="55"/>
      <c r="UWL1" s="628"/>
      <c r="UWM1" s="628"/>
      <c r="UWN1" s="628"/>
      <c r="UWO1" s="628"/>
      <c r="UWP1" s="628"/>
      <c r="UWQ1" s="52"/>
      <c r="UWR1" s="55"/>
      <c r="UWS1" s="628"/>
      <c r="UWT1" s="628"/>
      <c r="UWU1" s="628"/>
      <c r="UWV1" s="628"/>
      <c r="UWW1" s="628"/>
      <c r="UWX1" s="52"/>
      <c r="UWY1" s="55"/>
      <c r="UWZ1" s="628"/>
      <c r="UXA1" s="628"/>
      <c r="UXB1" s="628"/>
      <c r="UXC1" s="628"/>
      <c r="UXD1" s="628"/>
      <c r="UXE1" s="52"/>
      <c r="UXF1" s="55"/>
      <c r="UXG1" s="628"/>
      <c r="UXH1" s="628"/>
      <c r="UXI1" s="628"/>
      <c r="UXJ1" s="628"/>
      <c r="UXK1" s="628"/>
      <c r="UXL1" s="52"/>
      <c r="UXM1" s="55"/>
      <c r="UXN1" s="628"/>
      <c r="UXO1" s="628"/>
      <c r="UXP1" s="628"/>
      <c r="UXQ1" s="628"/>
      <c r="UXR1" s="628"/>
      <c r="UXS1" s="52"/>
      <c r="UXT1" s="55"/>
      <c r="UXU1" s="628"/>
      <c r="UXV1" s="628"/>
      <c r="UXW1" s="628"/>
      <c r="UXX1" s="628"/>
      <c r="UXY1" s="628"/>
      <c r="UXZ1" s="52"/>
      <c r="UYA1" s="55"/>
      <c r="UYB1" s="628"/>
      <c r="UYC1" s="628"/>
      <c r="UYD1" s="628"/>
      <c r="UYE1" s="628"/>
      <c r="UYF1" s="628"/>
      <c r="UYG1" s="52"/>
      <c r="UYH1" s="55"/>
      <c r="UYI1" s="628"/>
      <c r="UYJ1" s="628"/>
      <c r="UYK1" s="628"/>
      <c r="UYL1" s="628"/>
      <c r="UYM1" s="628"/>
      <c r="UYN1" s="52"/>
      <c r="UYO1" s="55"/>
      <c r="UYP1" s="628"/>
      <c r="UYQ1" s="628"/>
      <c r="UYR1" s="628"/>
      <c r="UYS1" s="628"/>
      <c r="UYT1" s="628"/>
      <c r="UYU1" s="52"/>
      <c r="UYV1" s="55"/>
      <c r="UYW1" s="628"/>
      <c r="UYX1" s="628"/>
      <c r="UYY1" s="628"/>
      <c r="UYZ1" s="628"/>
      <c r="UZA1" s="628"/>
      <c r="UZB1" s="52"/>
      <c r="UZC1" s="55"/>
      <c r="UZD1" s="628"/>
      <c r="UZE1" s="628"/>
      <c r="UZF1" s="628"/>
      <c r="UZG1" s="628"/>
      <c r="UZH1" s="628"/>
      <c r="UZI1" s="52"/>
      <c r="UZJ1" s="55"/>
      <c r="UZK1" s="628"/>
      <c r="UZL1" s="628"/>
      <c r="UZM1" s="628"/>
      <c r="UZN1" s="628"/>
      <c r="UZO1" s="628"/>
      <c r="UZP1" s="52"/>
      <c r="UZQ1" s="55"/>
      <c r="UZR1" s="628"/>
      <c r="UZS1" s="628"/>
      <c r="UZT1" s="628"/>
      <c r="UZU1" s="628"/>
      <c r="UZV1" s="628"/>
      <c r="UZW1" s="52"/>
      <c r="UZX1" s="55"/>
      <c r="UZY1" s="628"/>
      <c r="UZZ1" s="628"/>
      <c r="VAA1" s="628"/>
      <c r="VAB1" s="628"/>
      <c r="VAC1" s="628"/>
      <c r="VAD1" s="52"/>
      <c r="VAE1" s="55"/>
      <c r="VAF1" s="628"/>
      <c r="VAG1" s="628"/>
      <c r="VAH1" s="628"/>
      <c r="VAI1" s="628"/>
      <c r="VAJ1" s="628"/>
      <c r="VAK1" s="52"/>
      <c r="VAL1" s="55"/>
      <c r="VAM1" s="628"/>
      <c r="VAN1" s="628"/>
      <c r="VAO1" s="628"/>
      <c r="VAP1" s="628"/>
      <c r="VAQ1" s="628"/>
      <c r="VAR1" s="52"/>
      <c r="VAS1" s="55"/>
      <c r="VAT1" s="628"/>
      <c r="VAU1" s="628"/>
      <c r="VAV1" s="628"/>
      <c r="VAW1" s="628"/>
      <c r="VAX1" s="628"/>
      <c r="VAY1" s="52"/>
      <c r="VAZ1" s="55"/>
      <c r="VBA1" s="628"/>
      <c r="VBB1" s="628"/>
      <c r="VBC1" s="628"/>
      <c r="VBD1" s="628"/>
      <c r="VBE1" s="628"/>
      <c r="VBF1" s="52"/>
      <c r="VBG1" s="55"/>
      <c r="VBH1" s="628"/>
      <c r="VBI1" s="628"/>
      <c r="VBJ1" s="628"/>
      <c r="VBK1" s="628"/>
      <c r="VBL1" s="628"/>
      <c r="VBM1" s="52"/>
      <c r="VBN1" s="55"/>
      <c r="VBO1" s="628"/>
      <c r="VBP1" s="628"/>
      <c r="VBQ1" s="628"/>
      <c r="VBR1" s="628"/>
      <c r="VBS1" s="628"/>
      <c r="VBT1" s="52"/>
      <c r="VBU1" s="55"/>
      <c r="VBV1" s="628"/>
      <c r="VBW1" s="628"/>
      <c r="VBX1" s="628"/>
      <c r="VBY1" s="628"/>
      <c r="VBZ1" s="628"/>
      <c r="VCA1" s="52"/>
      <c r="VCB1" s="55"/>
      <c r="VCC1" s="628"/>
      <c r="VCD1" s="628"/>
      <c r="VCE1" s="628"/>
      <c r="VCF1" s="628"/>
      <c r="VCG1" s="628"/>
      <c r="VCH1" s="52"/>
      <c r="VCI1" s="55"/>
      <c r="VCJ1" s="628"/>
      <c r="VCK1" s="628"/>
      <c r="VCL1" s="628"/>
      <c r="VCM1" s="628"/>
      <c r="VCN1" s="628"/>
      <c r="VCO1" s="52"/>
      <c r="VCP1" s="55"/>
      <c r="VCQ1" s="628"/>
      <c r="VCR1" s="628"/>
      <c r="VCS1" s="628"/>
      <c r="VCT1" s="628"/>
      <c r="VCU1" s="628"/>
      <c r="VCV1" s="52"/>
      <c r="VCW1" s="55"/>
      <c r="VCX1" s="628"/>
      <c r="VCY1" s="628"/>
      <c r="VCZ1" s="628"/>
      <c r="VDA1" s="628"/>
      <c r="VDB1" s="628"/>
      <c r="VDC1" s="52"/>
      <c r="VDD1" s="55"/>
      <c r="VDE1" s="628"/>
      <c r="VDF1" s="628"/>
      <c r="VDG1" s="628"/>
      <c r="VDH1" s="628"/>
      <c r="VDI1" s="628"/>
      <c r="VDJ1" s="52"/>
      <c r="VDK1" s="55"/>
      <c r="VDL1" s="628"/>
      <c r="VDM1" s="628"/>
      <c r="VDN1" s="628"/>
      <c r="VDO1" s="628"/>
      <c r="VDP1" s="628"/>
      <c r="VDQ1" s="52"/>
      <c r="VDR1" s="55"/>
      <c r="VDS1" s="628"/>
      <c r="VDT1" s="628"/>
      <c r="VDU1" s="628"/>
      <c r="VDV1" s="628"/>
      <c r="VDW1" s="628"/>
      <c r="VDX1" s="52"/>
      <c r="VDY1" s="55"/>
      <c r="VDZ1" s="628"/>
      <c r="VEA1" s="628"/>
      <c r="VEB1" s="628"/>
      <c r="VEC1" s="628"/>
      <c r="VED1" s="628"/>
      <c r="VEE1" s="52"/>
      <c r="VEF1" s="55"/>
      <c r="VEG1" s="628"/>
      <c r="VEH1" s="628"/>
      <c r="VEI1" s="628"/>
      <c r="VEJ1" s="628"/>
      <c r="VEK1" s="628"/>
      <c r="VEL1" s="52"/>
      <c r="VEM1" s="55"/>
      <c r="VEN1" s="628"/>
      <c r="VEO1" s="628"/>
      <c r="VEP1" s="628"/>
      <c r="VEQ1" s="628"/>
      <c r="VER1" s="628"/>
      <c r="VES1" s="52"/>
      <c r="VET1" s="55"/>
      <c r="VEU1" s="628"/>
      <c r="VEV1" s="628"/>
      <c r="VEW1" s="628"/>
      <c r="VEX1" s="628"/>
      <c r="VEY1" s="628"/>
      <c r="VEZ1" s="52"/>
      <c r="VFA1" s="55"/>
      <c r="VFB1" s="628"/>
      <c r="VFC1" s="628"/>
      <c r="VFD1" s="628"/>
      <c r="VFE1" s="628"/>
      <c r="VFF1" s="628"/>
      <c r="VFG1" s="52"/>
      <c r="VFH1" s="55"/>
      <c r="VFI1" s="628"/>
      <c r="VFJ1" s="628"/>
      <c r="VFK1" s="628"/>
      <c r="VFL1" s="628"/>
      <c r="VFM1" s="628"/>
      <c r="VFN1" s="52"/>
      <c r="VFO1" s="55"/>
      <c r="VFP1" s="628"/>
      <c r="VFQ1" s="628"/>
      <c r="VFR1" s="628"/>
      <c r="VFS1" s="628"/>
      <c r="VFT1" s="628"/>
      <c r="VFU1" s="52"/>
      <c r="VFV1" s="55"/>
      <c r="VFW1" s="628"/>
      <c r="VFX1" s="628"/>
      <c r="VFY1" s="628"/>
      <c r="VFZ1" s="628"/>
      <c r="VGA1" s="628"/>
      <c r="VGB1" s="52"/>
      <c r="VGC1" s="55"/>
      <c r="VGD1" s="628"/>
      <c r="VGE1" s="628"/>
      <c r="VGF1" s="628"/>
      <c r="VGG1" s="628"/>
      <c r="VGH1" s="628"/>
      <c r="VGI1" s="52"/>
      <c r="VGJ1" s="55"/>
      <c r="VGK1" s="628"/>
      <c r="VGL1" s="628"/>
      <c r="VGM1" s="628"/>
      <c r="VGN1" s="628"/>
      <c r="VGO1" s="628"/>
      <c r="VGP1" s="52"/>
      <c r="VGQ1" s="55"/>
      <c r="VGR1" s="628"/>
      <c r="VGS1" s="628"/>
      <c r="VGT1" s="628"/>
      <c r="VGU1" s="628"/>
      <c r="VGV1" s="628"/>
      <c r="VGW1" s="52"/>
      <c r="VGX1" s="55"/>
      <c r="VGY1" s="628"/>
      <c r="VGZ1" s="628"/>
      <c r="VHA1" s="628"/>
      <c r="VHB1" s="628"/>
      <c r="VHC1" s="628"/>
      <c r="VHD1" s="52"/>
      <c r="VHE1" s="55"/>
      <c r="VHF1" s="628"/>
      <c r="VHG1" s="628"/>
      <c r="VHH1" s="628"/>
      <c r="VHI1" s="628"/>
      <c r="VHJ1" s="628"/>
      <c r="VHK1" s="52"/>
      <c r="VHL1" s="55"/>
      <c r="VHM1" s="628"/>
      <c r="VHN1" s="628"/>
      <c r="VHO1" s="628"/>
      <c r="VHP1" s="628"/>
      <c r="VHQ1" s="628"/>
      <c r="VHR1" s="52"/>
      <c r="VHS1" s="55"/>
      <c r="VHT1" s="628"/>
      <c r="VHU1" s="628"/>
      <c r="VHV1" s="628"/>
      <c r="VHW1" s="628"/>
      <c r="VHX1" s="628"/>
      <c r="VHY1" s="52"/>
      <c r="VHZ1" s="55"/>
      <c r="VIA1" s="628"/>
      <c r="VIB1" s="628"/>
      <c r="VIC1" s="628"/>
      <c r="VID1" s="628"/>
      <c r="VIE1" s="628"/>
      <c r="VIF1" s="52"/>
      <c r="VIG1" s="55"/>
      <c r="VIH1" s="628"/>
      <c r="VII1" s="628"/>
      <c r="VIJ1" s="628"/>
      <c r="VIK1" s="628"/>
      <c r="VIL1" s="628"/>
      <c r="VIM1" s="52"/>
      <c r="VIN1" s="55"/>
      <c r="VIO1" s="628"/>
      <c r="VIP1" s="628"/>
      <c r="VIQ1" s="628"/>
      <c r="VIR1" s="628"/>
      <c r="VIS1" s="628"/>
      <c r="VIT1" s="52"/>
      <c r="VIU1" s="55"/>
      <c r="VIV1" s="628"/>
      <c r="VIW1" s="628"/>
      <c r="VIX1" s="628"/>
      <c r="VIY1" s="628"/>
      <c r="VIZ1" s="628"/>
      <c r="VJA1" s="52"/>
      <c r="VJB1" s="55"/>
      <c r="VJC1" s="628"/>
      <c r="VJD1" s="628"/>
      <c r="VJE1" s="628"/>
      <c r="VJF1" s="628"/>
      <c r="VJG1" s="628"/>
      <c r="VJH1" s="52"/>
      <c r="VJI1" s="55"/>
      <c r="VJJ1" s="628"/>
      <c r="VJK1" s="628"/>
      <c r="VJL1" s="628"/>
      <c r="VJM1" s="628"/>
      <c r="VJN1" s="628"/>
      <c r="VJO1" s="52"/>
      <c r="VJP1" s="55"/>
      <c r="VJQ1" s="628"/>
      <c r="VJR1" s="628"/>
      <c r="VJS1" s="628"/>
      <c r="VJT1" s="628"/>
      <c r="VJU1" s="628"/>
      <c r="VJV1" s="52"/>
      <c r="VJW1" s="55"/>
      <c r="VJX1" s="628"/>
      <c r="VJY1" s="628"/>
      <c r="VJZ1" s="628"/>
      <c r="VKA1" s="628"/>
      <c r="VKB1" s="628"/>
      <c r="VKC1" s="52"/>
      <c r="VKD1" s="55"/>
      <c r="VKE1" s="628"/>
      <c r="VKF1" s="628"/>
      <c r="VKG1" s="628"/>
      <c r="VKH1" s="628"/>
      <c r="VKI1" s="628"/>
      <c r="VKJ1" s="52"/>
      <c r="VKK1" s="55"/>
      <c r="VKL1" s="628"/>
      <c r="VKM1" s="628"/>
      <c r="VKN1" s="628"/>
      <c r="VKO1" s="628"/>
      <c r="VKP1" s="628"/>
      <c r="VKQ1" s="52"/>
      <c r="VKR1" s="55"/>
      <c r="VKS1" s="628"/>
      <c r="VKT1" s="628"/>
      <c r="VKU1" s="628"/>
      <c r="VKV1" s="628"/>
      <c r="VKW1" s="628"/>
      <c r="VKX1" s="52"/>
      <c r="VKY1" s="55"/>
      <c r="VKZ1" s="628"/>
      <c r="VLA1" s="628"/>
      <c r="VLB1" s="628"/>
      <c r="VLC1" s="628"/>
      <c r="VLD1" s="628"/>
      <c r="VLE1" s="52"/>
      <c r="VLF1" s="55"/>
      <c r="VLG1" s="628"/>
      <c r="VLH1" s="628"/>
      <c r="VLI1" s="628"/>
      <c r="VLJ1" s="628"/>
      <c r="VLK1" s="628"/>
      <c r="VLL1" s="52"/>
      <c r="VLM1" s="55"/>
      <c r="VLN1" s="628"/>
      <c r="VLO1" s="628"/>
      <c r="VLP1" s="628"/>
      <c r="VLQ1" s="628"/>
      <c r="VLR1" s="628"/>
      <c r="VLS1" s="52"/>
      <c r="VLT1" s="55"/>
      <c r="VLU1" s="628"/>
      <c r="VLV1" s="628"/>
      <c r="VLW1" s="628"/>
      <c r="VLX1" s="628"/>
      <c r="VLY1" s="628"/>
      <c r="VLZ1" s="52"/>
      <c r="VMA1" s="55"/>
      <c r="VMB1" s="628"/>
      <c r="VMC1" s="628"/>
      <c r="VMD1" s="628"/>
      <c r="VME1" s="628"/>
      <c r="VMF1" s="628"/>
      <c r="VMG1" s="52"/>
      <c r="VMH1" s="55"/>
      <c r="VMI1" s="628"/>
      <c r="VMJ1" s="628"/>
      <c r="VMK1" s="628"/>
      <c r="VML1" s="628"/>
      <c r="VMM1" s="628"/>
      <c r="VMN1" s="52"/>
      <c r="VMO1" s="55"/>
      <c r="VMP1" s="628"/>
      <c r="VMQ1" s="628"/>
      <c r="VMR1" s="628"/>
      <c r="VMS1" s="628"/>
      <c r="VMT1" s="628"/>
      <c r="VMU1" s="52"/>
      <c r="VMV1" s="55"/>
      <c r="VMW1" s="628"/>
      <c r="VMX1" s="628"/>
      <c r="VMY1" s="628"/>
      <c r="VMZ1" s="628"/>
      <c r="VNA1" s="628"/>
      <c r="VNB1" s="52"/>
      <c r="VNC1" s="55"/>
      <c r="VND1" s="628"/>
      <c r="VNE1" s="628"/>
      <c r="VNF1" s="628"/>
      <c r="VNG1" s="628"/>
      <c r="VNH1" s="628"/>
      <c r="VNI1" s="52"/>
      <c r="VNJ1" s="55"/>
      <c r="VNK1" s="628"/>
      <c r="VNL1" s="628"/>
      <c r="VNM1" s="628"/>
      <c r="VNN1" s="628"/>
      <c r="VNO1" s="628"/>
      <c r="VNP1" s="52"/>
      <c r="VNQ1" s="55"/>
      <c r="VNR1" s="628"/>
      <c r="VNS1" s="628"/>
      <c r="VNT1" s="628"/>
      <c r="VNU1" s="628"/>
      <c r="VNV1" s="628"/>
      <c r="VNW1" s="52"/>
      <c r="VNX1" s="55"/>
      <c r="VNY1" s="628"/>
      <c r="VNZ1" s="628"/>
      <c r="VOA1" s="628"/>
      <c r="VOB1" s="628"/>
      <c r="VOC1" s="628"/>
      <c r="VOD1" s="52"/>
      <c r="VOE1" s="55"/>
      <c r="VOF1" s="628"/>
      <c r="VOG1" s="628"/>
      <c r="VOH1" s="628"/>
      <c r="VOI1" s="628"/>
      <c r="VOJ1" s="628"/>
      <c r="VOK1" s="52"/>
      <c r="VOL1" s="55"/>
      <c r="VOM1" s="628"/>
      <c r="VON1" s="628"/>
      <c r="VOO1" s="628"/>
      <c r="VOP1" s="628"/>
      <c r="VOQ1" s="628"/>
      <c r="VOR1" s="52"/>
      <c r="VOS1" s="55"/>
      <c r="VOT1" s="628"/>
      <c r="VOU1" s="628"/>
      <c r="VOV1" s="628"/>
      <c r="VOW1" s="628"/>
      <c r="VOX1" s="628"/>
      <c r="VOY1" s="52"/>
      <c r="VOZ1" s="55"/>
      <c r="VPA1" s="628"/>
      <c r="VPB1" s="628"/>
      <c r="VPC1" s="628"/>
      <c r="VPD1" s="628"/>
      <c r="VPE1" s="628"/>
      <c r="VPF1" s="52"/>
      <c r="VPG1" s="55"/>
      <c r="VPH1" s="628"/>
      <c r="VPI1" s="628"/>
      <c r="VPJ1" s="628"/>
      <c r="VPK1" s="628"/>
      <c r="VPL1" s="628"/>
      <c r="VPM1" s="52"/>
      <c r="VPN1" s="55"/>
      <c r="VPO1" s="628"/>
      <c r="VPP1" s="628"/>
      <c r="VPQ1" s="628"/>
      <c r="VPR1" s="628"/>
      <c r="VPS1" s="628"/>
      <c r="VPT1" s="52"/>
      <c r="VPU1" s="55"/>
      <c r="VPV1" s="628"/>
      <c r="VPW1" s="628"/>
      <c r="VPX1" s="628"/>
      <c r="VPY1" s="628"/>
      <c r="VPZ1" s="628"/>
      <c r="VQA1" s="52"/>
      <c r="VQB1" s="55"/>
      <c r="VQC1" s="628"/>
      <c r="VQD1" s="628"/>
      <c r="VQE1" s="628"/>
      <c r="VQF1" s="628"/>
      <c r="VQG1" s="628"/>
      <c r="VQH1" s="52"/>
      <c r="VQI1" s="55"/>
      <c r="VQJ1" s="628"/>
      <c r="VQK1" s="628"/>
      <c r="VQL1" s="628"/>
      <c r="VQM1" s="628"/>
      <c r="VQN1" s="628"/>
      <c r="VQO1" s="52"/>
      <c r="VQP1" s="55"/>
      <c r="VQQ1" s="628"/>
      <c r="VQR1" s="628"/>
      <c r="VQS1" s="628"/>
      <c r="VQT1" s="628"/>
      <c r="VQU1" s="628"/>
      <c r="VQV1" s="52"/>
      <c r="VQW1" s="55"/>
      <c r="VQX1" s="628"/>
      <c r="VQY1" s="628"/>
      <c r="VQZ1" s="628"/>
      <c r="VRA1" s="628"/>
      <c r="VRB1" s="628"/>
      <c r="VRC1" s="52"/>
      <c r="VRD1" s="55"/>
      <c r="VRE1" s="628"/>
      <c r="VRF1" s="628"/>
      <c r="VRG1" s="628"/>
      <c r="VRH1" s="628"/>
      <c r="VRI1" s="628"/>
      <c r="VRJ1" s="52"/>
      <c r="VRK1" s="55"/>
      <c r="VRL1" s="628"/>
      <c r="VRM1" s="628"/>
      <c r="VRN1" s="628"/>
      <c r="VRO1" s="628"/>
      <c r="VRP1" s="628"/>
      <c r="VRQ1" s="52"/>
      <c r="VRR1" s="55"/>
      <c r="VRS1" s="628"/>
      <c r="VRT1" s="628"/>
      <c r="VRU1" s="628"/>
      <c r="VRV1" s="628"/>
      <c r="VRW1" s="628"/>
      <c r="VRX1" s="52"/>
      <c r="VRY1" s="55"/>
      <c r="VRZ1" s="628"/>
      <c r="VSA1" s="628"/>
      <c r="VSB1" s="628"/>
      <c r="VSC1" s="628"/>
      <c r="VSD1" s="628"/>
      <c r="VSE1" s="52"/>
      <c r="VSF1" s="55"/>
      <c r="VSG1" s="628"/>
      <c r="VSH1" s="628"/>
      <c r="VSI1" s="628"/>
      <c r="VSJ1" s="628"/>
      <c r="VSK1" s="628"/>
      <c r="VSL1" s="52"/>
      <c r="VSM1" s="55"/>
      <c r="VSN1" s="628"/>
      <c r="VSO1" s="628"/>
      <c r="VSP1" s="628"/>
      <c r="VSQ1" s="628"/>
      <c r="VSR1" s="628"/>
      <c r="VSS1" s="52"/>
      <c r="VST1" s="55"/>
      <c r="VSU1" s="628"/>
      <c r="VSV1" s="628"/>
      <c r="VSW1" s="628"/>
      <c r="VSX1" s="628"/>
      <c r="VSY1" s="628"/>
      <c r="VSZ1" s="52"/>
      <c r="VTA1" s="55"/>
      <c r="VTB1" s="628"/>
      <c r="VTC1" s="628"/>
      <c r="VTD1" s="628"/>
      <c r="VTE1" s="628"/>
      <c r="VTF1" s="628"/>
      <c r="VTG1" s="52"/>
      <c r="VTH1" s="55"/>
      <c r="VTI1" s="628"/>
      <c r="VTJ1" s="628"/>
      <c r="VTK1" s="628"/>
      <c r="VTL1" s="628"/>
      <c r="VTM1" s="628"/>
      <c r="VTN1" s="52"/>
      <c r="VTO1" s="55"/>
      <c r="VTP1" s="628"/>
      <c r="VTQ1" s="628"/>
      <c r="VTR1" s="628"/>
      <c r="VTS1" s="628"/>
      <c r="VTT1" s="628"/>
      <c r="VTU1" s="52"/>
      <c r="VTV1" s="55"/>
      <c r="VTW1" s="628"/>
      <c r="VTX1" s="628"/>
      <c r="VTY1" s="628"/>
      <c r="VTZ1" s="628"/>
      <c r="VUA1" s="628"/>
      <c r="VUB1" s="52"/>
      <c r="VUC1" s="55"/>
      <c r="VUD1" s="628"/>
      <c r="VUE1" s="628"/>
      <c r="VUF1" s="628"/>
      <c r="VUG1" s="628"/>
      <c r="VUH1" s="628"/>
      <c r="VUI1" s="52"/>
      <c r="VUJ1" s="55"/>
      <c r="VUK1" s="628"/>
      <c r="VUL1" s="628"/>
      <c r="VUM1" s="628"/>
      <c r="VUN1" s="628"/>
      <c r="VUO1" s="628"/>
      <c r="VUP1" s="52"/>
      <c r="VUQ1" s="55"/>
      <c r="VUR1" s="628"/>
      <c r="VUS1" s="628"/>
      <c r="VUT1" s="628"/>
      <c r="VUU1" s="628"/>
      <c r="VUV1" s="628"/>
      <c r="VUW1" s="52"/>
      <c r="VUX1" s="55"/>
      <c r="VUY1" s="628"/>
      <c r="VUZ1" s="628"/>
      <c r="VVA1" s="628"/>
      <c r="VVB1" s="628"/>
      <c r="VVC1" s="628"/>
      <c r="VVD1" s="52"/>
      <c r="VVE1" s="55"/>
      <c r="VVF1" s="628"/>
      <c r="VVG1" s="628"/>
      <c r="VVH1" s="628"/>
      <c r="VVI1" s="628"/>
      <c r="VVJ1" s="628"/>
      <c r="VVK1" s="52"/>
      <c r="VVL1" s="55"/>
      <c r="VVM1" s="628"/>
      <c r="VVN1" s="628"/>
      <c r="VVO1" s="628"/>
      <c r="VVP1" s="628"/>
      <c r="VVQ1" s="628"/>
      <c r="VVR1" s="52"/>
      <c r="VVS1" s="55"/>
      <c r="VVT1" s="628"/>
      <c r="VVU1" s="628"/>
      <c r="VVV1" s="628"/>
      <c r="VVW1" s="628"/>
      <c r="VVX1" s="628"/>
      <c r="VVY1" s="52"/>
      <c r="VVZ1" s="55"/>
      <c r="VWA1" s="628"/>
      <c r="VWB1" s="628"/>
      <c r="VWC1" s="628"/>
      <c r="VWD1" s="628"/>
      <c r="VWE1" s="628"/>
      <c r="VWF1" s="52"/>
      <c r="VWG1" s="55"/>
      <c r="VWH1" s="628"/>
      <c r="VWI1" s="628"/>
      <c r="VWJ1" s="628"/>
      <c r="VWK1" s="628"/>
      <c r="VWL1" s="628"/>
      <c r="VWM1" s="52"/>
      <c r="VWN1" s="55"/>
      <c r="VWO1" s="628"/>
      <c r="VWP1" s="628"/>
      <c r="VWQ1" s="628"/>
      <c r="VWR1" s="628"/>
      <c r="VWS1" s="628"/>
      <c r="VWT1" s="52"/>
      <c r="VWU1" s="55"/>
      <c r="VWV1" s="628"/>
      <c r="VWW1" s="628"/>
      <c r="VWX1" s="628"/>
      <c r="VWY1" s="628"/>
      <c r="VWZ1" s="628"/>
      <c r="VXA1" s="52"/>
      <c r="VXB1" s="55"/>
      <c r="VXC1" s="628"/>
      <c r="VXD1" s="628"/>
      <c r="VXE1" s="628"/>
      <c r="VXF1" s="628"/>
      <c r="VXG1" s="628"/>
      <c r="VXH1" s="52"/>
      <c r="VXI1" s="55"/>
      <c r="VXJ1" s="628"/>
      <c r="VXK1" s="628"/>
      <c r="VXL1" s="628"/>
      <c r="VXM1" s="628"/>
      <c r="VXN1" s="628"/>
      <c r="VXO1" s="52"/>
      <c r="VXP1" s="55"/>
      <c r="VXQ1" s="628"/>
      <c r="VXR1" s="628"/>
      <c r="VXS1" s="628"/>
      <c r="VXT1" s="628"/>
      <c r="VXU1" s="628"/>
      <c r="VXV1" s="52"/>
      <c r="VXW1" s="55"/>
      <c r="VXX1" s="628"/>
      <c r="VXY1" s="628"/>
      <c r="VXZ1" s="628"/>
      <c r="VYA1" s="628"/>
      <c r="VYB1" s="628"/>
      <c r="VYC1" s="52"/>
      <c r="VYD1" s="55"/>
      <c r="VYE1" s="628"/>
      <c r="VYF1" s="628"/>
      <c r="VYG1" s="628"/>
      <c r="VYH1" s="628"/>
      <c r="VYI1" s="628"/>
      <c r="VYJ1" s="52"/>
      <c r="VYK1" s="55"/>
      <c r="VYL1" s="628"/>
      <c r="VYM1" s="628"/>
      <c r="VYN1" s="628"/>
      <c r="VYO1" s="628"/>
      <c r="VYP1" s="628"/>
      <c r="VYQ1" s="52"/>
      <c r="VYR1" s="55"/>
      <c r="VYS1" s="628"/>
      <c r="VYT1" s="628"/>
      <c r="VYU1" s="628"/>
      <c r="VYV1" s="628"/>
      <c r="VYW1" s="628"/>
      <c r="VYX1" s="52"/>
      <c r="VYY1" s="55"/>
      <c r="VYZ1" s="628"/>
      <c r="VZA1" s="628"/>
      <c r="VZB1" s="628"/>
      <c r="VZC1" s="628"/>
      <c r="VZD1" s="628"/>
      <c r="VZE1" s="52"/>
      <c r="VZF1" s="55"/>
      <c r="VZG1" s="628"/>
      <c r="VZH1" s="628"/>
      <c r="VZI1" s="628"/>
      <c r="VZJ1" s="628"/>
      <c r="VZK1" s="628"/>
      <c r="VZL1" s="52"/>
      <c r="VZM1" s="55"/>
      <c r="VZN1" s="628"/>
      <c r="VZO1" s="628"/>
      <c r="VZP1" s="628"/>
      <c r="VZQ1" s="628"/>
      <c r="VZR1" s="628"/>
      <c r="VZS1" s="52"/>
      <c r="VZT1" s="55"/>
      <c r="VZU1" s="628"/>
      <c r="VZV1" s="628"/>
      <c r="VZW1" s="628"/>
      <c r="VZX1" s="628"/>
      <c r="VZY1" s="628"/>
      <c r="VZZ1" s="52"/>
      <c r="WAA1" s="55"/>
      <c r="WAB1" s="628"/>
      <c r="WAC1" s="628"/>
      <c r="WAD1" s="628"/>
      <c r="WAE1" s="628"/>
      <c r="WAF1" s="628"/>
      <c r="WAG1" s="52"/>
      <c r="WAH1" s="55"/>
      <c r="WAI1" s="628"/>
      <c r="WAJ1" s="628"/>
      <c r="WAK1" s="628"/>
      <c r="WAL1" s="628"/>
      <c r="WAM1" s="628"/>
      <c r="WAN1" s="52"/>
      <c r="WAO1" s="55"/>
      <c r="WAP1" s="628"/>
      <c r="WAQ1" s="628"/>
      <c r="WAR1" s="628"/>
      <c r="WAS1" s="628"/>
      <c r="WAT1" s="628"/>
      <c r="WAU1" s="52"/>
      <c r="WAV1" s="55"/>
      <c r="WAW1" s="628"/>
      <c r="WAX1" s="628"/>
      <c r="WAY1" s="628"/>
      <c r="WAZ1" s="628"/>
      <c r="WBA1" s="628"/>
      <c r="WBB1" s="52"/>
      <c r="WBC1" s="55"/>
      <c r="WBD1" s="628"/>
      <c r="WBE1" s="628"/>
      <c r="WBF1" s="628"/>
      <c r="WBG1" s="628"/>
      <c r="WBH1" s="628"/>
      <c r="WBI1" s="52"/>
      <c r="WBJ1" s="55"/>
      <c r="WBK1" s="628"/>
      <c r="WBL1" s="628"/>
      <c r="WBM1" s="628"/>
      <c r="WBN1" s="628"/>
      <c r="WBO1" s="628"/>
      <c r="WBP1" s="52"/>
      <c r="WBQ1" s="55"/>
      <c r="WBR1" s="628"/>
      <c r="WBS1" s="628"/>
      <c r="WBT1" s="628"/>
      <c r="WBU1" s="628"/>
      <c r="WBV1" s="628"/>
      <c r="WBW1" s="52"/>
      <c r="WBX1" s="55"/>
      <c r="WBY1" s="628"/>
      <c r="WBZ1" s="628"/>
      <c r="WCA1" s="628"/>
      <c r="WCB1" s="628"/>
      <c r="WCC1" s="628"/>
      <c r="WCD1" s="52"/>
      <c r="WCE1" s="55"/>
      <c r="WCF1" s="628"/>
      <c r="WCG1" s="628"/>
      <c r="WCH1" s="628"/>
      <c r="WCI1" s="628"/>
      <c r="WCJ1" s="628"/>
      <c r="WCK1" s="52"/>
      <c r="WCL1" s="55"/>
      <c r="WCM1" s="628"/>
      <c r="WCN1" s="628"/>
      <c r="WCO1" s="628"/>
      <c r="WCP1" s="628"/>
      <c r="WCQ1" s="628"/>
      <c r="WCR1" s="52"/>
      <c r="WCS1" s="55"/>
      <c r="WCT1" s="628"/>
      <c r="WCU1" s="628"/>
      <c r="WCV1" s="628"/>
      <c r="WCW1" s="628"/>
      <c r="WCX1" s="628"/>
      <c r="WCY1" s="52"/>
      <c r="WCZ1" s="55"/>
      <c r="WDA1" s="628"/>
      <c r="WDB1" s="628"/>
      <c r="WDC1" s="628"/>
      <c r="WDD1" s="628"/>
      <c r="WDE1" s="628"/>
      <c r="WDF1" s="52"/>
      <c r="WDG1" s="55"/>
      <c r="WDH1" s="628"/>
      <c r="WDI1" s="628"/>
      <c r="WDJ1" s="628"/>
      <c r="WDK1" s="628"/>
      <c r="WDL1" s="628"/>
      <c r="WDM1" s="52"/>
      <c r="WDN1" s="55"/>
      <c r="WDO1" s="628"/>
      <c r="WDP1" s="628"/>
      <c r="WDQ1" s="628"/>
      <c r="WDR1" s="628"/>
      <c r="WDS1" s="628"/>
      <c r="WDT1" s="52"/>
      <c r="WDU1" s="55"/>
      <c r="WDV1" s="628"/>
      <c r="WDW1" s="628"/>
      <c r="WDX1" s="628"/>
      <c r="WDY1" s="628"/>
      <c r="WDZ1" s="628"/>
      <c r="WEA1" s="52"/>
      <c r="WEB1" s="55"/>
      <c r="WEC1" s="628"/>
      <c r="WED1" s="628"/>
      <c r="WEE1" s="628"/>
      <c r="WEF1" s="628"/>
      <c r="WEG1" s="628"/>
      <c r="WEH1" s="52"/>
      <c r="WEI1" s="55"/>
      <c r="WEJ1" s="628"/>
      <c r="WEK1" s="628"/>
      <c r="WEL1" s="628"/>
      <c r="WEM1" s="628"/>
      <c r="WEN1" s="628"/>
      <c r="WEO1" s="52"/>
      <c r="WEP1" s="55"/>
      <c r="WEQ1" s="628"/>
      <c r="WER1" s="628"/>
      <c r="WES1" s="628"/>
      <c r="WET1" s="628"/>
      <c r="WEU1" s="628"/>
      <c r="WEV1" s="52"/>
      <c r="WEW1" s="55"/>
      <c r="WEX1" s="628"/>
      <c r="WEY1" s="628"/>
      <c r="WEZ1" s="628"/>
      <c r="WFA1" s="628"/>
      <c r="WFB1" s="628"/>
      <c r="WFC1" s="52"/>
      <c r="WFD1" s="55"/>
      <c r="WFE1" s="628"/>
      <c r="WFF1" s="628"/>
      <c r="WFG1" s="628"/>
      <c r="WFH1" s="628"/>
      <c r="WFI1" s="628"/>
      <c r="WFJ1" s="52"/>
      <c r="WFK1" s="55"/>
      <c r="WFL1" s="628"/>
      <c r="WFM1" s="628"/>
      <c r="WFN1" s="628"/>
      <c r="WFO1" s="628"/>
      <c r="WFP1" s="628"/>
      <c r="WFQ1" s="52"/>
      <c r="WFR1" s="55"/>
      <c r="WFS1" s="628"/>
      <c r="WFT1" s="628"/>
      <c r="WFU1" s="628"/>
      <c r="WFV1" s="628"/>
      <c r="WFW1" s="628"/>
      <c r="WFX1" s="52"/>
      <c r="WFY1" s="55"/>
      <c r="WFZ1" s="628"/>
      <c r="WGA1" s="628"/>
      <c r="WGB1" s="628"/>
      <c r="WGC1" s="628"/>
      <c r="WGD1" s="628"/>
      <c r="WGE1" s="52"/>
      <c r="WGF1" s="55"/>
      <c r="WGG1" s="628"/>
      <c r="WGH1" s="628"/>
      <c r="WGI1" s="628"/>
      <c r="WGJ1" s="628"/>
      <c r="WGK1" s="628"/>
      <c r="WGL1" s="52"/>
      <c r="WGM1" s="55"/>
      <c r="WGN1" s="628"/>
      <c r="WGO1" s="628"/>
      <c r="WGP1" s="628"/>
      <c r="WGQ1" s="628"/>
      <c r="WGR1" s="628"/>
      <c r="WGS1" s="52"/>
      <c r="WGT1" s="55"/>
      <c r="WGU1" s="628"/>
      <c r="WGV1" s="628"/>
      <c r="WGW1" s="628"/>
      <c r="WGX1" s="628"/>
      <c r="WGY1" s="628"/>
      <c r="WGZ1" s="52"/>
      <c r="WHA1" s="55"/>
      <c r="WHB1" s="628"/>
      <c r="WHC1" s="628"/>
      <c r="WHD1" s="628"/>
      <c r="WHE1" s="628"/>
      <c r="WHF1" s="628"/>
      <c r="WHG1" s="52"/>
      <c r="WHH1" s="55"/>
      <c r="WHI1" s="628"/>
      <c r="WHJ1" s="628"/>
      <c r="WHK1" s="628"/>
      <c r="WHL1" s="628"/>
      <c r="WHM1" s="628"/>
      <c r="WHN1" s="52"/>
      <c r="WHO1" s="55"/>
      <c r="WHP1" s="628"/>
      <c r="WHQ1" s="628"/>
      <c r="WHR1" s="628"/>
      <c r="WHS1" s="628"/>
      <c r="WHT1" s="628"/>
      <c r="WHU1" s="52"/>
      <c r="WHV1" s="55"/>
      <c r="WHW1" s="628"/>
      <c r="WHX1" s="628"/>
      <c r="WHY1" s="628"/>
      <c r="WHZ1" s="628"/>
      <c r="WIA1" s="628"/>
      <c r="WIB1" s="52"/>
      <c r="WIC1" s="55"/>
      <c r="WID1" s="628"/>
      <c r="WIE1" s="628"/>
      <c r="WIF1" s="628"/>
      <c r="WIG1" s="628"/>
      <c r="WIH1" s="628"/>
      <c r="WII1" s="52"/>
      <c r="WIJ1" s="55"/>
      <c r="WIK1" s="628"/>
      <c r="WIL1" s="628"/>
      <c r="WIM1" s="628"/>
      <c r="WIN1" s="628"/>
      <c r="WIO1" s="628"/>
      <c r="WIP1" s="52"/>
      <c r="WIQ1" s="55"/>
      <c r="WIR1" s="628"/>
      <c r="WIS1" s="628"/>
      <c r="WIT1" s="628"/>
      <c r="WIU1" s="628"/>
      <c r="WIV1" s="628"/>
      <c r="WIW1" s="52"/>
      <c r="WIX1" s="55"/>
      <c r="WIY1" s="628"/>
      <c r="WIZ1" s="628"/>
      <c r="WJA1" s="628"/>
      <c r="WJB1" s="628"/>
      <c r="WJC1" s="628"/>
      <c r="WJD1" s="52"/>
      <c r="WJE1" s="55"/>
      <c r="WJF1" s="628"/>
      <c r="WJG1" s="628"/>
      <c r="WJH1" s="628"/>
      <c r="WJI1" s="628"/>
      <c r="WJJ1" s="628"/>
      <c r="WJK1" s="52"/>
      <c r="WJL1" s="55"/>
      <c r="WJM1" s="628"/>
      <c r="WJN1" s="628"/>
      <c r="WJO1" s="628"/>
      <c r="WJP1" s="628"/>
      <c r="WJQ1" s="628"/>
      <c r="WJR1" s="52"/>
      <c r="WJS1" s="55"/>
      <c r="WJT1" s="628"/>
      <c r="WJU1" s="628"/>
      <c r="WJV1" s="628"/>
      <c r="WJW1" s="628"/>
      <c r="WJX1" s="628"/>
      <c r="WJY1" s="52"/>
      <c r="WJZ1" s="55"/>
      <c r="WKA1" s="628"/>
      <c r="WKB1" s="628"/>
      <c r="WKC1" s="628"/>
      <c r="WKD1" s="628"/>
      <c r="WKE1" s="628"/>
      <c r="WKF1" s="52"/>
      <c r="WKG1" s="55"/>
      <c r="WKH1" s="628"/>
      <c r="WKI1" s="628"/>
      <c r="WKJ1" s="628"/>
      <c r="WKK1" s="628"/>
      <c r="WKL1" s="628"/>
      <c r="WKM1" s="52"/>
      <c r="WKN1" s="55"/>
      <c r="WKO1" s="628"/>
      <c r="WKP1" s="628"/>
      <c r="WKQ1" s="628"/>
      <c r="WKR1" s="628"/>
      <c r="WKS1" s="628"/>
      <c r="WKT1" s="52"/>
      <c r="WKU1" s="55"/>
      <c r="WKV1" s="628"/>
      <c r="WKW1" s="628"/>
      <c r="WKX1" s="628"/>
      <c r="WKY1" s="628"/>
      <c r="WKZ1" s="628"/>
      <c r="WLA1" s="52"/>
      <c r="WLB1" s="55"/>
      <c r="WLC1" s="628"/>
      <c r="WLD1" s="628"/>
      <c r="WLE1" s="628"/>
      <c r="WLF1" s="628"/>
      <c r="WLG1" s="628"/>
      <c r="WLH1" s="52"/>
      <c r="WLI1" s="55"/>
      <c r="WLJ1" s="628"/>
      <c r="WLK1" s="628"/>
      <c r="WLL1" s="628"/>
      <c r="WLM1" s="628"/>
      <c r="WLN1" s="628"/>
      <c r="WLO1" s="52"/>
      <c r="WLP1" s="55"/>
      <c r="WLQ1" s="628"/>
      <c r="WLR1" s="628"/>
      <c r="WLS1" s="628"/>
      <c r="WLT1" s="628"/>
      <c r="WLU1" s="628"/>
      <c r="WLV1" s="52"/>
      <c r="WLW1" s="55"/>
      <c r="WLX1" s="628"/>
      <c r="WLY1" s="628"/>
      <c r="WLZ1" s="628"/>
      <c r="WMA1" s="628"/>
      <c r="WMB1" s="628"/>
      <c r="WMC1" s="52"/>
      <c r="WMD1" s="55"/>
      <c r="WME1" s="628"/>
      <c r="WMF1" s="628"/>
      <c r="WMG1" s="628"/>
      <c r="WMH1" s="628"/>
      <c r="WMI1" s="628"/>
      <c r="WMJ1" s="52"/>
      <c r="WMK1" s="55"/>
      <c r="WML1" s="628"/>
      <c r="WMM1" s="628"/>
      <c r="WMN1" s="628"/>
      <c r="WMO1" s="628"/>
      <c r="WMP1" s="628"/>
      <c r="WMQ1" s="52"/>
      <c r="WMR1" s="55"/>
      <c r="WMS1" s="628"/>
      <c r="WMT1" s="628"/>
      <c r="WMU1" s="628"/>
      <c r="WMV1" s="628"/>
      <c r="WMW1" s="628"/>
      <c r="WMX1" s="52"/>
      <c r="WMY1" s="55"/>
      <c r="WMZ1" s="628"/>
      <c r="WNA1" s="628"/>
      <c r="WNB1" s="628"/>
      <c r="WNC1" s="628"/>
      <c r="WND1" s="628"/>
      <c r="WNE1" s="52"/>
      <c r="WNF1" s="55"/>
      <c r="WNG1" s="628"/>
      <c r="WNH1" s="628"/>
      <c r="WNI1" s="628"/>
      <c r="WNJ1" s="628"/>
      <c r="WNK1" s="628"/>
      <c r="WNL1" s="52"/>
      <c r="WNM1" s="55"/>
      <c r="WNN1" s="628"/>
      <c r="WNO1" s="628"/>
      <c r="WNP1" s="628"/>
      <c r="WNQ1" s="628"/>
      <c r="WNR1" s="628"/>
      <c r="WNS1" s="52"/>
      <c r="WNT1" s="55"/>
      <c r="WNU1" s="628"/>
      <c r="WNV1" s="628"/>
      <c r="WNW1" s="628"/>
      <c r="WNX1" s="628"/>
      <c r="WNY1" s="628"/>
      <c r="WNZ1" s="52"/>
      <c r="WOA1" s="55"/>
      <c r="WOB1" s="628"/>
      <c r="WOC1" s="628"/>
      <c r="WOD1" s="628"/>
      <c r="WOE1" s="628"/>
      <c r="WOF1" s="628"/>
      <c r="WOG1" s="52"/>
      <c r="WOH1" s="55"/>
      <c r="WOI1" s="628"/>
      <c r="WOJ1" s="628"/>
      <c r="WOK1" s="628"/>
      <c r="WOL1" s="628"/>
      <c r="WOM1" s="628"/>
      <c r="WON1" s="52"/>
      <c r="WOO1" s="55"/>
      <c r="WOP1" s="628"/>
      <c r="WOQ1" s="628"/>
      <c r="WOR1" s="628"/>
      <c r="WOS1" s="628"/>
      <c r="WOT1" s="628"/>
      <c r="WOU1" s="52"/>
      <c r="WOV1" s="55"/>
      <c r="WOW1" s="628"/>
      <c r="WOX1" s="628"/>
      <c r="WOY1" s="628"/>
      <c r="WOZ1" s="628"/>
      <c r="WPA1" s="628"/>
      <c r="WPB1" s="52"/>
      <c r="WPC1" s="55"/>
      <c r="WPD1" s="628"/>
      <c r="WPE1" s="628"/>
      <c r="WPF1" s="628"/>
      <c r="WPG1" s="628"/>
      <c r="WPH1" s="628"/>
      <c r="WPI1" s="52"/>
      <c r="WPJ1" s="55"/>
      <c r="WPK1" s="628"/>
      <c r="WPL1" s="628"/>
      <c r="WPM1" s="628"/>
      <c r="WPN1" s="628"/>
      <c r="WPO1" s="628"/>
      <c r="WPP1" s="52"/>
      <c r="WPQ1" s="55"/>
      <c r="WPR1" s="628"/>
      <c r="WPS1" s="628"/>
      <c r="WPT1" s="628"/>
      <c r="WPU1" s="628"/>
      <c r="WPV1" s="628"/>
      <c r="WPW1" s="52"/>
      <c r="WPX1" s="55"/>
      <c r="WPY1" s="628"/>
      <c r="WPZ1" s="628"/>
      <c r="WQA1" s="628"/>
      <c r="WQB1" s="628"/>
      <c r="WQC1" s="628"/>
      <c r="WQD1" s="52"/>
      <c r="WQE1" s="55"/>
      <c r="WQF1" s="628"/>
      <c r="WQG1" s="628"/>
      <c r="WQH1" s="628"/>
      <c r="WQI1" s="628"/>
      <c r="WQJ1" s="628"/>
      <c r="WQK1" s="52"/>
      <c r="WQL1" s="55"/>
      <c r="WQM1" s="628"/>
      <c r="WQN1" s="628"/>
      <c r="WQO1" s="628"/>
      <c r="WQP1" s="628"/>
      <c r="WQQ1" s="628"/>
      <c r="WQR1" s="52"/>
      <c r="WQS1" s="55"/>
      <c r="WQT1" s="628"/>
      <c r="WQU1" s="628"/>
      <c r="WQV1" s="628"/>
      <c r="WQW1" s="628"/>
      <c r="WQX1" s="628"/>
      <c r="WQY1" s="52"/>
      <c r="WQZ1" s="55"/>
      <c r="WRA1" s="628"/>
      <c r="WRB1" s="628"/>
      <c r="WRC1" s="628"/>
      <c r="WRD1" s="628"/>
      <c r="WRE1" s="628"/>
      <c r="WRF1" s="52"/>
      <c r="WRG1" s="55"/>
      <c r="WRH1" s="628"/>
      <c r="WRI1" s="628"/>
      <c r="WRJ1" s="628"/>
      <c r="WRK1" s="628"/>
      <c r="WRL1" s="628"/>
      <c r="WRM1" s="52"/>
      <c r="WRN1" s="55"/>
      <c r="WRO1" s="628"/>
      <c r="WRP1" s="628"/>
      <c r="WRQ1" s="628"/>
      <c r="WRR1" s="628"/>
      <c r="WRS1" s="628"/>
      <c r="WRT1" s="52"/>
      <c r="WRU1" s="55"/>
      <c r="WRV1" s="628"/>
      <c r="WRW1" s="628"/>
      <c r="WRX1" s="628"/>
      <c r="WRY1" s="628"/>
      <c r="WRZ1" s="628"/>
      <c r="WSA1" s="52"/>
      <c r="WSB1" s="55"/>
      <c r="WSC1" s="628"/>
      <c r="WSD1" s="628"/>
      <c r="WSE1" s="628"/>
      <c r="WSF1" s="628"/>
      <c r="WSG1" s="628"/>
      <c r="WSH1" s="52"/>
      <c r="WSI1" s="55"/>
      <c r="WSJ1" s="628"/>
      <c r="WSK1" s="628"/>
      <c r="WSL1" s="628"/>
      <c r="WSM1" s="628"/>
      <c r="WSN1" s="628"/>
      <c r="WSO1" s="52"/>
      <c r="WSP1" s="55"/>
      <c r="WSQ1" s="628"/>
      <c r="WSR1" s="628"/>
      <c r="WSS1" s="628"/>
      <c r="WST1" s="628"/>
      <c r="WSU1" s="628"/>
      <c r="WSV1" s="52"/>
      <c r="WSW1" s="55"/>
      <c r="WSX1" s="628"/>
      <c r="WSY1" s="628"/>
      <c r="WSZ1" s="628"/>
      <c r="WTA1" s="628"/>
      <c r="WTB1" s="628"/>
      <c r="WTC1" s="52"/>
      <c r="WTD1" s="55"/>
      <c r="WTE1" s="628"/>
      <c r="WTF1" s="628"/>
      <c r="WTG1" s="628"/>
      <c r="WTH1" s="628"/>
      <c r="WTI1" s="628"/>
      <c r="WTJ1" s="52"/>
      <c r="WTK1" s="55"/>
      <c r="WTL1" s="628"/>
      <c r="WTM1" s="628"/>
      <c r="WTN1" s="628"/>
      <c r="WTO1" s="628"/>
      <c r="WTP1" s="628"/>
      <c r="WTQ1" s="52"/>
      <c r="WTR1" s="55"/>
      <c r="WTS1" s="628"/>
      <c r="WTT1" s="628"/>
      <c r="WTU1" s="628"/>
      <c r="WTV1" s="628"/>
      <c r="WTW1" s="628"/>
      <c r="WTX1" s="52"/>
      <c r="WTY1" s="55"/>
      <c r="WTZ1" s="628"/>
      <c r="WUA1" s="628"/>
      <c r="WUB1" s="628"/>
      <c r="WUC1" s="628"/>
      <c r="WUD1" s="628"/>
      <c r="WUE1" s="52"/>
      <c r="WUF1" s="55"/>
      <c r="WUG1" s="628"/>
      <c r="WUH1" s="628"/>
      <c r="WUI1" s="628"/>
      <c r="WUJ1" s="628"/>
      <c r="WUK1" s="628"/>
      <c r="WUL1" s="52"/>
      <c r="WUM1" s="55"/>
      <c r="WUN1" s="628"/>
      <c r="WUO1" s="628"/>
      <c r="WUP1" s="628"/>
      <c r="WUQ1" s="628"/>
      <c r="WUR1" s="628"/>
      <c r="WUS1" s="52"/>
      <c r="WUT1" s="55"/>
      <c r="WUU1" s="628"/>
      <c r="WUV1" s="628"/>
      <c r="WUW1" s="628"/>
      <c r="WUX1" s="628"/>
      <c r="WUY1" s="628"/>
      <c r="WUZ1" s="52"/>
      <c r="WVA1" s="55"/>
      <c r="WVB1" s="628"/>
      <c r="WVC1" s="628"/>
      <c r="WVD1" s="628"/>
      <c r="WVE1" s="628"/>
      <c r="WVF1" s="628"/>
      <c r="WVG1" s="52"/>
      <c r="WVH1" s="55"/>
      <c r="WVI1" s="628"/>
      <c r="WVJ1" s="628"/>
      <c r="WVK1" s="628"/>
      <c r="WVL1" s="628"/>
      <c r="WVM1" s="628"/>
      <c r="WVN1" s="52"/>
      <c r="WVO1" s="55"/>
      <c r="WVP1" s="628"/>
      <c r="WVQ1" s="628"/>
      <c r="WVR1" s="628"/>
      <c r="WVS1" s="628"/>
      <c r="WVT1" s="628"/>
      <c r="WVU1" s="52"/>
      <c r="WVV1" s="55"/>
      <c r="WVW1" s="628"/>
      <c r="WVX1" s="628"/>
      <c r="WVY1" s="628"/>
      <c r="WVZ1" s="628"/>
      <c r="WWA1" s="628"/>
      <c r="WWB1" s="52"/>
      <c r="WWC1" s="55"/>
      <c r="WWD1" s="628"/>
      <c r="WWE1" s="628"/>
      <c r="WWF1" s="628"/>
      <c r="WWG1" s="628"/>
      <c r="WWH1" s="628"/>
      <c r="WWI1" s="52"/>
      <c r="WWJ1" s="55"/>
      <c r="WWK1" s="628"/>
      <c r="WWL1" s="628"/>
      <c r="WWM1" s="628"/>
      <c r="WWN1" s="628"/>
      <c r="WWO1" s="628"/>
      <c r="WWP1" s="52"/>
      <c r="WWQ1" s="55"/>
      <c r="WWR1" s="628"/>
      <c r="WWS1" s="628"/>
      <c r="WWT1" s="628"/>
      <c r="WWU1" s="628"/>
      <c r="WWV1" s="628"/>
      <c r="WWW1" s="52"/>
      <c r="WWX1" s="55"/>
      <c r="WWY1" s="628"/>
      <c r="WWZ1" s="628"/>
      <c r="WXA1" s="628"/>
      <c r="WXB1" s="628"/>
      <c r="WXC1" s="628"/>
      <c r="WXD1" s="52"/>
      <c r="WXE1" s="55"/>
      <c r="WXF1" s="628"/>
      <c r="WXG1" s="628"/>
      <c r="WXH1" s="628"/>
      <c r="WXI1" s="628"/>
      <c r="WXJ1" s="628"/>
      <c r="WXK1" s="52"/>
      <c r="WXL1" s="55"/>
      <c r="WXM1" s="628"/>
      <c r="WXN1" s="628"/>
      <c r="WXO1" s="628"/>
      <c r="WXP1" s="628"/>
      <c r="WXQ1" s="628"/>
      <c r="WXR1" s="52"/>
      <c r="WXS1" s="55"/>
      <c r="WXT1" s="628"/>
      <c r="WXU1" s="628"/>
      <c r="WXV1" s="628"/>
      <c r="WXW1" s="628"/>
      <c r="WXX1" s="628"/>
      <c r="WXY1" s="52"/>
      <c r="WXZ1" s="55"/>
      <c r="WYA1" s="628"/>
      <c r="WYB1" s="628"/>
      <c r="WYC1" s="628"/>
      <c r="WYD1" s="628"/>
      <c r="WYE1" s="628"/>
      <c r="WYF1" s="52"/>
      <c r="WYG1" s="55"/>
      <c r="WYH1" s="628"/>
      <c r="WYI1" s="628"/>
      <c r="WYJ1" s="628"/>
      <c r="WYK1" s="628"/>
      <c r="WYL1" s="628"/>
      <c r="WYM1" s="52"/>
      <c r="WYN1" s="55"/>
      <c r="WYO1" s="628"/>
      <c r="WYP1" s="628"/>
      <c r="WYQ1" s="628"/>
      <c r="WYR1" s="628"/>
      <c r="WYS1" s="628"/>
      <c r="WYT1" s="52"/>
      <c r="WYU1" s="55"/>
      <c r="WYV1" s="628"/>
      <c r="WYW1" s="628"/>
      <c r="WYX1" s="628"/>
      <c r="WYY1" s="628"/>
      <c r="WYZ1" s="628"/>
      <c r="WZA1" s="52"/>
      <c r="WZB1" s="55"/>
      <c r="WZC1" s="628"/>
      <c r="WZD1" s="628"/>
      <c r="WZE1" s="628"/>
      <c r="WZF1" s="628"/>
      <c r="WZG1" s="628"/>
      <c r="WZH1" s="52"/>
      <c r="WZI1" s="55"/>
      <c r="WZJ1" s="628"/>
      <c r="WZK1" s="628"/>
      <c r="WZL1" s="628"/>
      <c r="WZM1" s="628"/>
      <c r="WZN1" s="628"/>
      <c r="WZO1" s="52"/>
      <c r="WZP1" s="55"/>
      <c r="WZQ1" s="628"/>
      <c r="WZR1" s="628"/>
      <c r="WZS1" s="628"/>
      <c r="WZT1" s="628"/>
      <c r="WZU1" s="628"/>
      <c r="WZV1" s="52"/>
      <c r="WZW1" s="55"/>
      <c r="WZX1" s="628"/>
      <c r="WZY1" s="628"/>
      <c r="WZZ1" s="628"/>
      <c r="XAA1" s="628"/>
      <c r="XAB1" s="628"/>
      <c r="XAC1" s="52"/>
      <c r="XAD1" s="55"/>
      <c r="XAE1" s="628"/>
      <c r="XAF1" s="628"/>
      <c r="XAG1" s="628"/>
      <c r="XAH1" s="628"/>
      <c r="XAI1" s="628"/>
      <c r="XAJ1" s="52"/>
      <c r="XAK1" s="55"/>
      <c r="XAL1" s="628"/>
      <c r="XAM1" s="628"/>
      <c r="XAN1" s="628"/>
      <c r="XAO1" s="628"/>
      <c r="XAP1" s="628"/>
      <c r="XAQ1" s="52"/>
      <c r="XAR1" s="55"/>
      <c r="XAS1" s="628"/>
      <c r="XAT1" s="628"/>
      <c r="XAU1" s="628"/>
      <c r="XAV1" s="628"/>
      <c r="XAW1" s="628"/>
      <c r="XAX1" s="52"/>
      <c r="XAY1" s="55"/>
      <c r="XAZ1" s="628"/>
      <c r="XBA1" s="628"/>
      <c r="XBB1" s="628"/>
      <c r="XBC1" s="628"/>
      <c r="XBD1" s="628"/>
      <c r="XBE1" s="52"/>
      <c r="XBF1" s="55"/>
      <c r="XBG1" s="628"/>
      <c r="XBH1" s="628"/>
      <c r="XBI1" s="628"/>
      <c r="XBJ1" s="628"/>
      <c r="XBK1" s="628"/>
      <c r="XBL1" s="52"/>
      <c r="XBM1" s="55"/>
      <c r="XBN1" s="628"/>
      <c r="XBO1" s="628"/>
      <c r="XBP1" s="628"/>
      <c r="XBQ1" s="628"/>
      <c r="XBR1" s="628"/>
      <c r="XBS1" s="52"/>
      <c r="XBT1" s="55"/>
      <c r="XBU1" s="628"/>
      <c r="XBV1" s="628"/>
      <c r="XBW1" s="628"/>
      <c r="XBX1" s="628"/>
      <c r="XBY1" s="628"/>
      <c r="XBZ1" s="52"/>
      <c r="XCA1" s="55"/>
      <c r="XCB1" s="628"/>
      <c r="XCC1" s="628"/>
      <c r="XCD1" s="628"/>
      <c r="XCE1" s="628"/>
      <c r="XCF1" s="628"/>
      <c r="XCG1" s="52"/>
      <c r="XCH1" s="55"/>
      <c r="XCI1" s="628"/>
      <c r="XCJ1" s="628"/>
      <c r="XCK1" s="628"/>
      <c r="XCL1" s="628"/>
      <c r="XCM1" s="628"/>
      <c r="XCN1" s="52"/>
      <c r="XCO1" s="55"/>
      <c r="XCP1" s="628"/>
      <c r="XCQ1" s="628"/>
      <c r="XCR1" s="628"/>
      <c r="XCS1" s="628"/>
      <c r="XCT1" s="628"/>
      <c r="XCU1" s="52"/>
      <c r="XCV1" s="55"/>
      <c r="XCW1" s="628"/>
      <c r="XCX1" s="628"/>
      <c r="XCY1" s="628"/>
      <c r="XCZ1" s="628"/>
      <c r="XDA1" s="628"/>
      <c r="XDB1" s="52"/>
      <c r="XDC1" s="55"/>
      <c r="XDD1" s="628"/>
      <c r="XDE1" s="628"/>
      <c r="XDF1" s="628"/>
      <c r="XDG1" s="628"/>
      <c r="XDH1" s="628"/>
      <c r="XDI1" s="52"/>
      <c r="XDJ1" s="55"/>
      <c r="XDK1" s="628"/>
      <c r="XDL1" s="628"/>
      <c r="XDM1" s="628"/>
      <c r="XDN1" s="628"/>
      <c r="XDO1" s="628"/>
      <c r="XDP1" s="52"/>
      <c r="XDQ1" s="55"/>
      <c r="XDR1" s="628"/>
      <c r="XDS1" s="628"/>
      <c r="XDT1" s="628"/>
      <c r="XDU1" s="628"/>
      <c r="XDV1" s="628"/>
      <c r="XDW1" s="52"/>
      <c r="XDX1" s="55"/>
      <c r="XDY1" s="628"/>
      <c r="XDZ1" s="628"/>
      <c r="XEA1" s="628"/>
      <c r="XEB1" s="628"/>
      <c r="XEC1" s="628"/>
      <c r="XED1" s="52"/>
      <c r="XEE1" s="55"/>
      <c r="XEF1" s="628"/>
      <c r="XEG1" s="628"/>
      <c r="XEH1" s="628"/>
      <c r="XEI1" s="628"/>
      <c r="XEJ1" s="628"/>
      <c r="XEK1" s="52"/>
      <c r="XEL1" s="55"/>
      <c r="XEM1" s="628"/>
      <c r="XEN1" s="628"/>
      <c r="XEO1" s="628"/>
      <c r="XEP1" s="628"/>
      <c r="XEQ1" s="628"/>
      <c r="XER1" s="52"/>
      <c r="XES1" s="55"/>
      <c r="XET1" s="628"/>
      <c r="XEU1" s="628"/>
      <c r="XEV1" s="628"/>
      <c r="XEW1" s="628"/>
      <c r="XEX1" s="628"/>
      <c r="XEY1" s="52"/>
      <c r="XEZ1" s="55"/>
      <c r="XFA1" s="628"/>
      <c r="XFB1" s="628"/>
      <c r="XFC1" s="628"/>
      <c r="XFD1" s="628"/>
    </row>
    <row r="2" spans="1:16384" ht="15" customHeight="1">
      <c r="B2" s="195" t="s">
        <v>116</v>
      </c>
      <c r="D2" s="379" t="str">
        <f>'Submittal Checklist'!$C$2</f>
        <v xml:space="preserve">Green Building </v>
      </c>
      <c r="G2" s="55"/>
      <c r="H2" s="193" t="s">
        <v>5</v>
      </c>
      <c r="I2" s="630" t="str">
        <f>'Submittal Checklist'!G2</f>
        <v>XX/XX/XXXX</v>
      </c>
      <c r="J2" s="630"/>
    </row>
    <row r="3" spans="1:16384" ht="15" customHeight="1">
      <c r="B3" s="59" t="s">
        <v>115</v>
      </c>
      <c r="D3" s="379" t="str">
        <f>'Submittal Checklist'!$C$3</f>
        <v>1100 4th st</v>
      </c>
      <c r="G3" s="55"/>
      <c r="H3" s="194" t="s">
        <v>114</v>
      </c>
      <c r="I3" s="631" t="str">
        <f>'Submittal Checklist'!G3</f>
        <v>B14XXXXXX</v>
      </c>
      <c r="J3" s="631"/>
    </row>
    <row r="4" spans="1:16384" ht="15" customHeight="1">
      <c r="B4" s="59"/>
      <c r="D4" s="60"/>
      <c r="G4" s="55"/>
      <c r="H4" s="1"/>
      <c r="M4" s="13"/>
      <c r="N4" s="13"/>
      <c r="O4" s="13"/>
      <c r="P4" s="13"/>
      <c r="Q4" s="13"/>
      <c r="R4" s="13"/>
      <c r="S4" s="13"/>
      <c r="T4" s="13"/>
      <c r="U4" s="13"/>
      <c r="V4" s="13"/>
    </row>
    <row r="5" spans="1:16384" ht="17.25" customHeight="1" thickBot="1">
      <c r="A5" s="629" t="s">
        <v>139</v>
      </c>
      <c r="B5" s="629"/>
      <c r="C5" s="629"/>
      <c r="D5" s="629"/>
      <c r="E5" s="629"/>
      <c r="F5" s="83"/>
      <c r="G5" s="83"/>
      <c r="H5" s="123"/>
      <c r="I5" s="123"/>
      <c r="J5" s="123"/>
      <c r="M5" s="13"/>
      <c r="N5" s="13"/>
      <c r="O5" s="13"/>
      <c r="P5" s="13"/>
      <c r="Q5" s="13"/>
      <c r="R5" s="13"/>
      <c r="S5" s="13"/>
      <c r="T5" s="13"/>
      <c r="U5" s="13"/>
      <c r="V5" s="13"/>
    </row>
    <row r="6" spans="1:16384" s="112" customFormat="1" ht="63.95" customHeight="1">
      <c r="A6" s="638" t="s">
        <v>286</v>
      </c>
      <c r="B6" s="639"/>
      <c r="C6" s="639"/>
      <c r="D6" s="639"/>
      <c r="E6" s="639"/>
      <c r="F6" s="639"/>
      <c r="G6" s="640"/>
      <c r="H6" s="133" t="s">
        <v>157</v>
      </c>
      <c r="I6" s="133" t="s">
        <v>168</v>
      </c>
      <c r="J6" s="447" t="s">
        <v>20</v>
      </c>
      <c r="K6" s="12"/>
      <c r="L6" s="12"/>
      <c r="M6" s="247"/>
      <c r="N6" s="247"/>
      <c r="O6" s="7"/>
      <c r="P6" s="13"/>
    </row>
    <row r="7" spans="1:16384" ht="34.5" customHeight="1">
      <c r="A7" s="600" t="s">
        <v>310</v>
      </c>
      <c r="B7" s="601"/>
      <c r="C7" s="601"/>
      <c r="D7" s="601"/>
      <c r="E7" s="601"/>
      <c r="F7" s="601"/>
      <c r="G7" s="610"/>
      <c r="H7" s="248"/>
      <c r="I7" s="418" t="s">
        <v>281</v>
      </c>
      <c r="J7" s="419" t="s">
        <v>281</v>
      </c>
      <c r="L7" s="13"/>
      <c r="M7" s="247"/>
      <c r="N7" s="247"/>
      <c r="O7" s="17"/>
      <c r="P7" s="17"/>
      <c r="Q7" s="18"/>
      <c r="R7" s="18"/>
      <c r="S7" s="18"/>
      <c r="T7" s="13"/>
    </row>
    <row r="8" spans="1:16384" s="112" customFormat="1" ht="14.25" customHeight="1">
      <c r="A8" s="641" t="s">
        <v>17</v>
      </c>
      <c r="B8" s="642"/>
      <c r="C8" s="642"/>
      <c r="D8" s="642"/>
      <c r="E8" s="642"/>
      <c r="F8" s="642"/>
      <c r="G8" s="643"/>
      <c r="H8" s="466"/>
      <c r="I8" s="467"/>
      <c r="J8" s="420"/>
      <c r="L8" s="13"/>
      <c r="M8" s="247"/>
      <c r="N8" s="247"/>
      <c r="O8" s="13"/>
      <c r="P8" s="13"/>
      <c r="Q8" s="13"/>
      <c r="R8" s="13"/>
      <c r="S8" s="13"/>
      <c r="T8" s="13"/>
    </row>
    <row r="9" spans="1:16384" s="112" customFormat="1" ht="58.5" customHeight="1">
      <c r="A9" s="321">
        <v>1</v>
      </c>
      <c r="B9" s="632" t="s">
        <v>194</v>
      </c>
      <c r="C9" s="632"/>
      <c r="D9" s="632"/>
      <c r="E9" s="632"/>
      <c r="F9" s="632"/>
      <c r="G9" s="633"/>
      <c r="H9" s="316"/>
      <c r="I9" s="421" t="s">
        <v>281</v>
      </c>
      <c r="J9" s="422" t="s">
        <v>281</v>
      </c>
      <c r="L9" s="13"/>
      <c r="M9" s="13"/>
      <c r="N9" s="13"/>
      <c r="O9" s="13"/>
      <c r="P9" s="13"/>
      <c r="Q9" s="13"/>
      <c r="R9" s="13"/>
      <c r="S9" s="13"/>
      <c r="T9" s="13"/>
    </row>
    <row r="10" spans="1:16384" s="112" customFormat="1" ht="29.25" customHeight="1">
      <c r="A10" s="321">
        <v>2</v>
      </c>
      <c r="B10" s="632" t="s">
        <v>203</v>
      </c>
      <c r="C10" s="632"/>
      <c r="D10" s="632"/>
      <c r="E10" s="632"/>
      <c r="F10" s="632"/>
      <c r="G10" s="633"/>
      <c r="H10" s="316"/>
      <c r="I10" s="318" t="s">
        <v>173</v>
      </c>
      <c r="J10" s="431" t="s">
        <v>281</v>
      </c>
      <c r="L10" s="13"/>
      <c r="M10" s="13"/>
      <c r="N10" s="13"/>
      <c r="O10" s="13"/>
      <c r="P10" s="13"/>
      <c r="Q10" s="13"/>
      <c r="R10" s="13"/>
      <c r="S10" s="13"/>
      <c r="T10" s="13"/>
    </row>
    <row r="11" spans="1:16384" s="112" customFormat="1" ht="171" customHeight="1">
      <c r="A11" s="321">
        <v>3</v>
      </c>
      <c r="B11" s="632" t="s">
        <v>195</v>
      </c>
      <c r="C11" s="632"/>
      <c r="D11" s="632"/>
      <c r="E11" s="632"/>
      <c r="F11" s="632"/>
      <c r="G11" s="633"/>
      <c r="H11" s="316"/>
      <c r="I11" s="421" t="s">
        <v>281</v>
      </c>
      <c r="J11" s="422" t="s">
        <v>281</v>
      </c>
      <c r="L11" s="13"/>
      <c r="M11" s="13"/>
      <c r="N11" s="13"/>
      <c r="O11" s="13"/>
      <c r="P11" s="13"/>
      <c r="Q11" s="13"/>
      <c r="R11" s="13"/>
      <c r="S11" s="13"/>
      <c r="T11" s="13"/>
    </row>
    <row r="12" spans="1:16384" s="112" customFormat="1" ht="52.5" customHeight="1">
      <c r="A12" s="321">
        <v>4</v>
      </c>
      <c r="B12" s="632" t="s">
        <v>196</v>
      </c>
      <c r="C12" s="632"/>
      <c r="D12" s="632"/>
      <c r="E12" s="632"/>
      <c r="F12" s="632"/>
      <c r="G12" s="633"/>
      <c r="H12" s="316"/>
      <c r="I12" s="421" t="s">
        <v>281</v>
      </c>
      <c r="J12" s="422" t="s">
        <v>281</v>
      </c>
      <c r="L12" s="13"/>
      <c r="M12" s="13"/>
      <c r="N12" s="13"/>
      <c r="O12" s="13"/>
      <c r="P12" s="13"/>
      <c r="Q12" s="13"/>
      <c r="R12" s="13"/>
      <c r="S12" s="13"/>
      <c r="T12" s="13"/>
    </row>
    <row r="13" spans="1:16384" s="112" customFormat="1" ht="67.5" customHeight="1">
      <c r="A13" s="474">
        <v>5</v>
      </c>
      <c r="B13" s="634" t="s">
        <v>197</v>
      </c>
      <c r="C13" s="634"/>
      <c r="D13" s="634"/>
      <c r="E13" s="634"/>
      <c r="F13" s="634"/>
      <c r="G13" s="635"/>
      <c r="H13" s="317"/>
      <c r="I13" s="424" t="s">
        <v>281</v>
      </c>
      <c r="J13" s="423" t="s">
        <v>281</v>
      </c>
      <c r="L13" s="13"/>
      <c r="M13" s="13"/>
      <c r="N13" s="13"/>
      <c r="O13" s="13"/>
      <c r="P13" s="13"/>
      <c r="Q13" s="13"/>
      <c r="R13" s="13"/>
      <c r="S13" s="13"/>
      <c r="T13" s="13"/>
    </row>
    <row r="14" spans="1:16384" ht="18" customHeight="1">
      <c r="A14" s="600" t="s">
        <v>18</v>
      </c>
      <c r="B14" s="601"/>
      <c r="C14" s="601"/>
      <c r="D14" s="601"/>
      <c r="E14" s="601"/>
      <c r="F14" s="601"/>
      <c r="G14" s="252"/>
      <c r="H14" s="223"/>
      <c r="I14" s="222"/>
      <c r="J14" s="223"/>
      <c r="L14" s="13"/>
      <c r="M14" s="13"/>
      <c r="N14" s="13"/>
      <c r="O14" s="13"/>
      <c r="P14" s="13"/>
      <c r="Q14" s="13"/>
      <c r="R14" s="13"/>
      <c r="S14" s="13"/>
      <c r="T14" s="13"/>
    </row>
    <row r="15" spans="1:16384" ht="48" customHeight="1">
      <c r="A15" s="320" t="s">
        <v>3</v>
      </c>
      <c r="B15" s="659" t="s">
        <v>284</v>
      </c>
      <c r="C15" s="659"/>
      <c r="D15" s="659"/>
      <c r="E15" s="659"/>
      <c r="F15" s="659"/>
      <c r="G15" s="660"/>
      <c r="H15" s="249"/>
      <c r="I15" s="424" t="s">
        <v>281</v>
      </c>
      <c r="J15" s="423" t="s">
        <v>281</v>
      </c>
      <c r="L15" s="13"/>
      <c r="M15" s="13"/>
      <c r="N15" s="13"/>
      <c r="O15" s="13"/>
      <c r="P15" s="13"/>
      <c r="Q15" s="13"/>
      <c r="R15" s="13"/>
      <c r="S15" s="13"/>
      <c r="T15" s="13"/>
    </row>
    <row r="16" spans="1:16384" ht="18" customHeight="1">
      <c r="A16" s="600" t="s">
        <v>285</v>
      </c>
      <c r="B16" s="601"/>
      <c r="C16" s="601"/>
      <c r="D16" s="601"/>
      <c r="E16" s="601"/>
      <c r="F16" s="601"/>
      <c r="G16" s="610"/>
      <c r="H16" s="250"/>
      <c r="I16" s="425"/>
      <c r="J16" s="426"/>
      <c r="K16" s="12"/>
      <c r="L16" s="12"/>
      <c r="M16" s="12"/>
      <c r="N16" s="12"/>
      <c r="O16" s="7"/>
      <c r="P16" s="13"/>
      <c r="Q16" s="13"/>
      <c r="R16" s="13"/>
      <c r="S16" s="13"/>
      <c r="T16" s="13"/>
    </row>
    <row r="17" spans="1:26" s="112" customFormat="1" ht="42" customHeight="1">
      <c r="A17" s="321">
        <v>1</v>
      </c>
      <c r="B17" s="632" t="s">
        <v>198</v>
      </c>
      <c r="C17" s="632"/>
      <c r="D17" s="632"/>
      <c r="E17" s="632"/>
      <c r="F17" s="632"/>
      <c r="G17" s="633"/>
      <c r="H17" s="316"/>
      <c r="I17" s="421" t="s">
        <v>281</v>
      </c>
      <c r="J17" s="422" t="s">
        <v>281</v>
      </c>
      <c r="L17" s="13"/>
      <c r="M17" s="13"/>
      <c r="N17" s="13"/>
      <c r="O17" s="13"/>
      <c r="P17" s="13"/>
      <c r="Q17" s="13"/>
      <c r="R17" s="13"/>
      <c r="S17" s="13"/>
      <c r="T17" s="13"/>
    </row>
    <row r="18" spans="1:26" s="112" customFormat="1" ht="42" customHeight="1">
      <c r="A18" s="321">
        <v>2</v>
      </c>
      <c r="B18" s="632" t="s">
        <v>199</v>
      </c>
      <c r="C18" s="632"/>
      <c r="D18" s="632"/>
      <c r="E18" s="632"/>
      <c r="F18" s="632"/>
      <c r="G18" s="633"/>
      <c r="H18" s="316"/>
      <c r="I18" s="421" t="s">
        <v>281</v>
      </c>
      <c r="J18" s="422" t="s">
        <v>281</v>
      </c>
      <c r="L18" s="13"/>
      <c r="M18" s="13"/>
      <c r="N18" s="13"/>
      <c r="O18" s="13"/>
      <c r="P18" s="13"/>
      <c r="Q18" s="13"/>
      <c r="R18" s="13"/>
      <c r="S18" s="13"/>
      <c r="T18" s="13"/>
    </row>
    <row r="19" spans="1:26" s="112" customFormat="1" ht="57" customHeight="1">
      <c r="A19" s="321">
        <v>3</v>
      </c>
      <c r="B19" s="632" t="s">
        <v>200</v>
      </c>
      <c r="C19" s="632"/>
      <c r="D19" s="632"/>
      <c r="E19" s="632"/>
      <c r="F19" s="632"/>
      <c r="G19" s="633"/>
      <c r="H19" s="316"/>
      <c r="I19" s="421" t="s">
        <v>281</v>
      </c>
      <c r="J19" s="422" t="s">
        <v>281</v>
      </c>
      <c r="L19" s="13"/>
      <c r="M19" s="13"/>
      <c r="N19" s="13"/>
      <c r="O19" s="13"/>
      <c r="P19" s="13"/>
      <c r="Q19" s="13"/>
      <c r="R19" s="13"/>
      <c r="S19" s="13"/>
      <c r="T19" s="13"/>
    </row>
    <row r="20" spans="1:26" s="112" customFormat="1" ht="42" customHeight="1">
      <c r="A20" s="321">
        <v>4</v>
      </c>
      <c r="B20" s="632" t="s">
        <v>201</v>
      </c>
      <c r="C20" s="632"/>
      <c r="D20" s="632"/>
      <c r="E20" s="632"/>
      <c r="F20" s="632"/>
      <c r="G20" s="633"/>
      <c r="H20" s="316"/>
      <c r="I20" s="421" t="s">
        <v>281</v>
      </c>
      <c r="J20" s="422" t="s">
        <v>281</v>
      </c>
      <c r="L20" s="13"/>
      <c r="M20" s="13"/>
      <c r="N20" s="13"/>
      <c r="O20" s="13"/>
      <c r="P20" s="13"/>
      <c r="Q20" s="13"/>
      <c r="R20" s="13"/>
      <c r="S20" s="13"/>
      <c r="T20" s="13"/>
    </row>
    <row r="21" spans="1:26" s="112" customFormat="1" ht="51" customHeight="1">
      <c r="A21" s="319">
        <v>5</v>
      </c>
      <c r="B21" s="634" t="s">
        <v>202</v>
      </c>
      <c r="C21" s="634"/>
      <c r="D21" s="634"/>
      <c r="E21" s="634"/>
      <c r="F21" s="634"/>
      <c r="G21" s="635"/>
      <c r="H21" s="317"/>
      <c r="I21" s="424" t="s">
        <v>281</v>
      </c>
      <c r="J21" s="423" t="s">
        <v>281</v>
      </c>
      <c r="L21" s="13"/>
      <c r="M21" s="13"/>
      <c r="N21" s="13"/>
      <c r="O21" s="13"/>
      <c r="P21" s="13"/>
      <c r="Q21" s="13"/>
      <c r="R21" s="13"/>
      <c r="S21" s="13"/>
      <c r="T21" s="13"/>
    </row>
    <row r="22" spans="1:26" ht="20.25" customHeight="1">
      <c r="A22" s="602" t="s">
        <v>8</v>
      </c>
      <c r="B22" s="603"/>
      <c r="C22" s="603"/>
      <c r="D22" s="603"/>
      <c r="E22" s="603"/>
      <c r="F22" s="603"/>
      <c r="G22" s="252"/>
      <c r="H22" s="263"/>
      <c r="I22" s="427"/>
      <c r="J22" s="428"/>
      <c r="L22" s="13"/>
      <c r="M22" s="13"/>
      <c r="N22" s="13"/>
      <c r="O22" s="13"/>
      <c r="P22" s="13"/>
      <c r="Q22" s="13"/>
      <c r="R22" s="13"/>
      <c r="S22" s="13"/>
      <c r="T22" s="13"/>
    </row>
    <row r="23" spans="1:26" ht="43.5" customHeight="1">
      <c r="A23" s="389" t="s">
        <v>3</v>
      </c>
      <c r="B23" s="661" t="s">
        <v>175</v>
      </c>
      <c r="C23" s="661"/>
      <c r="D23" s="661"/>
      <c r="E23" s="661"/>
      <c r="F23" s="661"/>
      <c r="G23" s="662"/>
      <c r="H23" s="413"/>
      <c r="I23" s="421" t="s">
        <v>281</v>
      </c>
      <c r="J23" s="422" t="s">
        <v>281</v>
      </c>
      <c r="L23" s="13"/>
      <c r="M23" s="13"/>
      <c r="N23" s="13"/>
      <c r="O23" s="13"/>
      <c r="P23" s="13"/>
      <c r="Q23" s="13"/>
      <c r="R23" s="13"/>
      <c r="S23" s="13"/>
      <c r="T23" s="13"/>
    </row>
    <row r="24" spans="1:26" s="112" customFormat="1" ht="43.5" customHeight="1">
      <c r="A24" s="389" t="s">
        <v>3</v>
      </c>
      <c r="B24" s="663" t="s">
        <v>176</v>
      </c>
      <c r="C24" s="663"/>
      <c r="D24" s="663"/>
      <c r="E24" s="663"/>
      <c r="F24" s="663"/>
      <c r="G24" s="664"/>
      <c r="H24" s="414"/>
      <c r="I24" s="421" t="s">
        <v>281</v>
      </c>
      <c r="J24" s="422" t="s">
        <v>281</v>
      </c>
      <c r="L24" s="13"/>
      <c r="M24" s="13"/>
      <c r="N24" s="13"/>
      <c r="O24" s="13"/>
      <c r="P24" s="13"/>
      <c r="Q24" s="13"/>
      <c r="R24" s="13"/>
      <c r="S24" s="13"/>
      <c r="T24" s="13"/>
    </row>
    <row r="25" spans="1:26" s="112" customFormat="1" ht="31.5" customHeight="1">
      <c r="A25" s="416"/>
      <c r="B25" s="634" t="s">
        <v>178</v>
      </c>
      <c r="C25" s="634"/>
      <c r="D25" s="634"/>
      <c r="E25" s="634"/>
      <c r="F25" s="634"/>
      <c r="G25" s="635"/>
      <c r="H25" s="415" t="str">
        <f>IF(H64&lt;0.5, "Does Not Comply", "Complies")</f>
        <v>Complies</v>
      </c>
      <c r="I25" s="424" t="s">
        <v>281</v>
      </c>
      <c r="J25" s="423" t="s">
        <v>281</v>
      </c>
      <c r="L25" s="13"/>
      <c r="M25" s="17"/>
      <c r="N25" s="17"/>
      <c r="O25" s="17"/>
      <c r="P25" s="17"/>
      <c r="Q25" s="18"/>
      <c r="R25" s="18"/>
      <c r="S25" s="18"/>
      <c r="T25" s="13"/>
    </row>
    <row r="26" spans="1:26" ht="19.5" customHeight="1">
      <c r="A26" s="600" t="s">
        <v>9</v>
      </c>
      <c r="B26" s="601"/>
      <c r="C26" s="601"/>
      <c r="D26" s="601"/>
      <c r="E26" s="601"/>
      <c r="F26" s="601"/>
      <c r="G26" s="610"/>
      <c r="H26" s="222"/>
      <c r="I26" s="429"/>
      <c r="J26" s="430"/>
      <c r="K26" s="1"/>
      <c r="L26" s="13"/>
      <c r="M26" s="13"/>
      <c r="N26" s="13"/>
      <c r="O26" s="13"/>
      <c r="P26" s="13"/>
      <c r="Q26" s="13"/>
      <c r="R26" s="13"/>
      <c r="S26" s="13"/>
      <c r="T26" s="13"/>
    </row>
    <row r="27" spans="1:26" s="53" customFormat="1" ht="24" customHeight="1">
      <c r="A27" s="302" t="s">
        <v>3</v>
      </c>
      <c r="B27" s="636" t="s">
        <v>10</v>
      </c>
      <c r="C27" s="636"/>
      <c r="D27" s="636"/>
      <c r="E27" s="636"/>
      <c r="F27" s="636"/>
      <c r="G27" s="637"/>
      <c r="H27" s="315" t="s">
        <v>179</v>
      </c>
      <c r="I27" s="424" t="s">
        <v>281</v>
      </c>
      <c r="J27" s="423" t="s">
        <v>281</v>
      </c>
      <c r="L27" s="31"/>
      <c r="M27" s="31"/>
      <c r="N27" s="31"/>
      <c r="O27" s="31"/>
      <c r="P27" s="31"/>
      <c r="Q27" s="31"/>
      <c r="R27" s="31"/>
      <c r="S27" s="31"/>
      <c r="T27" s="31"/>
    </row>
    <row r="28" spans="1:26" ht="57.75" customHeight="1">
      <c r="A28" s="127"/>
      <c r="B28" s="119" t="s">
        <v>147</v>
      </c>
      <c r="C28" s="545" t="s">
        <v>309</v>
      </c>
      <c r="D28" s="545"/>
      <c r="E28" s="545"/>
      <c r="F28" s="545"/>
      <c r="G28" s="545"/>
      <c r="H28" s="545"/>
      <c r="I28" s="545"/>
      <c r="J28" s="545"/>
      <c r="K28" s="246"/>
      <c r="L28" s="4"/>
      <c r="Q28" s="13"/>
      <c r="R28" s="17"/>
      <c r="S28" s="17"/>
      <c r="T28" s="17"/>
      <c r="U28" s="17"/>
      <c r="V28" s="17"/>
      <c r="W28" s="18"/>
      <c r="X28" s="18"/>
      <c r="Y28" s="18"/>
      <c r="Z28" s="13"/>
    </row>
    <row r="29" spans="1:26" ht="13.5" customHeight="1">
      <c r="A29" s="67"/>
      <c r="B29" s="67"/>
      <c r="C29" s="67"/>
      <c r="D29" s="67"/>
      <c r="E29" s="15"/>
      <c r="F29" s="15"/>
      <c r="G29" s="15"/>
      <c r="H29" s="1"/>
      <c r="L29" s="13"/>
      <c r="M29" s="17"/>
      <c r="N29" s="17"/>
      <c r="O29" s="17"/>
      <c r="P29" s="17"/>
      <c r="Q29" s="18"/>
      <c r="R29" s="18"/>
      <c r="S29" s="18"/>
      <c r="T29" s="13"/>
    </row>
    <row r="30" spans="1:26" s="53" customFormat="1" ht="24.75" customHeight="1">
      <c r="A30" s="459" t="s">
        <v>182</v>
      </c>
      <c r="B30" s="299"/>
      <c r="C30" s="299"/>
      <c r="D30" s="299"/>
      <c r="E30" s="299"/>
      <c r="F30" s="300"/>
      <c r="G30" s="300"/>
      <c r="H30" s="1"/>
      <c r="I30" s="1"/>
      <c r="J30" s="1"/>
    </row>
    <row r="31" spans="1:26" s="53" customFormat="1" ht="31.5" customHeight="1">
      <c r="A31" s="597" t="s">
        <v>177</v>
      </c>
      <c r="B31" s="597"/>
      <c r="C31" s="597"/>
      <c r="D31" s="597"/>
      <c r="E31" s="597"/>
      <c r="F31" s="597"/>
      <c r="G31" s="597"/>
      <c r="H31" s="597"/>
      <c r="I31" s="597"/>
      <c r="J31" s="597"/>
    </row>
    <row r="32" spans="1:26" s="53" customFormat="1" ht="29.1" customHeight="1">
      <c r="A32" s="613"/>
      <c r="B32" s="614"/>
      <c r="C32" s="615"/>
      <c r="D32" s="586"/>
      <c r="E32" s="587"/>
      <c r="F32" s="588"/>
      <c r="G32" s="584" t="s">
        <v>183</v>
      </c>
      <c r="H32" s="585"/>
      <c r="I32" s="584" t="s">
        <v>186</v>
      </c>
      <c r="J32" s="585"/>
    </row>
    <row r="33" spans="1:10" s="53" customFormat="1" ht="29.1" customHeight="1">
      <c r="A33" s="578" t="s">
        <v>11</v>
      </c>
      <c r="B33" s="579"/>
      <c r="C33" s="580"/>
      <c r="D33" s="578" t="s">
        <v>12</v>
      </c>
      <c r="E33" s="579"/>
      <c r="F33" s="580"/>
      <c r="G33" s="106" t="s">
        <v>184</v>
      </c>
      <c r="H33" s="280" t="s">
        <v>185</v>
      </c>
      <c r="I33" s="595" t="s">
        <v>15</v>
      </c>
      <c r="J33" s="596"/>
    </row>
    <row r="34" spans="1:10" s="53" customFormat="1" ht="15" customHeight="1">
      <c r="A34" s="552" t="s">
        <v>13</v>
      </c>
      <c r="B34" s="553"/>
      <c r="C34" s="554"/>
      <c r="D34" s="552" t="s">
        <v>14</v>
      </c>
      <c r="E34" s="553"/>
      <c r="F34" s="554"/>
      <c r="G34" s="284"/>
      <c r="H34" s="285">
        <v>6000</v>
      </c>
      <c r="I34" s="576"/>
      <c r="J34" s="577"/>
    </row>
    <row r="35" spans="1:10" s="53" customFormat="1" ht="15" customHeight="1">
      <c r="A35" s="549"/>
      <c r="B35" s="550"/>
      <c r="C35" s="551"/>
      <c r="D35" s="549"/>
      <c r="E35" s="550"/>
      <c r="F35" s="551"/>
      <c r="G35" s="287">
        <v>6100</v>
      </c>
      <c r="H35" s="288"/>
      <c r="I35" s="568"/>
      <c r="J35" s="569"/>
    </row>
    <row r="36" spans="1:10" s="53" customFormat="1" ht="15" customHeight="1">
      <c r="A36" s="558" t="s">
        <v>3</v>
      </c>
      <c r="B36" s="559"/>
      <c r="C36" s="560"/>
      <c r="D36" s="558"/>
      <c r="E36" s="559"/>
      <c r="F36" s="560"/>
      <c r="G36" s="289"/>
      <c r="H36" s="290"/>
      <c r="I36" s="570"/>
      <c r="J36" s="571"/>
    </row>
    <row r="37" spans="1:10" s="53" customFormat="1" ht="15" customHeight="1">
      <c r="A37" s="549"/>
      <c r="B37" s="550"/>
      <c r="C37" s="551"/>
      <c r="D37" s="549"/>
      <c r="E37" s="550"/>
      <c r="F37" s="551"/>
      <c r="G37" s="287"/>
      <c r="H37" s="288"/>
      <c r="I37" s="568"/>
      <c r="J37" s="569"/>
    </row>
    <row r="38" spans="1:10" s="53" customFormat="1" ht="15" customHeight="1">
      <c r="A38" s="561"/>
      <c r="B38" s="562"/>
      <c r="C38" s="563"/>
      <c r="D38" s="552"/>
      <c r="E38" s="553"/>
      <c r="F38" s="554"/>
      <c r="G38" s="291"/>
      <c r="H38" s="292"/>
      <c r="I38" s="572"/>
      <c r="J38" s="573"/>
    </row>
    <row r="39" spans="1:10" s="53" customFormat="1" ht="15" customHeight="1">
      <c r="A39" s="549"/>
      <c r="B39" s="550"/>
      <c r="C39" s="551"/>
      <c r="D39" s="549"/>
      <c r="E39" s="550"/>
      <c r="F39" s="551"/>
      <c r="G39" s="287"/>
      <c r="H39" s="288"/>
      <c r="I39" s="568"/>
      <c r="J39" s="569"/>
    </row>
    <row r="40" spans="1:10" s="53" customFormat="1" ht="15" customHeight="1">
      <c r="A40" s="581"/>
      <c r="B40" s="582"/>
      <c r="C40" s="583"/>
      <c r="D40" s="552"/>
      <c r="E40" s="553"/>
      <c r="F40" s="554"/>
      <c r="G40" s="289"/>
      <c r="H40" s="290"/>
      <c r="I40" s="570"/>
      <c r="J40" s="571"/>
    </row>
    <row r="41" spans="1:10" s="53" customFormat="1" ht="15" customHeight="1">
      <c r="A41" s="589" t="s">
        <v>3</v>
      </c>
      <c r="B41" s="590"/>
      <c r="C41" s="591"/>
      <c r="D41" s="549"/>
      <c r="E41" s="550"/>
      <c r="F41" s="551"/>
      <c r="G41" s="293"/>
      <c r="H41" s="294"/>
      <c r="I41" s="611"/>
      <c r="J41" s="612"/>
    </row>
    <row r="42" spans="1:10" s="53" customFormat="1" ht="15" customHeight="1">
      <c r="A42" s="552"/>
      <c r="B42" s="553"/>
      <c r="C42" s="554"/>
      <c r="D42" s="552"/>
      <c r="E42" s="553"/>
      <c r="F42" s="554"/>
      <c r="G42" s="284"/>
      <c r="H42" s="285"/>
      <c r="I42" s="576"/>
      <c r="J42" s="577"/>
    </row>
    <row r="43" spans="1:10" s="53" customFormat="1" ht="15" customHeight="1">
      <c r="A43" s="549"/>
      <c r="B43" s="550"/>
      <c r="C43" s="551"/>
      <c r="D43" s="549"/>
      <c r="E43" s="550"/>
      <c r="F43" s="551"/>
      <c r="G43" s="287"/>
      <c r="H43" s="288"/>
      <c r="I43" s="568"/>
      <c r="J43" s="569"/>
    </row>
    <row r="44" spans="1:10" s="53" customFormat="1" ht="15" customHeight="1">
      <c r="A44" s="558" t="s">
        <v>3</v>
      </c>
      <c r="B44" s="559"/>
      <c r="C44" s="560"/>
      <c r="D44" s="552"/>
      <c r="E44" s="553"/>
      <c r="F44" s="554"/>
      <c r="G44" s="289"/>
      <c r="H44" s="290"/>
      <c r="I44" s="570"/>
      <c r="J44" s="571"/>
    </row>
    <row r="45" spans="1:10" s="53" customFormat="1" ht="15" customHeight="1">
      <c r="A45" s="549"/>
      <c r="B45" s="550"/>
      <c r="C45" s="551"/>
      <c r="D45" s="549"/>
      <c r="E45" s="550"/>
      <c r="F45" s="551"/>
      <c r="G45" s="287"/>
      <c r="H45" s="288"/>
      <c r="I45" s="568"/>
      <c r="J45" s="569"/>
    </row>
    <row r="46" spans="1:10" s="53" customFormat="1" ht="15" customHeight="1">
      <c r="A46" s="561"/>
      <c r="B46" s="562"/>
      <c r="C46" s="563"/>
      <c r="D46" s="552"/>
      <c r="E46" s="553"/>
      <c r="F46" s="554"/>
      <c r="G46" s="291"/>
      <c r="H46" s="292"/>
      <c r="I46" s="572"/>
      <c r="J46" s="573"/>
    </row>
    <row r="47" spans="1:10" s="53" customFormat="1" ht="15" customHeight="1">
      <c r="A47" s="549"/>
      <c r="B47" s="550"/>
      <c r="C47" s="551"/>
      <c r="D47" s="549"/>
      <c r="E47" s="550"/>
      <c r="F47" s="551"/>
      <c r="G47" s="287"/>
      <c r="H47" s="288"/>
      <c r="I47" s="568"/>
      <c r="J47" s="569"/>
    </row>
    <row r="48" spans="1:10" s="53" customFormat="1" ht="15" customHeight="1">
      <c r="A48" s="558" t="s">
        <v>3</v>
      </c>
      <c r="B48" s="559"/>
      <c r="C48" s="560"/>
      <c r="D48" s="552"/>
      <c r="E48" s="553"/>
      <c r="F48" s="554"/>
      <c r="G48" s="289"/>
      <c r="H48" s="290"/>
      <c r="I48" s="570"/>
      <c r="J48" s="571"/>
    </row>
    <row r="49" spans="1:20" ht="15" customHeight="1">
      <c r="A49" s="549"/>
      <c r="B49" s="550"/>
      <c r="C49" s="551"/>
      <c r="D49" s="549"/>
      <c r="E49" s="550"/>
      <c r="F49" s="551"/>
      <c r="G49" s="287"/>
      <c r="H49" s="288"/>
      <c r="I49" s="568"/>
      <c r="J49" s="569"/>
      <c r="L49" s="13"/>
      <c r="M49" s="13"/>
      <c r="N49" s="13"/>
      <c r="O49" s="13"/>
      <c r="P49" s="13"/>
      <c r="Q49" s="13"/>
      <c r="R49" s="13"/>
      <c r="S49" s="13"/>
      <c r="T49" s="13"/>
    </row>
    <row r="50" spans="1:20" s="53" customFormat="1" ht="15" customHeight="1">
      <c r="A50" s="561"/>
      <c r="B50" s="562"/>
      <c r="C50" s="563"/>
      <c r="D50" s="552"/>
      <c r="E50" s="553"/>
      <c r="F50" s="554"/>
      <c r="G50" s="291"/>
      <c r="H50" s="292"/>
      <c r="I50" s="572"/>
      <c r="J50" s="573"/>
    </row>
    <row r="51" spans="1:20" s="53" customFormat="1" ht="15" customHeight="1">
      <c r="A51" s="549"/>
      <c r="B51" s="550"/>
      <c r="C51" s="551"/>
      <c r="D51" s="549"/>
      <c r="E51" s="550"/>
      <c r="F51" s="551"/>
      <c r="G51" s="287"/>
      <c r="H51" s="288"/>
      <c r="I51" s="568"/>
      <c r="J51" s="569"/>
    </row>
    <row r="52" spans="1:20" s="53" customFormat="1" ht="15" customHeight="1">
      <c r="A52" s="558" t="s">
        <v>3</v>
      </c>
      <c r="B52" s="559"/>
      <c r="C52" s="560"/>
      <c r="D52" s="552"/>
      <c r="E52" s="553"/>
      <c r="F52" s="554"/>
      <c r="G52" s="289"/>
      <c r="H52" s="290"/>
      <c r="I52" s="570"/>
      <c r="J52" s="571"/>
    </row>
    <row r="53" spans="1:20" s="53" customFormat="1" ht="15" customHeight="1">
      <c r="A53" s="549"/>
      <c r="B53" s="550"/>
      <c r="C53" s="551"/>
      <c r="D53" s="549"/>
      <c r="E53" s="550"/>
      <c r="F53" s="551"/>
      <c r="G53" s="287"/>
      <c r="H53" s="288"/>
      <c r="I53" s="568"/>
      <c r="J53" s="569"/>
    </row>
    <row r="54" spans="1:20" s="53" customFormat="1" ht="15" customHeight="1">
      <c r="A54" s="561"/>
      <c r="B54" s="562"/>
      <c r="C54" s="563"/>
      <c r="D54" s="552"/>
      <c r="E54" s="553"/>
      <c r="F54" s="554"/>
      <c r="G54" s="291"/>
      <c r="H54" s="292"/>
      <c r="I54" s="572"/>
      <c r="J54" s="573"/>
    </row>
    <row r="55" spans="1:20" s="53" customFormat="1" ht="15" customHeight="1">
      <c r="A55" s="549"/>
      <c r="B55" s="550"/>
      <c r="C55" s="551"/>
      <c r="D55" s="549"/>
      <c r="E55" s="550"/>
      <c r="F55" s="551"/>
      <c r="G55" s="287"/>
      <c r="H55" s="288"/>
      <c r="I55" s="568"/>
      <c r="J55" s="569"/>
    </row>
    <row r="56" spans="1:20" s="53" customFormat="1" ht="15" customHeight="1">
      <c r="A56" s="558" t="s">
        <v>3</v>
      </c>
      <c r="B56" s="559"/>
      <c r="C56" s="560"/>
      <c r="D56" s="552"/>
      <c r="E56" s="553"/>
      <c r="F56" s="554"/>
      <c r="G56" s="289"/>
      <c r="H56" s="290"/>
      <c r="I56" s="570"/>
      <c r="J56" s="571"/>
    </row>
    <row r="57" spans="1:20" s="53" customFormat="1" ht="15" customHeight="1">
      <c r="A57" s="549"/>
      <c r="B57" s="550"/>
      <c r="C57" s="551"/>
      <c r="D57" s="549"/>
      <c r="E57" s="550"/>
      <c r="F57" s="551"/>
      <c r="G57" s="287"/>
      <c r="H57" s="288"/>
      <c r="I57" s="568"/>
      <c r="J57" s="569"/>
    </row>
    <row r="58" spans="1:20" s="53" customFormat="1" ht="15" customHeight="1">
      <c r="A58" s="561"/>
      <c r="B58" s="562"/>
      <c r="C58" s="563"/>
      <c r="D58" s="552"/>
      <c r="E58" s="553"/>
      <c r="F58" s="554"/>
      <c r="G58" s="291"/>
      <c r="H58" s="292"/>
      <c r="I58" s="572"/>
      <c r="J58" s="573"/>
    </row>
    <row r="59" spans="1:20" s="13" customFormat="1" ht="15" customHeight="1">
      <c r="A59" s="555"/>
      <c r="B59" s="556"/>
      <c r="C59" s="557"/>
      <c r="D59" s="555"/>
      <c r="E59" s="556"/>
      <c r="F59" s="557"/>
      <c r="G59" s="296"/>
      <c r="H59" s="296"/>
      <c r="I59" s="574"/>
      <c r="J59" s="575"/>
    </row>
    <row r="60" spans="1:20" s="13" customFormat="1" ht="18" customHeight="1">
      <c r="A60" s="68"/>
      <c r="B60" s="68"/>
      <c r="C60" s="68"/>
      <c r="D60" s="68"/>
      <c r="E60" s="65"/>
      <c r="F60" s="65"/>
      <c r="G60" s="66"/>
      <c r="H60" s="283"/>
      <c r="J60" s="281"/>
      <c r="M60" s="18"/>
      <c r="N60" s="18"/>
      <c r="O60" s="18"/>
      <c r="P60" s="18"/>
      <c r="Q60" s="18"/>
      <c r="R60" s="18"/>
      <c r="S60" s="18"/>
    </row>
    <row r="61" spans="1:20" s="13" customFormat="1" ht="18" customHeight="1">
      <c r="A61" s="68"/>
      <c r="B61" s="566" t="s">
        <v>129</v>
      </c>
      <c r="C61" s="566"/>
      <c r="D61" s="566"/>
      <c r="E61" s="566"/>
      <c r="F61" s="566"/>
      <c r="G61" s="567"/>
      <c r="H61" s="297">
        <f>SUM(G34:G59)</f>
        <v>6100</v>
      </c>
      <c r="M61" s="18"/>
      <c r="N61" s="18"/>
      <c r="O61" s="18"/>
      <c r="P61" s="18"/>
      <c r="Q61" s="18"/>
      <c r="R61" s="18"/>
      <c r="S61" s="18"/>
    </row>
    <row r="62" spans="1:20" s="13" customFormat="1" ht="18" customHeight="1">
      <c r="A62" s="68"/>
      <c r="B62" s="566" t="s">
        <v>128</v>
      </c>
      <c r="C62" s="566"/>
      <c r="D62" s="566"/>
      <c r="E62" s="566"/>
      <c r="F62" s="566"/>
      <c r="G62" s="567"/>
      <c r="H62" s="297">
        <f>SUM(H34:H59)</f>
        <v>6000</v>
      </c>
    </row>
    <row r="63" spans="1:20" s="13" customFormat="1" ht="18" customHeight="1" thickBot="1">
      <c r="A63" s="68"/>
      <c r="B63" s="68"/>
      <c r="C63" s="68"/>
      <c r="D63" s="68"/>
      <c r="E63" s="65"/>
      <c r="F63" s="65"/>
      <c r="G63" s="66"/>
      <c r="H63" s="282"/>
      <c r="M63" s="18"/>
      <c r="N63" s="18"/>
      <c r="O63" s="18"/>
      <c r="P63" s="18"/>
      <c r="Q63" s="18"/>
      <c r="R63" s="18"/>
      <c r="S63" s="18"/>
    </row>
    <row r="64" spans="1:20" s="13" customFormat="1" ht="18" customHeight="1" thickTop="1" thickBot="1">
      <c r="A64" s="68"/>
      <c r="B64" s="565" t="s">
        <v>16</v>
      </c>
      <c r="C64" s="565"/>
      <c r="D64" s="565"/>
      <c r="E64" s="565"/>
      <c r="F64" s="565"/>
      <c r="G64" s="565"/>
      <c r="H64" s="298">
        <f>H61/(H61+H62)</f>
        <v>0.50413223140495866</v>
      </c>
      <c r="M64" s="18"/>
      <c r="N64" s="18"/>
      <c r="O64" s="18"/>
      <c r="P64" s="18"/>
      <c r="Q64" s="18"/>
      <c r="R64" s="18"/>
      <c r="S64" s="18"/>
    </row>
    <row r="65" spans="1:19" s="13" customFormat="1" ht="18" customHeight="1" thickTop="1">
      <c r="A65" s="68"/>
      <c r="B65" s="68"/>
      <c r="C65" s="564"/>
      <c r="D65" s="564"/>
      <c r="E65" s="564"/>
      <c r="F65" s="564"/>
      <c r="G65" s="66"/>
    </row>
    <row r="66" spans="1:19" s="13" customFormat="1" ht="18" customHeight="1">
      <c r="A66" s="645"/>
      <c r="B66" s="645"/>
      <c r="C66" s="645"/>
      <c r="D66" s="645"/>
      <c r="E66" s="644"/>
      <c r="F66" s="644"/>
      <c r="G66" s="63"/>
    </row>
    <row r="67" spans="1:19" s="13" customFormat="1" ht="18" customHeight="1">
      <c r="A67" s="646"/>
      <c r="B67" s="646"/>
      <c r="C67" s="646"/>
      <c r="D67" s="646"/>
      <c r="E67" s="647"/>
      <c r="F67" s="647"/>
      <c r="G67" s="63"/>
    </row>
    <row r="68" spans="1:19" s="13" customFormat="1" ht="18" customHeight="1">
      <c r="A68" s="547"/>
      <c r="B68" s="547"/>
      <c r="C68" s="547"/>
      <c r="D68" s="547"/>
      <c r="E68" s="644"/>
      <c r="F68" s="644"/>
      <c r="G68" s="63"/>
    </row>
    <row r="69" spans="1:19" s="13" customFormat="1" ht="18" customHeight="1">
      <c r="A69" s="547"/>
      <c r="B69" s="547"/>
      <c r="C69" s="547"/>
      <c r="D69" s="547"/>
      <c r="E69" s="644"/>
      <c r="F69" s="644"/>
      <c r="G69" s="63"/>
      <c r="M69" s="18"/>
      <c r="N69" s="18"/>
      <c r="O69" s="18"/>
      <c r="P69" s="18"/>
      <c r="Q69" s="18"/>
      <c r="R69" s="18"/>
      <c r="S69" s="18"/>
    </row>
    <row r="70" spans="1:19" s="13" customFormat="1" ht="18" customHeight="1">
      <c r="A70" s="645"/>
      <c r="B70" s="645"/>
      <c r="C70" s="645"/>
      <c r="D70" s="645"/>
      <c r="E70" s="644"/>
      <c r="F70" s="644"/>
      <c r="G70" s="63"/>
      <c r="M70" s="18"/>
      <c r="N70" s="18"/>
      <c r="O70" s="18"/>
      <c r="P70" s="18"/>
      <c r="Q70" s="18"/>
      <c r="R70" s="18"/>
      <c r="S70" s="18"/>
    </row>
    <row r="71" spans="1:19" s="13" customFormat="1" ht="18" customHeight="1">
      <c r="A71" s="547"/>
      <c r="B71" s="547"/>
      <c r="C71" s="547"/>
      <c r="D71" s="547"/>
      <c r="E71" s="644"/>
      <c r="F71" s="644"/>
      <c r="G71" s="63"/>
    </row>
    <row r="72" spans="1:19" s="13" customFormat="1" ht="18" customHeight="1">
      <c r="A72" s="645"/>
      <c r="B72" s="645"/>
      <c r="C72" s="645"/>
      <c r="D72" s="645"/>
      <c r="E72" s="644"/>
      <c r="F72" s="644"/>
      <c r="G72" s="63"/>
    </row>
    <row r="73" spans="1:19" s="13" customFormat="1" ht="18" customHeight="1">
      <c r="A73" s="646"/>
      <c r="B73" s="646"/>
      <c r="C73" s="646"/>
      <c r="D73" s="646"/>
      <c r="E73" s="647"/>
      <c r="F73" s="647"/>
      <c r="G73" s="63"/>
    </row>
    <row r="74" spans="1:19" s="13" customFormat="1" ht="18" customHeight="1">
      <c r="A74" s="547"/>
      <c r="B74" s="547"/>
      <c r="C74" s="547"/>
      <c r="D74" s="547"/>
      <c r="E74" s="644"/>
      <c r="F74" s="644"/>
      <c r="G74" s="63"/>
      <c r="M74" s="18"/>
      <c r="N74" s="18"/>
      <c r="O74" s="18"/>
      <c r="P74" s="18"/>
      <c r="Q74" s="18"/>
      <c r="R74" s="18"/>
      <c r="S74" s="18"/>
    </row>
    <row r="75" spans="1:19" s="13" customFormat="1" ht="18" customHeight="1">
      <c r="A75" s="547"/>
      <c r="B75" s="547"/>
      <c r="C75" s="547"/>
      <c r="D75" s="547"/>
      <c r="E75" s="644"/>
      <c r="F75" s="644"/>
      <c r="G75" s="63"/>
      <c r="M75" s="18"/>
      <c r="N75" s="18"/>
      <c r="O75" s="18"/>
      <c r="P75" s="18"/>
      <c r="Q75" s="18"/>
      <c r="R75" s="18"/>
      <c r="S75" s="18"/>
    </row>
    <row r="76" spans="1:19" s="13" customFormat="1" ht="18" customHeight="1">
      <c r="A76" s="645"/>
      <c r="B76" s="645"/>
      <c r="C76" s="645"/>
      <c r="D76" s="645"/>
      <c r="E76" s="644"/>
      <c r="F76" s="644"/>
      <c r="G76" s="63"/>
    </row>
    <row r="77" spans="1:19" s="13" customFormat="1" ht="18" customHeight="1">
      <c r="A77" s="547"/>
      <c r="B77" s="547"/>
      <c r="C77" s="547"/>
      <c r="D77" s="547"/>
      <c r="E77" s="644"/>
      <c r="F77" s="644"/>
      <c r="G77" s="63"/>
      <c r="M77" s="18"/>
      <c r="N77" s="18"/>
      <c r="O77" s="18"/>
      <c r="P77" s="18"/>
      <c r="Q77" s="18"/>
      <c r="R77" s="18"/>
      <c r="S77" s="18"/>
    </row>
    <row r="78" spans="1:19" s="13" customFormat="1" ht="18" customHeight="1">
      <c r="A78" s="657"/>
      <c r="B78" s="657"/>
      <c r="C78" s="657"/>
      <c r="D78" s="657"/>
      <c r="E78" s="647"/>
      <c r="F78" s="647"/>
      <c r="G78" s="63"/>
      <c r="M78" s="18"/>
      <c r="N78" s="18"/>
      <c r="O78" s="18"/>
      <c r="P78" s="18"/>
      <c r="Q78" s="18"/>
      <c r="R78" s="18"/>
      <c r="S78" s="18"/>
    </row>
    <row r="79" spans="1:19" s="13" customFormat="1" ht="18" customHeight="1">
      <c r="A79" s="645"/>
      <c r="B79" s="645"/>
      <c r="C79" s="645"/>
      <c r="D79" s="645"/>
      <c r="E79" s="644"/>
      <c r="F79" s="644"/>
      <c r="G79" s="63"/>
    </row>
    <row r="80" spans="1:19" s="13" customFormat="1" ht="18" customHeight="1">
      <c r="A80" s="645"/>
      <c r="B80" s="645"/>
      <c r="C80" s="645"/>
      <c r="D80" s="645"/>
      <c r="E80" s="644"/>
      <c r="F80" s="644"/>
      <c r="G80" s="63"/>
    </row>
    <row r="81" spans="1:19" s="13" customFormat="1" ht="18" customHeight="1">
      <c r="A81" s="646"/>
      <c r="B81" s="646"/>
      <c r="C81" s="646"/>
      <c r="D81" s="646"/>
      <c r="E81" s="647"/>
      <c r="F81" s="647"/>
      <c r="G81" s="63"/>
    </row>
    <row r="82" spans="1:19" s="13" customFormat="1" ht="13.5" customHeight="1">
      <c r="A82" s="547"/>
      <c r="B82" s="547"/>
      <c r="C82" s="547"/>
      <c r="D82" s="547"/>
      <c r="E82" s="644"/>
      <c r="F82" s="644"/>
      <c r="G82" s="63"/>
    </row>
    <row r="83" spans="1:19">
      <c r="A83" s="547"/>
      <c r="B83" s="547"/>
      <c r="C83" s="547"/>
      <c r="D83" s="547"/>
      <c r="E83" s="644"/>
      <c r="F83" s="644"/>
      <c r="G83" s="63"/>
      <c r="H83" s="13"/>
      <c r="I83" s="13"/>
      <c r="J83" s="13"/>
    </row>
    <row r="84" spans="1:19">
      <c r="A84" s="645"/>
      <c r="B84" s="645"/>
      <c r="C84" s="645"/>
      <c r="D84" s="645"/>
      <c r="E84" s="644"/>
      <c r="F84" s="644"/>
      <c r="G84" s="63"/>
      <c r="H84" s="13"/>
      <c r="I84" s="13"/>
      <c r="J84" s="13"/>
    </row>
    <row r="85" spans="1:19" ht="76.5" customHeight="1">
      <c r="A85" s="547"/>
      <c r="B85" s="547"/>
      <c r="C85" s="547"/>
      <c r="D85" s="547"/>
      <c r="E85" s="644"/>
      <c r="F85" s="644"/>
      <c r="G85" s="63"/>
      <c r="H85" s="13"/>
      <c r="I85" s="13"/>
      <c r="J85" s="13"/>
      <c r="K85" s="13"/>
      <c r="L85" s="13"/>
    </row>
    <row r="86" spans="1:19">
      <c r="A86" s="655"/>
      <c r="B86" s="645"/>
      <c r="C86" s="645"/>
      <c r="D86" s="645"/>
      <c r="E86" s="656"/>
      <c r="F86" s="656"/>
      <c r="G86" s="64"/>
      <c r="H86" s="13"/>
      <c r="I86" s="13"/>
      <c r="J86" s="13"/>
      <c r="K86" s="13"/>
      <c r="L86" s="13"/>
    </row>
    <row r="87" spans="1:19" ht="16.5">
      <c r="A87" s="648"/>
      <c r="B87" s="648"/>
      <c r="C87" s="648"/>
      <c r="K87" s="18"/>
      <c r="L87" s="13"/>
    </row>
    <row r="88" spans="1:19" ht="16.5">
      <c r="A88" s="649"/>
      <c r="B88" s="649"/>
      <c r="C88" s="649"/>
      <c r="K88" s="18"/>
      <c r="L88" s="13"/>
    </row>
    <row r="89" spans="1:19" ht="16.5">
      <c r="B89" s="650"/>
      <c r="C89" s="650"/>
      <c r="D89" s="650"/>
      <c r="G89" s="13"/>
      <c r="H89" s="13"/>
      <c r="I89" s="13"/>
      <c r="J89" s="13"/>
      <c r="K89" s="18"/>
      <c r="L89" s="13"/>
    </row>
    <row r="90" spans="1:19" ht="15.75" customHeight="1">
      <c r="G90" s="13"/>
      <c r="H90" s="13"/>
      <c r="I90" s="13"/>
      <c r="J90" s="13"/>
    </row>
    <row r="91" spans="1:19" ht="15.75" customHeight="1">
      <c r="G91" s="13"/>
      <c r="H91" s="18"/>
      <c r="I91" s="18"/>
      <c r="J91" s="18"/>
    </row>
    <row r="92" spans="1:19" ht="12.75" customHeight="1">
      <c r="G92" s="13"/>
      <c r="H92" s="18"/>
      <c r="I92" s="18"/>
      <c r="J92" s="18"/>
    </row>
    <row r="93" spans="1:19" ht="37.5" customHeight="1">
      <c r="G93" s="13"/>
      <c r="H93" s="18"/>
      <c r="I93" s="18"/>
      <c r="J93" s="18"/>
    </row>
    <row r="94" spans="1:19" ht="41.25" customHeight="1">
      <c r="A94" s="651"/>
      <c r="B94" s="651"/>
      <c r="C94" s="651"/>
      <c r="D94" s="651"/>
      <c r="E94" s="651"/>
      <c r="F94" s="75"/>
      <c r="H94" s="1"/>
    </row>
    <row r="95" spans="1:19" s="31" customFormat="1" ht="28.5" customHeight="1">
      <c r="A95" s="651"/>
      <c r="B95" s="651"/>
      <c r="C95" s="651"/>
      <c r="D95" s="651"/>
      <c r="E95" s="651"/>
      <c r="F95" s="75"/>
      <c r="G95" s="52"/>
      <c r="H95" s="1"/>
      <c r="I95" s="52"/>
      <c r="J95" s="52"/>
      <c r="M95" s="18"/>
      <c r="N95" s="18"/>
      <c r="O95" s="18"/>
      <c r="P95" s="18"/>
      <c r="Q95" s="18"/>
      <c r="R95" s="18"/>
      <c r="S95" s="18"/>
    </row>
    <row r="96" spans="1:19" s="13" customFormat="1" ht="18" customHeight="1">
      <c r="A96" s="651"/>
      <c r="B96" s="651"/>
      <c r="C96" s="651"/>
      <c r="D96" s="651"/>
      <c r="E96" s="651"/>
      <c r="F96" s="75"/>
      <c r="G96" s="52"/>
      <c r="H96" s="1"/>
      <c r="I96" s="52"/>
      <c r="J96" s="52"/>
      <c r="M96" s="18"/>
      <c r="N96" s="18"/>
      <c r="O96" s="18"/>
      <c r="P96" s="18"/>
      <c r="Q96" s="18"/>
      <c r="R96" s="18"/>
      <c r="S96" s="18"/>
    </row>
    <row r="97" spans="1:19" s="13" customFormat="1" ht="18" customHeight="1">
      <c r="A97" s="651"/>
      <c r="B97" s="651"/>
      <c r="C97" s="651"/>
      <c r="D97" s="651"/>
      <c r="E97" s="651"/>
      <c r="F97" s="52"/>
      <c r="G97" s="52"/>
      <c r="H97" s="1"/>
      <c r="I97" s="52"/>
      <c r="J97" s="52"/>
    </row>
    <row r="98" spans="1:19" s="13" customFormat="1" ht="18" customHeight="1">
      <c r="A98" s="652"/>
      <c r="B98" s="652"/>
      <c r="C98" s="652"/>
      <c r="D98" s="652"/>
      <c r="E98" s="652"/>
      <c r="F98" s="652"/>
      <c r="G98" s="652"/>
      <c r="H98" s="52"/>
      <c r="I98" s="52"/>
      <c r="J98" s="52"/>
      <c r="M98" s="18"/>
      <c r="N98" s="18"/>
      <c r="O98" s="18"/>
      <c r="P98" s="18"/>
      <c r="Q98" s="18"/>
      <c r="R98" s="18"/>
      <c r="S98" s="18"/>
    </row>
    <row r="99" spans="1:19" s="13" customFormat="1" ht="18" customHeight="1">
      <c r="A99" s="653"/>
      <c r="B99" s="653"/>
      <c r="C99" s="653"/>
      <c r="D99" s="653"/>
      <c r="E99" s="654"/>
      <c r="F99" s="654"/>
      <c r="G99" s="69"/>
      <c r="H99" s="31"/>
      <c r="I99" s="31"/>
      <c r="J99" s="31"/>
      <c r="M99" s="18"/>
      <c r="N99" s="18"/>
      <c r="O99" s="18"/>
      <c r="P99" s="18"/>
      <c r="Q99" s="18"/>
      <c r="R99" s="18"/>
      <c r="S99" s="18"/>
    </row>
    <row r="100" spans="1:19" s="13" customFormat="1" ht="18" customHeight="1">
      <c r="A100" s="645"/>
      <c r="B100" s="645"/>
      <c r="C100" s="645"/>
      <c r="D100" s="645"/>
      <c r="E100" s="644"/>
      <c r="F100" s="644"/>
      <c r="G100" s="63"/>
    </row>
    <row r="101" spans="1:19" s="13" customFormat="1" ht="18" customHeight="1">
      <c r="A101" s="645"/>
      <c r="B101" s="645"/>
      <c r="C101" s="645"/>
      <c r="D101" s="645"/>
      <c r="E101" s="644"/>
      <c r="F101" s="644"/>
      <c r="G101" s="63"/>
    </row>
    <row r="102" spans="1:19" s="13" customFormat="1" ht="18" customHeight="1">
      <c r="A102" s="646"/>
      <c r="B102" s="646"/>
      <c r="C102" s="646"/>
      <c r="D102" s="646"/>
      <c r="E102" s="647"/>
      <c r="F102" s="647"/>
      <c r="G102" s="63"/>
    </row>
    <row r="103" spans="1:19" s="13" customFormat="1" ht="18" customHeight="1">
      <c r="A103" s="547"/>
      <c r="B103" s="547"/>
      <c r="C103" s="547"/>
      <c r="D103" s="547"/>
      <c r="E103" s="644"/>
      <c r="F103" s="644"/>
      <c r="G103" s="63"/>
      <c r="M103" s="18"/>
      <c r="N103" s="18"/>
      <c r="O103" s="18"/>
      <c r="P103" s="18"/>
      <c r="Q103" s="18"/>
      <c r="R103" s="18"/>
      <c r="S103" s="18"/>
    </row>
    <row r="104" spans="1:19" s="13" customFormat="1" ht="18" customHeight="1">
      <c r="A104" s="547"/>
      <c r="B104" s="547"/>
      <c r="C104" s="547"/>
      <c r="D104" s="547"/>
      <c r="E104" s="644"/>
      <c r="F104" s="644"/>
      <c r="G104" s="63"/>
      <c r="M104" s="18"/>
      <c r="N104" s="18"/>
      <c r="O104" s="18"/>
      <c r="P104" s="18"/>
      <c r="Q104" s="18"/>
      <c r="R104" s="18"/>
      <c r="S104" s="18"/>
    </row>
    <row r="105" spans="1:19" s="13" customFormat="1" ht="18" customHeight="1">
      <c r="A105" s="645"/>
      <c r="B105" s="645"/>
      <c r="C105" s="645"/>
      <c r="D105" s="645"/>
      <c r="E105" s="644"/>
      <c r="F105" s="644"/>
      <c r="G105" s="63"/>
    </row>
    <row r="106" spans="1:19" s="13" customFormat="1" ht="18" customHeight="1">
      <c r="A106" s="547"/>
      <c r="B106" s="547"/>
      <c r="C106" s="547"/>
      <c r="D106" s="547"/>
      <c r="E106" s="644"/>
      <c r="F106" s="644"/>
      <c r="G106" s="63"/>
      <c r="M106" s="18"/>
      <c r="N106" s="18"/>
      <c r="O106" s="18"/>
      <c r="P106" s="18"/>
      <c r="Q106" s="18"/>
      <c r="R106" s="18"/>
      <c r="S106" s="18"/>
    </row>
    <row r="107" spans="1:19" s="13" customFormat="1" ht="18" customHeight="1">
      <c r="A107" s="657"/>
      <c r="B107" s="657"/>
      <c r="C107" s="657"/>
      <c r="D107" s="657"/>
      <c r="E107" s="647"/>
      <c r="F107" s="647"/>
      <c r="G107" s="63"/>
      <c r="M107" s="18"/>
      <c r="N107" s="18"/>
      <c r="O107" s="18"/>
      <c r="P107" s="18"/>
      <c r="Q107" s="18"/>
      <c r="R107" s="18"/>
      <c r="S107" s="18"/>
    </row>
    <row r="108" spans="1:19" s="13" customFormat="1" ht="18" customHeight="1">
      <c r="A108" s="645"/>
      <c r="B108" s="645"/>
      <c r="C108" s="645"/>
      <c r="D108" s="645"/>
      <c r="E108" s="644"/>
      <c r="F108" s="644"/>
      <c r="G108" s="63"/>
    </row>
    <row r="109" spans="1:19" s="13" customFormat="1" ht="18" customHeight="1">
      <c r="A109" s="645"/>
      <c r="B109" s="645"/>
      <c r="C109" s="645"/>
      <c r="D109" s="645"/>
      <c r="E109" s="644"/>
      <c r="F109" s="644"/>
      <c r="G109" s="63"/>
    </row>
    <row r="110" spans="1:19" s="13" customFormat="1" ht="18" customHeight="1">
      <c r="A110" s="646"/>
      <c r="B110" s="646"/>
      <c r="C110" s="646"/>
      <c r="D110" s="646"/>
      <c r="E110" s="647"/>
      <c r="F110" s="647"/>
      <c r="G110" s="63"/>
    </row>
    <row r="111" spans="1:19" s="13" customFormat="1" ht="18" customHeight="1">
      <c r="A111" s="547"/>
      <c r="B111" s="547"/>
      <c r="C111" s="547"/>
      <c r="D111" s="547"/>
      <c r="E111" s="644"/>
      <c r="F111" s="644"/>
      <c r="G111" s="63"/>
    </row>
    <row r="112" spans="1:19" s="13" customFormat="1" ht="18" customHeight="1">
      <c r="A112" s="547"/>
      <c r="B112" s="547"/>
      <c r="C112" s="547"/>
      <c r="D112" s="547"/>
      <c r="E112" s="644"/>
      <c r="F112" s="644"/>
      <c r="G112" s="63"/>
      <c r="M112" s="18"/>
      <c r="N112" s="18"/>
      <c r="O112" s="18"/>
      <c r="P112" s="18"/>
      <c r="Q112" s="18"/>
      <c r="R112" s="18"/>
      <c r="S112" s="18"/>
    </row>
    <row r="113" spans="1:19" s="13" customFormat="1" ht="18" customHeight="1">
      <c r="A113" s="645"/>
      <c r="B113" s="645"/>
      <c r="C113" s="645"/>
      <c r="D113" s="645"/>
      <c r="E113" s="644"/>
      <c r="F113" s="644"/>
      <c r="G113" s="63"/>
      <c r="M113" s="18"/>
      <c r="N113" s="18"/>
      <c r="O113" s="18"/>
      <c r="P113" s="18"/>
      <c r="Q113" s="18"/>
      <c r="R113" s="18"/>
      <c r="S113" s="18"/>
    </row>
    <row r="114" spans="1:19" s="13" customFormat="1" ht="18" customHeight="1">
      <c r="A114" s="547"/>
      <c r="B114" s="547"/>
      <c r="C114" s="547"/>
      <c r="D114" s="547"/>
      <c r="E114" s="644"/>
      <c r="F114" s="644"/>
      <c r="G114" s="63"/>
      <c r="M114" s="18"/>
      <c r="N114" s="18"/>
      <c r="O114" s="18"/>
      <c r="P114" s="18"/>
      <c r="Q114" s="18"/>
      <c r="R114" s="18"/>
      <c r="S114" s="18"/>
    </row>
    <row r="115" spans="1:19" s="13" customFormat="1" ht="18" customHeight="1">
      <c r="A115" s="645"/>
      <c r="B115" s="645"/>
      <c r="C115" s="645"/>
      <c r="D115" s="645"/>
      <c r="E115" s="644"/>
      <c r="F115" s="644"/>
      <c r="G115" s="63"/>
      <c r="M115" s="18"/>
      <c r="N115" s="18"/>
      <c r="O115" s="18"/>
      <c r="P115" s="18"/>
      <c r="Q115" s="18"/>
      <c r="R115" s="18"/>
      <c r="S115" s="18"/>
    </row>
    <row r="116" spans="1:19" s="13" customFormat="1" ht="18" customHeight="1">
      <c r="A116" s="646"/>
      <c r="B116" s="646"/>
      <c r="C116" s="646"/>
      <c r="D116" s="646"/>
      <c r="E116" s="647"/>
      <c r="F116" s="647"/>
      <c r="G116" s="63"/>
    </row>
    <row r="117" spans="1:19" s="13" customFormat="1" ht="18" customHeight="1">
      <c r="A117" s="547"/>
      <c r="B117" s="547"/>
      <c r="C117" s="547"/>
      <c r="D117" s="547"/>
      <c r="E117" s="644"/>
      <c r="F117" s="644"/>
      <c r="G117" s="63"/>
      <c r="M117" s="18"/>
      <c r="N117" s="18"/>
      <c r="O117" s="18"/>
      <c r="P117" s="18"/>
      <c r="Q117" s="18"/>
      <c r="R117" s="18"/>
      <c r="S117" s="18"/>
    </row>
    <row r="118" spans="1:19" s="13" customFormat="1" ht="18" customHeight="1">
      <c r="A118" s="657"/>
      <c r="B118" s="657"/>
      <c r="C118" s="657"/>
      <c r="D118" s="657"/>
      <c r="E118" s="647"/>
      <c r="F118" s="647"/>
      <c r="G118" s="63"/>
      <c r="M118" s="18"/>
      <c r="N118" s="18"/>
      <c r="O118" s="18"/>
      <c r="P118" s="18"/>
      <c r="Q118" s="18"/>
      <c r="R118" s="18"/>
      <c r="S118" s="18"/>
    </row>
    <row r="119" spans="1:19" s="13" customFormat="1" ht="18" customHeight="1">
      <c r="A119" s="645"/>
      <c r="B119" s="645"/>
      <c r="C119" s="645"/>
      <c r="D119" s="645"/>
      <c r="E119" s="644"/>
      <c r="F119" s="644"/>
      <c r="G119" s="63"/>
    </row>
    <row r="120" spans="1:19" s="13" customFormat="1" ht="18" customHeight="1">
      <c r="A120" s="645"/>
      <c r="B120" s="645"/>
      <c r="C120" s="645"/>
      <c r="D120" s="645"/>
      <c r="E120" s="644"/>
      <c r="F120" s="644"/>
      <c r="G120" s="63"/>
    </row>
    <row r="121" spans="1:19" s="13" customFormat="1" ht="18" customHeight="1">
      <c r="A121" s="646"/>
      <c r="B121" s="646"/>
      <c r="C121" s="646"/>
      <c r="D121" s="646"/>
      <c r="E121" s="647"/>
      <c r="F121" s="647"/>
      <c r="G121" s="63"/>
    </row>
    <row r="122" spans="1:19" s="13" customFormat="1" ht="13.5" customHeight="1">
      <c r="A122" s="547"/>
      <c r="B122" s="547"/>
      <c r="C122" s="547"/>
      <c r="D122" s="547"/>
      <c r="E122" s="644"/>
      <c r="F122" s="644"/>
      <c r="G122" s="63"/>
    </row>
    <row r="123" spans="1:19" s="13" customFormat="1" ht="13.5" customHeight="1">
      <c r="A123" s="547"/>
      <c r="B123" s="547"/>
      <c r="C123" s="547"/>
      <c r="D123" s="547"/>
      <c r="E123" s="644"/>
      <c r="F123" s="644"/>
      <c r="G123" s="63"/>
    </row>
    <row r="124" spans="1:19" s="13" customFormat="1" ht="13.5" customHeight="1">
      <c r="A124" s="645"/>
      <c r="B124" s="645"/>
      <c r="C124" s="645"/>
      <c r="D124" s="645"/>
      <c r="E124" s="644"/>
      <c r="F124" s="644"/>
      <c r="G124" s="63"/>
    </row>
    <row r="125" spans="1:19" s="13" customFormat="1" ht="13.5" customHeight="1">
      <c r="A125" s="547"/>
      <c r="B125" s="547"/>
      <c r="C125" s="547"/>
      <c r="D125" s="547"/>
      <c r="E125" s="644"/>
      <c r="F125" s="644"/>
      <c r="G125" s="63"/>
    </row>
    <row r="126" spans="1:19" s="13" customFormat="1" ht="13.5" customHeight="1">
      <c r="A126" s="657"/>
      <c r="B126" s="657"/>
      <c r="C126" s="657"/>
      <c r="D126" s="657"/>
      <c r="E126" s="656"/>
      <c r="F126" s="656"/>
      <c r="G126" s="64"/>
    </row>
    <row r="127" spans="1:19" s="13" customFormat="1" ht="13.5" customHeight="1">
      <c r="A127" s="68"/>
      <c r="B127" s="68"/>
      <c r="C127" s="68"/>
      <c r="D127" s="68"/>
      <c r="E127" s="65"/>
      <c r="F127" s="65"/>
      <c r="G127" s="66"/>
    </row>
    <row r="128" spans="1:19" s="13" customFormat="1" ht="13.5" customHeight="1">
      <c r="A128" s="68"/>
      <c r="B128" s="658"/>
      <c r="C128" s="658"/>
      <c r="D128" s="658"/>
      <c r="E128" s="658"/>
      <c r="F128" s="658"/>
      <c r="G128" s="66"/>
    </row>
    <row r="129" spans="1:20" s="112" customFormat="1" ht="13.5" customHeight="1">
      <c r="A129" s="68"/>
      <c r="B129" s="658"/>
      <c r="C129" s="658"/>
      <c r="D129" s="658"/>
      <c r="E129" s="658"/>
      <c r="F129" s="658"/>
      <c r="G129" s="66"/>
      <c r="H129" s="13"/>
      <c r="I129" s="13"/>
      <c r="J129" s="13"/>
      <c r="L129" s="13"/>
      <c r="M129" s="13"/>
      <c r="N129" s="13"/>
      <c r="O129" s="13"/>
      <c r="P129" s="13"/>
      <c r="Q129" s="13"/>
      <c r="R129" s="13"/>
      <c r="S129" s="13"/>
      <c r="T129" s="13"/>
    </row>
    <row r="130" spans="1:20" ht="13.5" customHeight="1">
      <c r="A130" s="68"/>
      <c r="B130" s="68"/>
      <c r="C130" s="68"/>
      <c r="D130" s="68"/>
      <c r="E130" s="65"/>
      <c r="F130" s="65"/>
      <c r="G130" s="66"/>
      <c r="H130" s="13"/>
      <c r="I130" s="13"/>
      <c r="J130" s="13"/>
      <c r="L130" s="13"/>
      <c r="M130" s="13"/>
      <c r="N130" s="13"/>
      <c r="O130" s="13"/>
      <c r="P130" s="13"/>
      <c r="Q130" s="13"/>
      <c r="R130" s="13"/>
      <c r="S130" s="13"/>
      <c r="T130" s="13"/>
    </row>
    <row r="131" spans="1:20" ht="13.5" customHeight="1">
      <c r="A131" s="68"/>
      <c r="B131" s="657"/>
      <c r="C131" s="657"/>
      <c r="D131" s="657"/>
      <c r="E131" s="657"/>
      <c r="F131" s="657"/>
      <c r="G131" s="66"/>
      <c r="H131" s="13"/>
      <c r="I131" s="13"/>
      <c r="J131" s="13"/>
      <c r="L131" s="13"/>
      <c r="M131" s="13"/>
      <c r="N131" s="13"/>
      <c r="O131" s="13"/>
      <c r="P131" s="13"/>
      <c r="Q131" s="13"/>
      <c r="R131" s="13"/>
      <c r="S131" s="13"/>
      <c r="T131" s="13"/>
    </row>
    <row r="132" spans="1:20">
      <c r="A132" s="68"/>
      <c r="B132" s="68"/>
      <c r="C132" s="564"/>
      <c r="D132" s="564"/>
      <c r="E132" s="564"/>
      <c r="F132" s="65"/>
      <c r="G132" s="66"/>
      <c r="H132" s="13"/>
      <c r="I132" s="13"/>
      <c r="J132" s="13"/>
    </row>
    <row r="133" spans="1:20">
      <c r="A133" s="68"/>
      <c r="B133" s="68"/>
      <c r="C133" s="68"/>
      <c r="D133" s="68"/>
      <c r="E133" s="65"/>
      <c r="F133" s="65"/>
      <c r="G133" s="66"/>
      <c r="H133" s="112"/>
      <c r="I133" s="112"/>
      <c r="J133" s="112"/>
    </row>
    <row r="134" spans="1:20">
      <c r="A134" s="68"/>
      <c r="B134" s="68"/>
      <c r="C134" s="68"/>
      <c r="D134" s="68"/>
      <c r="E134" s="65"/>
      <c r="F134" s="65"/>
      <c r="G134" s="66"/>
    </row>
    <row r="135" spans="1:20">
      <c r="A135" s="68"/>
      <c r="B135" s="68"/>
      <c r="C135" s="68"/>
      <c r="D135" s="68"/>
      <c r="E135" s="65"/>
      <c r="F135" s="65"/>
      <c r="G135" s="66"/>
    </row>
    <row r="136" spans="1:20">
      <c r="A136" s="70"/>
    </row>
  </sheetData>
  <sheetProtection password="D232" sheet="1" objects="1" scenarios="1"/>
  <protectedRanges>
    <protectedRange sqref="H7:H24" name="Range1"/>
    <protectedRange sqref="A34:J59" name="Range2"/>
  </protectedRanges>
  <mergeCells count="2563">
    <mergeCell ref="I33:J33"/>
    <mergeCell ref="I34:J34"/>
    <mergeCell ref="I49:J49"/>
    <mergeCell ref="I50:J50"/>
    <mergeCell ref="I40:J40"/>
    <mergeCell ref="I35:J35"/>
    <mergeCell ref="A16:G16"/>
    <mergeCell ref="B17:G17"/>
    <mergeCell ref="B18:G18"/>
    <mergeCell ref="A46:C46"/>
    <mergeCell ref="D46:F46"/>
    <mergeCell ref="I46:J46"/>
    <mergeCell ref="A47:C47"/>
    <mergeCell ref="D47:F47"/>
    <mergeCell ref="A49:C49"/>
    <mergeCell ref="D49:F49"/>
    <mergeCell ref="A50:C50"/>
    <mergeCell ref="D50:F50"/>
    <mergeCell ref="A44:C44"/>
    <mergeCell ref="D44:F44"/>
    <mergeCell ref="I44:J44"/>
    <mergeCell ref="A45:C45"/>
    <mergeCell ref="D45:F45"/>
    <mergeCell ref="I45:J45"/>
    <mergeCell ref="B19:G19"/>
    <mergeCell ref="I48:J48"/>
    <mergeCell ref="I36:J36"/>
    <mergeCell ref="I42:J42"/>
    <mergeCell ref="I37:J37"/>
    <mergeCell ref="I38:J38"/>
    <mergeCell ref="I39:J39"/>
    <mergeCell ref="I58:J58"/>
    <mergeCell ref="A59:C59"/>
    <mergeCell ref="D59:F59"/>
    <mergeCell ref="I59:J59"/>
    <mergeCell ref="B62:G62"/>
    <mergeCell ref="B64:G64"/>
    <mergeCell ref="C65:F65"/>
    <mergeCell ref="B12:G12"/>
    <mergeCell ref="B13:G13"/>
    <mergeCell ref="A14:F14"/>
    <mergeCell ref="B15:G15"/>
    <mergeCell ref="B23:G23"/>
    <mergeCell ref="B24:G24"/>
    <mergeCell ref="A73:D73"/>
    <mergeCell ref="E73:F73"/>
    <mergeCell ref="A74:D74"/>
    <mergeCell ref="E74:F74"/>
    <mergeCell ref="A72:D72"/>
    <mergeCell ref="E72:F72"/>
    <mergeCell ref="A69:D69"/>
    <mergeCell ref="E69:F69"/>
    <mergeCell ref="A70:D70"/>
    <mergeCell ref="E70:F70"/>
    <mergeCell ref="A67:D67"/>
    <mergeCell ref="E67:F67"/>
    <mergeCell ref="A68:D68"/>
    <mergeCell ref="E68:F68"/>
    <mergeCell ref="A71:D71"/>
    <mergeCell ref="E71:F71"/>
    <mergeCell ref="B61:G61"/>
    <mergeCell ref="D42:F42"/>
    <mergeCell ref="A43:C43"/>
    <mergeCell ref="A66:D66"/>
    <mergeCell ref="E66:F66"/>
    <mergeCell ref="A33:C33"/>
    <mergeCell ref="D33:F33"/>
    <mergeCell ref="A34:C34"/>
    <mergeCell ref="D34:F34"/>
    <mergeCell ref="A35:C35"/>
    <mergeCell ref="D35:F35"/>
    <mergeCell ref="D41:F41"/>
    <mergeCell ref="A58:C58"/>
    <mergeCell ref="A32:C32"/>
    <mergeCell ref="D32:F32"/>
    <mergeCell ref="G32:H32"/>
    <mergeCell ref="D48:F48"/>
    <mergeCell ref="A41:C41"/>
    <mergeCell ref="A37:C37"/>
    <mergeCell ref="D37:F37"/>
    <mergeCell ref="D58:F58"/>
    <mergeCell ref="A38:C38"/>
    <mergeCell ref="D38:F38"/>
    <mergeCell ref="A39:C39"/>
    <mergeCell ref="D39:F39"/>
    <mergeCell ref="A51:C51"/>
    <mergeCell ref="D51:F51"/>
    <mergeCell ref="A55:C55"/>
    <mergeCell ref="D55:F55"/>
    <mergeCell ref="A40:C40"/>
    <mergeCell ref="D40:F40"/>
    <mergeCell ref="A36:C36"/>
    <mergeCell ref="D36:F36"/>
    <mergeCell ref="A84:D84"/>
    <mergeCell ref="E84:F84"/>
    <mergeCell ref="A81:D81"/>
    <mergeCell ref="E81:F81"/>
    <mergeCell ref="A82:D82"/>
    <mergeCell ref="E82:F82"/>
    <mergeCell ref="A79:D79"/>
    <mergeCell ref="E79:F79"/>
    <mergeCell ref="A80:D80"/>
    <mergeCell ref="E80:F80"/>
    <mergeCell ref="A77:D77"/>
    <mergeCell ref="E77:F77"/>
    <mergeCell ref="A78:D78"/>
    <mergeCell ref="E78:F78"/>
    <mergeCell ref="A75:D75"/>
    <mergeCell ref="E75:F75"/>
    <mergeCell ref="A76:D76"/>
    <mergeCell ref="E76:F76"/>
    <mergeCell ref="A114:D114"/>
    <mergeCell ref="E114:F114"/>
    <mergeCell ref="A122:D122"/>
    <mergeCell ref="E122:F122"/>
    <mergeCell ref="A115:D115"/>
    <mergeCell ref="E115:F115"/>
    <mergeCell ref="A112:D112"/>
    <mergeCell ref="E112:F112"/>
    <mergeCell ref="A113:D113"/>
    <mergeCell ref="E113:F113"/>
    <mergeCell ref="A108:D108"/>
    <mergeCell ref="E108:F108"/>
    <mergeCell ref="A109:D109"/>
    <mergeCell ref="E109:F109"/>
    <mergeCell ref="A106:D106"/>
    <mergeCell ref="E106:F106"/>
    <mergeCell ref="A107:D107"/>
    <mergeCell ref="E107:F107"/>
    <mergeCell ref="A110:D110"/>
    <mergeCell ref="E110:F110"/>
    <mergeCell ref="A111:D111"/>
    <mergeCell ref="E111:F111"/>
    <mergeCell ref="B131:F131"/>
    <mergeCell ref="C132:E132"/>
    <mergeCell ref="A118:D118"/>
    <mergeCell ref="E118:F118"/>
    <mergeCell ref="A119:D119"/>
    <mergeCell ref="E119:F119"/>
    <mergeCell ref="A116:D116"/>
    <mergeCell ref="E116:F116"/>
    <mergeCell ref="A117:D117"/>
    <mergeCell ref="E117:F117"/>
    <mergeCell ref="A126:D126"/>
    <mergeCell ref="E126:F126"/>
    <mergeCell ref="B128:F128"/>
    <mergeCell ref="B129:F129"/>
    <mergeCell ref="A124:D124"/>
    <mergeCell ref="E124:F124"/>
    <mergeCell ref="A125:D125"/>
    <mergeCell ref="A121:D121"/>
    <mergeCell ref="E121:F121"/>
    <mergeCell ref="E125:F125"/>
    <mergeCell ref="A123:D123"/>
    <mergeCell ref="E123:F123"/>
    <mergeCell ref="A120:D120"/>
    <mergeCell ref="E120:F120"/>
    <mergeCell ref="A104:D104"/>
    <mergeCell ref="E104:F104"/>
    <mergeCell ref="A105:D105"/>
    <mergeCell ref="E105:F105"/>
    <mergeCell ref="A102:D102"/>
    <mergeCell ref="E102:F102"/>
    <mergeCell ref="A103:D103"/>
    <mergeCell ref="E103:F103"/>
    <mergeCell ref="A100:D100"/>
    <mergeCell ref="E100:F100"/>
    <mergeCell ref="I41:J41"/>
    <mergeCell ref="A42:C42"/>
    <mergeCell ref="B20:G20"/>
    <mergeCell ref="B21:G21"/>
    <mergeCell ref="A22:F22"/>
    <mergeCell ref="A101:D101"/>
    <mergeCell ref="E101:F101"/>
    <mergeCell ref="A87:C87"/>
    <mergeCell ref="A88:C88"/>
    <mergeCell ref="B89:D89"/>
    <mergeCell ref="A94:E97"/>
    <mergeCell ref="A98:G98"/>
    <mergeCell ref="A99:D99"/>
    <mergeCell ref="E99:F99"/>
    <mergeCell ref="A85:D85"/>
    <mergeCell ref="E85:F85"/>
    <mergeCell ref="A86:D86"/>
    <mergeCell ref="E86:F86"/>
    <mergeCell ref="A83:D83"/>
    <mergeCell ref="E83:F83"/>
    <mergeCell ref="D43:F43"/>
    <mergeCell ref="I43:J43"/>
    <mergeCell ref="I54:J54"/>
    <mergeCell ref="A48:C48"/>
    <mergeCell ref="I47:J47"/>
    <mergeCell ref="I51:J51"/>
    <mergeCell ref="A52:C52"/>
    <mergeCell ref="D52:F52"/>
    <mergeCell ref="I52:J52"/>
    <mergeCell ref="I55:J55"/>
    <mergeCell ref="JN1:JR1"/>
    <mergeCell ref="JU1:JY1"/>
    <mergeCell ref="KB1:KF1"/>
    <mergeCell ref="KI1:KM1"/>
    <mergeCell ref="KP1:KT1"/>
    <mergeCell ref="IL1:IP1"/>
    <mergeCell ref="DW1:EA1"/>
    <mergeCell ref="ED1:EH1"/>
    <mergeCell ref="EK1:EO1"/>
    <mergeCell ref="ER1:EV1"/>
    <mergeCell ref="EY1:FC1"/>
    <mergeCell ref="FF1:FJ1"/>
    <mergeCell ref="FM1:FQ1"/>
    <mergeCell ref="FT1:FX1"/>
    <mergeCell ref="IS1:IW1"/>
    <mergeCell ref="IZ1:JD1"/>
    <mergeCell ref="JG1:JK1"/>
    <mergeCell ref="B11:G11"/>
    <mergeCell ref="A6:G6"/>
    <mergeCell ref="A7:G7"/>
    <mergeCell ref="A8:G8"/>
    <mergeCell ref="B9:G9"/>
    <mergeCell ref="A31:J31"/>
    <mergeCell ref="I32:J32"/>
    <mergeCell ref="KW1:LA1"/>
    <mergeCell ref="GH1:GL1"/>
    <mergeCell ref="GO1:GS1"/>
    <mergeCell ref="GV1:GZ1"/>
    <mergeCell ref="H1:L1"/>
    <mergeCell ref="A53:C53"/>
    <mergeCell ref="D53:F53"/>
    <mergeCell ref="I53:J53"/>
    <mergeCell ref="A54:C54"/>
    <mergeCell ref="D54:F54"/>
    <mergeCell ref="GA1:GE1"/>
    <mergeCell ref="BL1:BP1"/>
    <mergeCell ref="BS1:BW1"/>
    <mergeCell ref="BZ1:CD1"/>
    <mergeCell ref="CG1:CK1"/>
    <mergeCell ref="CN1:CR1"/>
    <mergeCell ref="CU1:CY1"/>
    <mergeCell ref="DB1:DF1"/>
    <mergeCell ref="DI1:DM1"/>
    <mergeCell ref="DP1:DT1"/>
    <mergeCell ref="O1:S1"/>
    <mergeCell ref="V1:Z1"/>
    <mergeCell ref="AC1:AG1"/>
    <mergeCell ref="AJ1:AN1"/>
    <mergeCell ref="AQ1:AU1"/>
    <mergeCell ref="AX1:BB1"/>
    <mergeCell ref="BE1:BI1"/>
    <mergeCell ref="HC1:HG1"/>
    <mergeCell ref="HJ1:HN1"/>
    <mergeCell ref="HQ1:HU1"/>
    <mergeCell ref="HX1:IB1"/>
    <mergeCell ref="IE1:II1"/>
    <mergeCell ref="NO1:NS1"/>
    <mergeCell ref="NV1:NZ1"/>
    <mergeCell ref="OC1:OG1"/>
    <mergeCell ref="OJ1:ON1"/>
    <mergeCell ref="OQ1:OU1"/>
    <mergeCell ref="OX1:PB1"/>
    <mergeCell ref="PE1:PI1"/>
    <mergeCell ref="PL1:PP1"/>
    <mergeCell ref="PS1:PW1"/>
    <mergeCell ref="LD1:LH1"/>
    <mergeCell ref="LK1:LO1"/>
    <mergeCell ref="LR1:LV1"/>
    <mergeCell ref="LY1:MC1"/>
    <mergeCell ref="MF1:MJ1"/>
    <mergeCell ref="MM1:MQ1"/>
    <mergeCell ref="MT1:MX1"/>
    <mergeCell ref="NA1:NE1"/>
    <mergeCell ref="NH1:NL1"/>
    <mergeCell ref="TT1:TX1"/>
    <mergeCell ref="UA1:UE1"/>
    <mergeCell ref="UH1:UL1"/>
    <mergeCell ref="UO1:US1"/>
    <mergeCell ref="PZ1:QD1"/>
    <mergeCell ref="QG1:QK1"/>
    <mergeCell ref="QN1:QR1"/>
    <mergeCell ref="QU1:QY1"/>
    <mergeCell ref="RB1:RF1"/>
    <mergeCell ref="RI1:RM1"/>
    <mergeCell ref="RP1:RT1"/>
    <mergeCell ref="RW1:SA1"/>
    <mergeCell ref="SD1:SH1"/>
    <mergeCell ref="XG1:XK1"/>
    <mergeCell ref="XN1:XR1"/>
    <mergeCell ref="XU1:XY1"/>
    <mergeCell ref="YB1:YF1"/>
    <mergeCell ref="SK1:SO1"/>
    <mergeCell ref="SR1:SV1"/>
    <mergeCell ref="SY1:TC1"/>
    <mergeCell ref="TF1:TJ1"/>
    <mergeCell ref="TM1:TQ1"/>
    <mergeCell ref="YI1:YM1"/>
    <mergeCell ref="YP1:YT1"/>
    <mergeCell ref="YW1:ZA1"/>
    <mergeCell ref="ZD1:ZH1"/>
    <mergeCell ref="ZK1:ZO1"/>
    <mergeCell ref="UV1:UZ1"/>
    <mergeCell ref="VC1:VG1"/>
    <mergeCell ref="VJ1:VN1"/>
    <mergeCell ref="VQ1:VU1"/>
    <mergeCell ref="VX1:WB1"/>
    <mergeCell ref="WE1:WI1"/>
    <mergeCell ref="WL1:WP1"/>
    <mergeCell ref="WS1:WW1"/>
    <mergeCell ref="WZ1:XD1"/>
    <mergeCell ref="ACC1:ACG1"/>
    <mergeCell ref="ACJ1:ACN1"/>
    <mergeCell ref="ACQ1:ACU1"/>
    <mergeCell ref="ACX1:ADB1"/>
    <mergeCell ref="ADE1:ADI1"/>
    <mergeCell ref="ADL1:ADP1"/>
    <mergeCell ref="ADS1:ADW1"/>
    <mergeCell ref="ADZ1:AED1"/>
    <mergeCell ref="AEG1:AEK1"/>
    <mergeCell ref="ZR1:ZV1"/>
    <mergeCell ref="ZY1:AAC1"/>
    <mergeCell ref="AAF1:AAJ1"/>
    <mergeCell ref="AAM1:AAQ1"/>
    <mergeCell ref="AAT1:AAX1"/>
    <mergeCell ref="ABA1:ABE1"/>
    <mergeCell ref="ABH1:ABL1"/>
    <mergeCell ref="ABO1:ABS1"/>
    <mergeCell ref="ABV1:ABZ1"/>
    <mergeCell ref="AGY1:AHC1"/>
    <mergeCell ref="AHF1:AHJ1"/>
    <mergeCell ref="AIV1:AIZ1"/>
    <mergeCell ref="AJC1:AJG1"/>
    <mergeCell ref="AEN1:AER1"/>
    <mergeCell ref="AEU1:AEY1"/>
    <mergeCell ref="AFB1:AFF1"/>
    <mergeCell ref="AFI1:AFM1"/>
    <mergeCell ref="AFP1:AFT1"/>
    <mergeCell ref="AFW1:AGA1"/>
    <mergeCell ref="AGD1:AGH1"/>
    <mergeCell ref="AGK1:AGO1"/>
    <mergeCell ref="AGR1:AGV1"/>
    <mergeCell ref="AOF1:AOJ1"/>
    <mergeCell ref="AOM1:AOQ1"/>
    <mergeCell ref="AOT1:AOX1"/>
    <mergeCell ref="APA1:APE1"/>
    <mergeCell ref="APH1:APL1"/>
    <mergeCell ref="APO1:APS1"/>
    <mergeCell ref="ALU1:ALY1"/>
    <mergeCell ref="AJJ1:AJN1"/>
    <mergeCell ref="AJQ1:AJU1"/>
    <mergeCell ref="AJX1:AKB1"/>
    <mergeCell ref="AKE1:AKI1"/>
    <mergeCell ref="AKL1:AKP1"/>
    <mergeCell ref="AKS1:AKW1"/>
    <mergeCell ref="AKZ1:ALD1"/>
    <mergeCell ref="ALG1:ALK1"/>
    <mergeCell ref="ALN1:ALR1"/>
    <mergeCell ref="AHM1:AHQ1"/>
    <mergeCell ref="AHT1:AHX1"/>
    <mergeCell ref="AIA1:AIE1"/>
    <mergeCell ref="AIH1:AIL1"/>
    <mergeCell ref="AIO1:AIS1"/>
    <mergeCell ref="APV1:APZ1"/>
    <mergeCell ref="AQC1:AQG1"/>
    <mergeCell ref="AQJ1:AQN1"/>
    <mergeCell ref="AMB1:AMF1"/>
    <mergeCell ref="AMI1:AMM1"/>
    <mergeCell ref="AMP1:AMT1"/>
    <mergeCell ref="AMW1:ANA1"/>
    <mergeCell ref="AND1:ANH1"/>
    <mergeCell ref="ANK1:ANO1"/>
    <mergeCell ref="ANR1:ANV1"/>
    <mergeCell ref="ANY1:AOC1"/>
    <mergeCell ref="ATB1:ATF1"/>
    <mergeCell ref="ATI1:ATM1"/>
    <mergeCell ref="ATP1:ATT1"/>
    <mergeCell ref="ATW1:AUA1"/>
    <mergeCell ref="AUD1:AUH1"/>
    <mergeCell ref="AUK1:AUO1"/>
    <mergeCell ref="AUR1:AUV1"/>
    <mergeCell ref="AUY1:AVC1"/>
    <mergeCell ref="AVF1:AVJ1"/>
    <mergeCell ref="AQQ1:AQU1"/>
    <mergeCell ref="AQX1:ARB1"/>
    <mergeCell ref="ARE1:ARI1"/>
    <mergeCell ref="ARL1:ARP1"/>
    <mergeCell ref="ARS1:ARW1"/>
    <mergeCell ref="ARZ1:ASD1"/>
    <mergeCell ref="ASG1:ASK1"/>
    <mergeCell ref="ASN1:ASR1"/>
    <mergeCell ref="ASU1:ASY1"/>
    <mergeCell ref="AXX1:AYB1"/>
    <mergeCell ref="AYE1:AYI1"/>
    <mergeCell ref="AYL1:AYP1"/>
    <mergeCell ref="AYS1:AYW1"/>
    <mergeCell ref="AYZ1:AZD1"/>
    <mergeCell ref="AZG1:AZK1"/>
    <mergeCell ref="AZN1:AZR1"/>
    <mergeCell ref="AZU1:AZY1"/>
    <mergeCell ref="BAB1:BAF1"/>
    <mergeCell ref="AVM1:AVQ1"/>
    <mergeCell ref="AVT1:AVX1"/>
    <mergeCell ref="AWA1:AWE1"/>
    <mergeCell ref="AWH1:AWL1"/>
    <mergeCell ref="AWO1:AWS1"/>
    <mergeCell ref="AWV1:AWZ1"/>
    <mergeCell ref="AXC1:AXG1"/>
    <mergeCell ref="AXJ1:AXN1"/>
    <mergeCell ref="AXQ1:AXU1"/>
    <mergeCell ref="BCT1:BCX1"/>
    <mergeCell ref="BDA1:BDE1"/>
    <mergeCell ref="BDH1:BDL1"/>
    <mergeCell ref="BDO1:BDS1"/>
    <mergeCell ref="BDV1:BDZ1"/>
    <mergeCell ref="BEC1:BEG1"/>
    <mergeCell ref="BEJ1:BEN1"/>
    <mergeCell ref="BEQ1:BEU1"/>
    <mergeCell ref="BEX1:BFB1"/>
    <mergeCell ref="BAI1:BAM1"/>
    <mergeCell ref="BAP1:BAT1"/>
    <mergeCell ref="BAW1:BBA1"/>
    <mergeCell ref="BBD1:BBH1"/>
    <mergeCell ref="BBK1:BBO1"/>
    <mergeCell ref="BBR1:BBV1"/>
    <mergeCell ref="BBY1:BCC1"/>
    <mergeCell ref="BCF1:BCJ1"/>
    <mergeCell ref="BCM1:BCQ1"/>
    <mergeCell ref="BHP1:BHT1"/>
    <mergeCell ref="BHW1:BIA1"/>
    <mergeCell ref="BID1:BIH1"/>
    <mergeCell ref="BIK1:BIO1"/>
    <mergeCell ref="BIR1:BIV1"/>
    <mergeCell ref="BIY1:BJC1"/>
    <mergeCell ref="BJF1:BJJ1"/>
    <mergeCell ref="BJM1:BJQ1"/>
    <mergeCell ref="BJT1:BJX1"/>
    <mergeCell ref="BFE1:BFI1"/>
    <mergeCell ref="BFL1:BFP1"/>
    <mergeCell ref="BFS1:BFW1"/>
    <mergeCell ref="BFZ1:BGD1"/>
    <mergeCell ref="BGG1:BGK1"/>
    <mergeCell ref="BGN1:BGR1"/>
    <mergeCell ref="BGU1:BGY1"/>
    <mergeCell ref="BHB1:BHF1"/>
    <mergeCell ref="BHI1:BHM1"/>
    <mergeCell ref="BML1:BMP1"/>
    <mergeCell ref="BMS1:BMW1"/>
    <mergeCell ref="BMZ1:BND1"/>
    <mergeCell ref="BNG1:BNK1"/>
    <mergeCell ref="BNN1:BNR1"/>
    <mergeCell ref="BNU1:BNY1"/>
    <mergeCell ref="BOB1:BOF1"/>
    <mergeCell ref="BOI1:BOM1"/>
    <mergeCell ref="BOP1:BOT1"/>
    <mergeCell ref="BKA1:BKE1"/>
    <mergeCell ref="BKH1:BKL1"/>
    <mergeCell ref="BKO1:BKS1"/>
    <mergeCell ref="BKV1:BKZ1"/>
    <mergeCell ref="BLC1:BLG1"/>
    <mergeCell ref="BLJ1:BLN1"/>
    <mergeCell ref="BLQ1:BLU1"/>
    <mergeCell ref="BLX1:BMB1"/>
    <mergeCell ref="BME1:BMI1"/>
    <mergeCell ref="BRH1:BRL1"/>
    <mergeCell ref="BRO1:BRS1"/>
    <mergeCell ref="BRV1:BRZ1"/>
    <mergeCell ref="BSC1:BSG1"/>
    <mergeCell ref="BSJ1:BSN1"/>
    <mergeCell ref="BSQ1:BSU1"/>
    <mergeCell ref="BSX1:BTB1"/>
    <mergeCell ref="BTE1:BTI1"/>
    <mergeCell ref="BTL1:BTP1"/>
    <mergeCell ref="BOW1:BPA1"/>
    <mergeCell ref="BPD1:BPH1"/>
    <mergeCell ref="BPK1:BPO1"/>
    <mergeCell ref="BPR1:BPV1"/>
    <mergeCell ref="BPY1:BQC1"/>
    <mergeCell ref="BQF1:BQJ1"/>
    <mergeCell ref="BQM1:BQQ1"/>
    <mergeCell ref="BQT1:BQX1"/>
    <mergeCell ref="BRA1:BRE1"/>
    <mergeCell ref="BWD1:BWH1"/>
    <mergeCell ref="BWK1:BWO1"/>
    <mergeCell ref="BWR1:BWV1"/>
    <mergeCell ref="BWY1:BXC1"/>
    <mergeCell ref="BXF1:BXJ1"/>
    <mergeCell ref="BXM1:BXQ1"/>
    <mergeCell ref="BXT1:BXX1"/>
    <mergeCell ref="BYA1:BYE1"/>
    <mergeCell ref="BYH1:BYL1"/>
    <mergeCell ref="BTS1:BTW1"/>
    <mergeCell ref="BTZ1:BUD1"/>
    <mergeCell ref="BUG1:BUK1"/>
    <mergeCell ref="BUN1:BUR1"/>
    <mergeCell ref="BUU1:BUY1"/>
    <mergeCell ref="BVB1:BVF1"/>
    <mergeCell ref="BVI1:BVM1"/>
    <mergeCell ref="BVP1:BVT1"/>
    <mergeCell ref="BVW1:BWA1"/>
    <mergeCell ref="CAZ1:CBD1"/>
    <mergeCell ref="CBG1:CBK1"/>
    <mergeCell ref="CBN1:CBR1"/>
    <mergeCell ref="CBU1:CBY1"/>
    <mergeCell ref="CCB1:CCF1"/>
    <mergeCell ref="CCI1:CCM1"/>
    <mergeCell ref="CCP1:CCT1"/>
    <mergeCell ref="CCW1:CDA1"/>
    <mergeCell ref="CDD1:CDH1"/>
    <mergeCell ref="BYO1:BYS1"/>
    <mergeCell ref="BYV1:BYZ1"/>
    <mergeCell ref="BZC1:BZG1"/>
    <mergeCell ref="BZJ1:BZN1"/>
    <mergeCell ref="BZQ1:BZU1"/>
    <mergeCell ref="BZX1:CAB1"/>
    <mergeCell ref="CAE1:CAI1"/>
    <mergeCell ref="CAL1:CAP1"/>
    <mergeCell ref="CAS1:CAW1"/>
    <mergeCell ref="CFV1:CFZ1"/>
    <mergeCell ref="CGC1:CGG1"/>
    <mergeCell ref="CGJ1:CGN1"/>
    <mergeCell ref="CGQ1:CGU1"/>
    <mergeCell ref="CGX1:CHB1"/>
    <mergeCell ref="CHE1:CHI1"/>
    <mergeCell ref="CHL1:CHP1"/>
    <mergeCell ref="CHS1:CHW1"/>
    <mergeCell ref="CHZ1:CID1"/>
    <mergeCell ref="CDK1:CDO1"/>
    <mergeCell ref="CDR1:CDV1"/>
    <mergeCell ref="CDY1:CEC1"/>
    <mergeCell ref="CEF1:CEJ1"/>
    <mergeCell ref="CEM1:CEQ1"/>
    <mergeCell ref="CET1:CEX1"/>
    <mergeCell ref="CFA1:CFE1"/>
    <mergeCell ref="CFH1:CFL1"/>
    <mergeCell ref="CFO1:CFS1"/>
    <mergeCell ref="CKR1:CKV1"/>
    <mergeCell ref="CKY1:CLC1"/>
    <mergeCell ref="CLF1:CLJ1"/>
    <mergeCell ref="CLM1:CLQ1"/>
    <mergeCell ref="CLT1:CLX1"/>
    <mergeCell ref="CMA1:CME1"/>
    <mergeCell ref="CMH1:CML1"/>
    <mergeCell ref="CMO1:CMS1"/>
    <mergeCell ref="CMV1:CMZ1"/>
    <mergeCell ref="CIG1:CIK1"/>
    <mergeCell ref="CIN1:CIR1"/>
    <mergeCell ref="CIU1:CIY1"/>
    <mergeCell ref="CJB1:CJF1"/>
    <mergeCell ref="CJI1:CJM1"/>
    <mergeCell ref="CJP1:CJT1"/>
    <mergeCell ref="CJW1:CKA1"/>
    <mergeCell ref="CKD1:CKH1"/>
    <mergeCell ref="CKK1:CKO1"/>
    <mergeCell ref="CPN1:CPR1"/>
    <mergeCell ref="CPU1:CPY1"/>
    <mergeCell ref="CQB1:CQF1"/>
    <mergeCell ref="CQI1:CQM1"/>
    <mergeCell ref="CQP1:CQT1"/>
    <mergeCell ref="CQW1:CRA1"/>
    <mergeCell ref="CRD1:CRH1"/>
    <mergeCell ref="CRK1:CRO1"/>
    <mergeCell ref="CRR1:CRV1"/>
    <mergeCell ref="CNC1:CNG1"/>
    <mergeCell ref="CNJ1:CNN1"/>
    <mergeCell ref="CNQ1:CNU1"/>
    <mergeCell ref="CNX1:COB1"/>
    <mergeCell ref="COE1:COI1"/>
    <mergeCell ref="COL1:COP1"/>
    <mergeCell ref="COS1:COW1"/>
    <mergeCell ref="COZ1:CPD1"/>
    <mergeCell ref="CPG1:CPK1"/>
    <mergeCell ref="CUJ1:CUN1"/>
    <mergeCell ref="CUQ1:CUU1"/>
    <mergeCell ref="CUX1:CVB1"/>
    <mergeCell ref="CVE1:CVI1"/>
    <mergeCell ref="CVL1:CVP1"/>
    <mergeCell ref="CVS1:CVW1"/>
    <mergeCell ref="CVZ1:CWD1"/>
    <mergeCell ref="CWG1:CWK1"/>
    <mergeCell ref="CWN1:CWR1"/>
    <mergeCell ref="CRY1:CSC1"/>
    <mergeCell ref="CSF1:CSJ1"/>
    <mergeCell ref="CSM1:CSQ1"/>
    <mergeCell ref="CST1:CSX1"/>
    <mergeCell ref="CTA1:CTE1"/>
    <mergeCell ref="CTH1:CTL1"/>
    <mergeCell ref="CTO1:CTS1"/>
    <mergeCell ref="CTV1:CTZ1"/>
    <mergeCell ref="CUC1:CUG1"/>
    <mergeCell ref="CZF1:CZJ1"/>
    <mergeCell ref="CZM1:CZQ1"/>
    <mergeCell ref="CZT1:CZX1"/>
    <mergeCell ref="DAA1:DAE1"/>
    <mergeCell ref="DAH1:DAL1"/>
    <mergeCell ref="DAO1:DAS1"/>
    <mergeCell ref="DAV1:DAZ1"/>
    <mergeCell ref="DBC1:DBG1"/>
    <mergeCell ref="DBJ1:DBN1"/>
    <mergeCell ref="CWU1:CWY1"/>
    <mergeCell ref="CXB1:CXF1"/>
    <mergeCell ref="CXI1:CXM1"/>
    <mergeCell ref="CXP1:CXT1"/>
    <mergeCell ref="CXW1:CYA1"/>
    <mergeCell ref="CYD1:CYH1"/>
    <mergeCell ref="CYK1:CYO1"/>
    <mergeCell ref="CYR1:CYV1"/>
    <mergeCell ref="CYY1:CZC1"/>
    <mergeCell ref="DEB1:DEF1"/>
    <mergeCell ref="DEI1:DEM1"/>
    <mergeCell ref="DEP1:DET1"/>
    <mergeCell ref="DEW1:DFA1"/>
    <mergeCell ref="DFD1:DFH1"/>
    <mergeCell ref="DFK1:DFO1"/>
    <mergeCell ref="DFR1:DFV1"/>
    <mergeCell ref="DFY1:DGC1"/>
    <mergeCell ref="DGF1:DGJ1"/>
    <mergeCell ref="DBQ1:DBU1"/>
    <mergeCell ref="DBX1:DCB1"/>
    <mergeCell ref="DCE1:DCI1"/>
    <mergeCell ref="DCL1:DCP1"/>
    <mergeCell ref="DCS1:DCW1"/>
    <mergeCell ref="DCZ1:DDD1"/>
    <mergeCell ref="DDG1:DDK1"/>
    <mergeCell ref="DDN1:DDR1"/>
    <mergeCell ref="DDU1:DDY1"/>
    <mergeCell ref="DIX1:DJB1"/>
    <mergeCell ref="DJE1:DJI1"/>
    <mergeCell ref="DJL1:DJP1"/>
    <mergeCell ref="DJS1:DJW1"/>
    <mergeCell ref="DJZ1:DKD1"/>
    <mergeCell ref="DKG1:DKK1"/>
    <mergeCell ref="DKN1:DKR1"/>
    <mergeCell ref="DKU1:DKY1"/>
    <mergeCell ref="DLB1:DLF1"/>
    <mergeCell ref="DGM1:DGQ1"/>
    <mergeCell ref="DGT1:DGX1"/>
    <mergeCell ref="DHA1:DHE1"/>
    <mergeCell ref="DHH1:DHL1"/>
    <mergeCell ref="DHO1:DHS1"/>
    <mergeCell ref="DHV1:DHZ1"/>
    <mergeCell ref="DIC1:DIG1"/>
    <mergeCell ref="DIJ1:DIN1"/>
    <mergeCell ref="DIQ1:DIU1"/>
    <mergeCell ref="DNT1:DNX1"/>
    <mergeCell ref="DOA1:DOE1"/>
    <mergeCell ref="DOH1:DOL1"/>
    <mergeCell ref="DOO1:DOS1"/>
    <mergeCell ref="DOV1:DOZ1"/>
    <mergeCell ref="DPC1:DPG1"/>
    <mergeCell ref="DPJ1:DPN1"/>
    <mergeCell ref="DPQ1:DPU1"/>
    <mergeCell ref="DPX1:DQB1"/>
    <mergeCell ref="DLI1:DLM1"/>
    <mergeCell ref="DLP1:DLT1"/>
    <mergeCell ref="DLW1:DMA1"/>
    <mergeCell ref="DMD1:DMH1"/>
    <mergeCell ref="DMK1:DMO1"/>
    <mergeCell ref="DMR1:DMV1"/>
    <mergeCell ref="DMY1:DNC1"/>
    <mergeCell ref="DNF1:DNJ1"/>
    <mergeCell ref="DNM1:DNQ1"/>
    <mergeCell ref="DSP1:DST1"/>
    <mergeCell ref="DSW1:DTA1"/>
    <mergeCell ref="DTD1:DTH1"/>
    <mergeCell ref="DTK1:DTO1"/>
    <mergeCell ref="DTR1:DTV1"/>
    <mergeCell ref="DTY1:DUC1"/>
    <mergeCell ref="DUF1:DUJ1"/>
    <mergeCell ref="DUM1:DUQ1"/>
    <mergeCell ref="DUT1:DUX1"/>
    <mergeCell ref="DQE1:DQI1"/>
    <mergeCell ref="DQL1:DQP1"/>
    <mergeCell ref="DQS1:DQW1"/>
    <mergeCell ref="DQZ1:DRD1"/>
    <mergeCell ref="DRG1:DRK1"/>
    <mergeCell ref="DRN1:DRR1"/>
    <mergeCell ref="DRU1:DRY1"/>
    <mergeCell ref="DSB1:DSF1"/>
    <mergeCell ref="DSI1:DSM1"/>
    <mergeCell ref="DXL1:DXP1"/>
    <mergeCell ref="DXS1:DXW1"/>
    <mergeCell ref="DXZ1:DYD1"/>
    <mergeCell ref="DYG1:DYK1"/>
    <mergeCell ref="DYN1:DYR1"/>
    <mergeCell ref="DYU1:DYY1"/>
    <mergeCell ref="DZB1:DZF1"/>
    <mergeCell ref="DZI1:DZM1"/>
    <mergeCell ref="DZP1:DZT1"/>
    <mergeCell ref="DVA1:DVE1"/>
    <mergeCell ref="DVH1:DVL1"/>
    <mergeCell ref="DVO1:DVS1"/>
    <mergeCell ref="DVV1:DVZ1"/>
    <mergeCell ref="DWC1:DWG1"/>
    <mergeCell ref="DWJ1:DWN1"/>
    <mergeCell ref="DWQ1:DWU1"/>
    <mergeCell ref="DWX1:DXB1"/>
    <mergeCell ref="DXE1:DXI1"/>
    <mergeCell ref="ECH1:ECL1"/>
    <mergeCell ref="ECO1:ECS1"/>
    <mergeCell ref="ECV1:ECZ1"/>
    <mergeCell ref="EDC1:EDG1"/>
    <mergeCell ref="EDJ1:EDN1"/>
    <mergeCell ref="EDQ1:EDU1"/>
    <mergeCell ref="EDX1:EEB1"/>
    <mergeCell ref="EEE1:EEI1"/>
    <mergeCell ref="EEL1:EEP1"/>
    <mergeCell ref="DZW1:EAA1"/>
    <mergeCell ref="EAD1:EAH1"/>
    <mergeCell ref="EAK1:EAO1"/>
    <mergeCell ref="EAR1:EAV1"/>
    <mergeCell ref="EAY1:EBC1"/>
    <mergeCell ref="EBF1:EBJ1"/>
    <mergeCell ref="EBM1:EBQ1"/>
    <mergeCell ref="EBT1:EBX1"/>
    <mergeCell ref="ECA1:ECE1"/>
    <mergeCell ref="EHD1:EHH1"/>
    <mergeCell ref="EHK1:EHO1"/>
    <mergeCell ref="EHR1:EHV1"/>
    <mergeCell ref="EHY1:EIC1"/>
    <mergeCell ref="EIF1:EIJ1"/>
    <mergeCell ref="EIM1:EIQ1"/>
    <mergeCell ref="EIT1:EIX1"/>
    <mergeCell ref="EJA1:EJE1"/>
    <mergeCell ref="EJH1:EJL1"/>
    <mergeCell ref="EES1:EEW1"/>
    <mergeCell ref="EEZ1:EFD1"/>
    <mergeCell ref="EFG1:EFK1"/>
    <mergeCell ref="EFN1:EFR1"/>
    <mergeCell ref="EFU1:EFY1"/>
    <mergeCell ref="EGB1:EGF1"/>
    <mergeCell ref="EGI1:EGM1"/>
    <mergeCell ref="EGP1:EGT1"/>
    <mergeCell ref="EGW1:EHA1"/>
    <mergeCell ref="ELZ1:EMD1"/>
    <mergeCell ref="EMG1:EMK1"/>
    <mergeCell ref="EMN1:EMR1"/>
    <mergeCell ref="EMU1:EMY1"/>
    <mergeCell ref="ENB1:ENF1"/>
    <mergeCell ref="ENI1:ENM1"/>
    <mergeCell ref="ENP1:ENT1"/>
    <mergeCell ref="ENW1:EOA1"/>
    <mergeCell ref="EOD1:EOH1"/>
    <mergeCell ref="EJO1:EJS1"/>
    <mergeCell ref="EJV1:EJZ1"/>
    <mergeCell ref="EKC1:EKG1"/>
    <mergeCell ref="EKJ1:EKN1"/>
    <mergeCell ref="EKQ1:EKU1"/>
    <mergeCell ref="EKX1:ELB1"/>
    <mergeCell ref="ELE1:ELI1"/>
    <mergeCell ref="ELL1:ELP1"/>
    <mergeCell ref="ELS1:ELW1"/>
    <mergeCell ref="EQV1:EQZ1"/>
    <mergeCell ref="ERC1:ERG1"/>
    <mergeCell ref="ERJ1:ERN1"/>
    <mergeCell ref="ERQ1:ERU1"/>
    <mergeCell ref="ERX1:ESB1"/>
    <mergeCell ref="ESE1:ESI1"/>
    <mergeCell ref="ESL1:ESP1"/>
    <mergeCell ref="ESS1:ESW1"/>
    <mergeCell ref="ESZ1:ETD1"/>
    <mergeCell ref="EOK1:EOO1"/>
    <mergeCell ref="EOR1:EOV1"/>
    <mergeCell ref="EOY1:EPC1"/>
    <mergeCell ref="EPF1:EPJ1"/>
    <mergeCell ref="EPM1:EPQ1"/>
    <mergeCell ref="EPT1:EPX1"/>
    <mergeCell ref="EQA1:EQE1"/>
    <mergeCell ref="EQH1:EQL1"/>
    <mergeCell ref="EQO1:EQS1"/>
    <mergeCell ref="EVR1:EVV1"/>
    <mergeCell ref="EVY1:EWC1"/>
    <mergeCell ref="EWF1:EWJ1"/>
    <mergeCell ref="EWM1:EWQ1"/>
    <mergeCell ref="EWT1:EWX1"/>
    <mergeCell ref="EXA1:EXE1"/>
    <mergeCell ref="EXH1:EXL1"/>
    <mergeCell ref="EXO1:EXS1"/>
    <mergeCell ref="EXV1:EXZ1"/>
    <mergeCell ref="ETG1:ETK1"/>
    <mergeCell ref="ETN1:ETR1"/>
    <mergeCell ref="ETU1:ETY1"/>
    <mergeCell ref="EUB1:EUF1"/>
    <mergeCell ref="EUI1:EUM1"/>
    <mergeCell ref="EUP1:EUT1"/>
    <mergeCell ref="EUW1:EVA1"/>
    <mergeCell ref="EVD1:EVH1"/>
    <mergeCell ref="EVK1:EVO1"/>
    <mergeCell ref="FAN1:FAR1"/>
    <mergeCell ref="FAU1:FAY1"/>
    <mergeCell ref="FBB1:FBF1"/>
    <mergeCell ref="FBI1:FBM1"/>
    <mergeCell ref="FBP1:FBT1"/>
    <mergeCell ref="FBW1:FCA1"/>
    <mergeCell ref="FCD1:FCH1"/>
    <mergeCell ref="FCK1:FCO1"/>
    <mergeCell ref="FCR1:FCV1"/>
    <mergeCell ref="EYC1:EYG1"/>
    <mergeCell ref="EYJ1:EYN1"/>
    <mergeCell ref="EYQ1:EYU1"/>
    <mergeCell ref="EYX1:EZB1"/>
    <mergeCell ref="EZE1:EZI1"/>
    <mergeCell ref="EZL1:EZP1"/>
    <mergeCell ref="EZS1:EZW1"/>
    <mergeCell ref="EZZ1:FAD1"/>
    <mergeCell ref="FAG1:FAK1"/>
    <mergeCell ref="FFJ1:FFN1"/>
    <mergeCell ref="FFQ1:FFU1"/>
    <mergeCell ref="FFX1:FGB1"/>
    <mergeCell ref="FGE1:FGI1"/>
    <mergeCell ref="FGL1:FGP1"/>
    <mergeCell ref="FGS1:FGW1"/>
    <mergeCell ref="FGZ1:FHD1"/>
    <mergeCell ref="FHG1:FHK1"/>
    <mergeCell ref="FHN1:FHR1"/>
    <mergeCell ref="FCY1:FDC1"/>
    <mergeCell ref="FDF1:FDJ1"/>
    <mergeCell ref="FDM1:FDQ1"/>
    <mergeCell ref="FDT1:FDX1"/>
    <mergeCell ref="FEA1:FEE1"/>
    <mergeCell ref="FEH1:FEL1"/>
    <mergeCell ref="FEO1:FES1"/>
    <mergeCell ref="FEV1:FEZ1"/>
    <mergeCell ref="FFC1:FFG1"/>
    <mergeCell ref="FKF1:FKJ1"/>
    <mergeCell ref="FKM1:FKQ1"/>
    <mergeCell ref="FKT1:FKX1"/>
    <mergeCell ref="FLA1:FLE1"/>
    <mergeCell ref="FLH1:FLL1"/>
    <mergeCell ref="FLO1:FLS1"/>
    <mergeCell ref="FLV1:FLZ1"/>
    <mergeCell ref="FMC1:FMG1"/>
    <mergeCell ref="FMJ1:FMN1"/>
    <mergeCell ref="FHU1:FHY1"/>
    <mergeCell ref="FIB1:FIF1"/>
    <mergeCell ref="FII1:FIM1"/>
    <mergeCell ref="FIP1:FIT1"/>
    <mergeCell ref="FIW1:FJA1"/>
    <mergeCell ref="FJD1:FJH1"/>
    <mergeCell ref="FJK1:FJO1"/>
    <mergeCell ref="FJR1:FJV1"/>
    <mergeCell ref="FJY1:FKC1"/>
    <mergeCell ref="FPB1:FPF1"/>
    <mergeCell ref="FPI1:FPM1"/>
    <mergeCell ref="FPP1:FPT1"/>
    <mergeCell ref="FPW1:FQA1"/>
    <mergeCell ref="FQD1:FQH1"/>
    <mergeCell ref="FQK1:FQO1"/>
    <mergeCell ref="FQR1:FQV1"/>
    <mergeCell ref="FQY1:FRC1"/>
    <mergeCell ref="FRF1:FRJ1"/>
    <mergeCell ref="FMQ1:FMU1"/>
    <mergeCell ref="FMX1:FNB1"/>
    <mergeCell ref="FNE1:FNI1"/>
    <mergeCell ref="FNL1:FNP1"/>
    <mergeCell ref="FNS1:FNW1"/>
    <mergeCell ref="FNZ1:FOD1"/>
    <mergeCell ref="FOG1:FOK1"/>
    <mergeCell ref="FON1:FOR1"/>
    <mergeCell ref="FOU1:FOY1"/>
    <mergeCell ref="FTX1:FUB1"/>
    <mergeCell ref="FUE1:FUI1"/>
    <mergeCell ref="FUL1:FUP1"/>
    <mergeCell ref="FUS1:FUW1"/>
    <mergeCell ref="FUZ1:FVD1"/>
    <mergeCell ref="FVG1:FVK1"/>
    <mergeCell ref="FVN1:FVR1"/>
    <mergeCell ref="FVU1:FVY1"/>
    <mergeCell ref="FWB1:FWF1"/>
    <mergeCell ref="FRM1:FRQ1"/>
    <mergeCell ref="FRT1:FRX1"/>
    <mergeCell ref="FSA1:FSE1"/>
    <mergeCell ref="FSH1:FSL1"/>
    <mergeCell ref="FSO1:FSS1"/>
    <mergeCell ref="FSV1:FSZ1"/>
    <mergeCell ref="FTC1:FTG1"/>
    <mergeCell ref="FTJ1:FTN1"/>
    <mergeCell ref="FTQ1:FTU1"/>
    <mergeCell ref="FYT1:FYX1"/>
    <mergeCell ref="FZA1:FZE1"/>
    <mergeCell ref="FZH1:FZL1"/>
    <mergeCell ref="FZO1:FZS1"/>
    <mergeCell ref="FZV1:FZZ1"/>
    <mergeCell ref="GAC1:GAG1"/>
    <mergeCell ref="GAJ1:GAN1"/>
    <mergeCell ref="GAQ1:GAU1"/>
    <mergeCell ref="GAX1:GBB1"/>
    <mergeCell ref="FWI1:FWM1"/>
    <mergeCell ref="FWP1:FWT1"/>
    <mergeCell ref="FWW1:FXA1"/>
    <mergeCell ref="FXD1:FXH1"/>
    <mergeCell ref="FXK1:FXO1"/>
    <mergeCell ref="FXR1:FXV1"/>
    <mergeCell ref="FXY1:FYC1"/>
    <mergeCell ref="FYF1:FYJ1"/>
    <mergeCell ref="FYM1:FYQ1"/>
    <mergeCell ref="GDP1:GDT1"/>
    <mergeCell ref="GDW1:GEA1"/>
    <mergeCell ref="GED1:GEH1"/>
    <mergeCell ref="GEK1:GEO1"/>
    <mergeCell ref="GER1:GEV1"/>
    <mergeCell ref="GEY1:GFC1"/>
    <mergeCell ref="GFF1:GFJ1"/>
    <mergeCell ref="GFM1:GFQ1"/>
    <mergeCell ref="GFT1:GFX1"/>
    <mergeCell ref="GBE1:GBI1"/>
    <mergeCell ref="GBL1:GBP1"/>
    <mergeCell ref="GBS1:GBW1"/>
    <mergeCell ref="GBZ1:GCD1"/>
    <mergeCell ref="GCG1:GCK1"/>
    <mergeCell ref="GCN1:GCR1"/>
    <mergeCell ref="GCU1:GCY1"/>
    <mergeCell ref="GDB1:GDF1"/>
    <mergeCell ref="GDI1:GDM1"/>
    <mergeCell ref="GIL1:GIP1"/>
    <mergeCell ref="GIS1:GIW1"/>
    <mergeCell ref="GIZ1:GJD1"/>
    <mergeCell ref="GJG1:GJK1"/>
    <mergeCell ref="GJN1:GJR1"/>
    <mergeCell ref="GJU1:GJY1"/>
    <mergeCell ref="GKB1:GKF1"/>
    <mergeCell ref="GKI1:GKM1"/>
    <mergeCell ref="GKP1:GKT1"/>
    <mergeCell ref="GGA1:GGE1"/>
    <mergeCell ref="GGH1:GGL1"/>
    <mergeCell ref="GGO1:GGS1"/>
    <mergeCell ref="GGV1:GGZ1"/>
    <mergeCell ref="GHC1:GHG1"/>
    <mergeCell ref="GHJ1:GHN1"/>
    <mergeCell ref="GHQ1:GHU1"/>
    <mergeCell ref="GHX1:GIB1"/>
    <mergeCell ref="GIE1:GII1"/>
    <mergeCell ref="GNH1:GNL1"/>
    <mergeCell ref="GNO1:GNS1"/>
    <mergeCell ref="GNV1:GNZ1"/>
    <mergeCell ref="GOC1:GOG1"/>
    <mergeCell ref="GOJ1:GON1"/>
    <mergeCell ref="GOQ1:GOU1"/>
    <mergeCell ref="GOX1:GPB1"/>
    <mergeCell ref="GPE1:GPI1"/>
    <mergeCell ref="GPL1:GPP1"/>
    <mergeCell ref="GKW1:GLA1"/>
    <mergeCell ref="GLD1:GLH1"/>
    <mergeCell ref="GLK1:GLO1"/>
    <mergeCell ref="GLR1:GLV1"/>
    <mergeCell ref="GLY1:GMC1"/>
    <mergeCell ref="GMF1:GMJ1"/>
    <mergeCell ref="GMM1:GMQ1"/>
    <mergeCell ref="GMT1:GMX1"/>
    <mergeCell ref="GNA1:GNE1"/>
    <mergeCell ref="GSD1:GSH1"/>
    <mergeCell ref="GSK1:GSO1"/>
    <mergeCell ref="GSR1:GSV1"/>
    <mergeCell ref="GSY1:GTC1"/>
    <mergeCell ref="GTF1:GTJ1"/>
    <mergeCell ref="GTM1:GTQ1"/>
    <mergeCell ref="GTT1:GTX1"/>
    <mergeCell ref="GUA1:GUE1"/>
    <mergeCell ref="GUH1:GUL1"/>
    <mergeCell ref="GPS1:GPW1"/>
    <mergeCell ref="GPZ1:GQD1"/>
    <mergeCell ref="GQG1:GQK1"/>
    <mergeCell ref="GQN1:GQR1"/>
    <mergeCell ref="GQU1:GQY1"/>
    <mergeCell ref="GRB1:GRF1"/>
    <mergeCell ref="GRI1:GRM1"/>
    <mergeCell ref="GRP1:GRT1"/>
    <mergeCell ref="GRW1:GSA1"/>
    <mergeCell ref="GWZ1:GXD1"/>
    <mergeCell ref="GXG1:GXK1"/>
    <mergeCell ref="GXN1:GXR1"/>
    <mergeCell ref="GXU1:GXY1"/>
    <mergeCell ref="GYB1:GYF1"/>
    <mergeCell ref="GYI1:GYM1"/>
    <mergeCell ref="GYP1:GYT1"/>
    <mergeCell ref="GYW1:GZA1"/>
    <mergeCell ref="GZD1:GZH1"/>
    <mergeCell ref="GUO1:GUS1"/>
    <mergeCell ref="GUV1:GUZ1"/>
    <mergeCell ref="GVC1:GVG1"/>
    <mergeCell ref="GVJ1:GVN1"/>
    <mergeCell ref="GVQ1:GVU1"/>
    <mergeCell ref="GVX1:GWB1"/>
    <mergeCell ref="GWE1:GWI1"/>
    <mergeCell ref="GWL1:GWP1"/>
    <mergeCell ref="GWS1:GWW1"/>
    <mergeCell ref="HBV1:HBZ1"/>
    <mergeCell ref="HCC1:HCG1"/>
    <mergeCell ref="HCJ1:HCN1"/>
    <mergeCell ref="HCQ1:HCU1"/>
    <mergeCell ref="HCX1:HDB1"/>
    <mergeCell ref="HDE1:HDI1"/>
    <mergeCell ref="HDL1:HDP1"/>
    <mergeCell ref="HDS1:HDW1"/>
    <mergeCell ref="HDZ1:HED1"/>
    <mergeCell ref="GZK1:GZO1"/>
    <mergeCell ref="GZR1:GZV1"/>
    <mergeCell ref="GZY1:HAC1"/>
    <mergeCell ref="HAF1:HAJ1"/>
    <mergeCell ref="HAM1:HAQ1"/>
    <mergeCell ref="HAT1:HAX1"/>
    <mergeCell ref="HBA1:HBE1"/>
    <mergeCell ref="HBH1:HBL1"/>
    <mergeCell ref="HBO1:HBS1"/>
    <mergeCell ref="HGR1:HGV1"/>
    <mergeCell ref="HGY1:HHC1"/>
    <mergeCell ref="HHF1:HHJ1"/>
    <mergeCell ref="HHM1:HHQ1"/>
    <mergeCell ref="HHT1:HHX1"/>
    <mergeCell ref="HIA1:HIE1"/>
    <mergeCell ref="HIH1:HIL1"/>
    <mergeCell ref="HIO1:HIS1"/>
    <mergeCell ref="HIV1:HIZ1"/>
    <mergeCell ref="HEG1:HEK1"/>
    <mergeCell ref="HEN1:HER1"/>
    <mergeCell ref="HEU1:HEY1"/>
    <mergeCell ref="HFB1:HFF1"/>
    <mergeCell ref="HFI1:HFM1"/>
    <mergeCell ref="HFP1:HFT1"/>
    <mergeCell ref="HFW1:HGA1"/>
    <mergeCell ref="HGD1:HGH1"/>
    <mergeCell ref="HGK1:HGO1"/>
    <mergeCell ref="HLN1:HLR1"/>
    <mergeCell ref="HLU1:HLY1"/>
    <mergeCell ref="HMB1:HMF1"/>
    <mergeCell ref="HMI1:HMM1"/>
    <mergeCell ref="HMP1:HMT1"/>
    <mergeCell ref="HMW1:HNA1"/>
    <mergeCell ref="HND1:HNH1"/>
    <mergeCell ref="HNK1:HNO1"/>
    <mergeCell ref="HNR1:HNV1"/>
    <mergeCell ref="HJC1:HJG1"/>
    <mergeCell ref="HJJ1:HJN1"/>
    <mergeCell ref="HJQ1:HJU1"/>
    <mergeCell ref="HJX1:HKB1"/>
    <mergeCell ref="HKE1:HKI1"/>
    <mergeCell ref="HKL1:HKP1"/>
    <mergeCell ref="HKS1:HKW1"/>
    <mergeCell ref="HKZ1:HLD1"/>
    <mergeCell ref="HLG1:HLK1"/>
    <mergeCell ref="HQJ1:HQN1"/>
    <mergeCell ref="HQQ1:HQU1"/>
    <mergeCell ref="HQX1:HRB1"/>
    <mergeCell ref="HRE1:HRI1"/>
    <mergeCell ref="HRL1:HRP1"/>
    <mergeCell ref="HRS1:HRW1"/>
    <mergeCell ref="HRZ1:HSD1"/>
    <mergeCell ref="HSG1:HSK1"/>
    <mergeCell ref="HSN1:HSR1"/>
    <mergeCell ref="HNY1:HOC1"/>
    <mergeCell ref="HOF1:HOJ1"/>
    <mergeCell ref="HOM1:HOQ1"/>
    <mergeCell ref="HOT1:HOX1"/>
    <mergeCell ref="HPA1:HPE1"/>
    <mergeCell ref="HPH1:HPL1"/>
    <mergeCell ref="HPO1:HPS1"/>
    <mergeCell ref="HPV1:HPZ1"/>
    <mergeCell ref="HQC1:HQG1"/>
    <mergeCell ref="HVF1:HVJ1"/>
    <mergeCell ref="HVM1:HVQ1"/>
    <mergeCell ref="HVT1:HVX1"/>
    <mergeCell ref="HWA1:HWE1"/>
    <mergeCell ref="HWH1:HWL1"/>
    <mergeCell ref="HWO1:HWS1"/>
    <mergeCell ref="HWV1:HWZ1"/>
    <mergeCell ref="HXC1:HXG1"/>
    <mergeCell ref="HXJ1:HXN1"/>
    <mergeCell ref="HSU1:HSY1"/>
    <mergeCell ref="HTB1:HTF1"/>
    <mergeCell ref="HTI1:HTM1"/>
    <mergeCell ref="HTP1:HTT1"/>
    <mergeCell ref="HTW1:HUA1"/>
    <mergeCell ref="HUD1:HUH1"/>
    <mergeCell ref="HUK1:HUO1"/>
    <mergeCell ref="HUR1:HUV1"/>
    <mergeCell ref="HUY1:HVC1"/>
    <mergeCell ref="IAB1:IAF1"/>
    <mergeCell ref="IAI1:IAM1"/>
    <mergeCell ref="IAP1:IAT1"/>
    <mergeCell ref="IAW1:IBA1"/>
    <mergeCell ref="IBD1:IBH1"/>
    <mergeCell ref="IBK1:IBO1"/>
    <mergeCell ref="IBR1:IBV1"/>
    <mergeCell ref="IBY1:ICC1"/>
    <mergeCell ref="ICF1:ICJ1"/>
    <mergeCell ref="HXQ1:HXU1"/>
    <mergeCell ref="HXX1:HYB1"/>
    <mergeCell ref="HYE1:HYI1"/>
    <mergeCell ref="HYL1:HYP1"/>
    <mergeCell ref="HYS1:HYW1"/>
    <mergeCell ref="HYZ1:HZD1"/>
    <mergeCell ref="HZG1:HZK1"/>
    <mergeCell ref="HZN1:HZR1"/>
    <mergeCell ref="HZU1:HZY1"/>
    <mergeCell ref="IEX1:IFB1"/>
    <mergeCell ref="IFE1:IFI1"/>
    <mergeCell ref="IFL1:IFP1"/>
    <mergeCell ref="IFS1:IFW1"/>
    <mergeCell ref="IFZ1:IGD1"/>
    <mergeCell ref="IGG1:IGK1"/>
    <mergeCell ref="IGN1:IGR1"/>
    <mergeCell ref="IGU1:IGY1"/>
    <mergeCell ref="IHB1:IHF1"/>
    <mergeCell ref="ICM1:ICQ1"/>
    <mergeCell ref="ICT1:ICX1"/>
    <mergeCell ref="IDA1:IDE1"/>
    <mergeCell ref="IDH1:IDL1"/>
    <mergeCell ref="IDO1:IDS1"/>
    <mergeCell ref="IDV1:IDZ1"/>
    <mergeCell ref="IEC1:IEG1"/>
    <mergeCell ref="IEJ1:IEN1"/>
    <mergeCell ref="IEQ1:IEU1"/>
    <mergeCell ref="IJT1:IJX1"/>
    <mergeCell ref="IKA1:IKE1"/>
    <mergeCell ref="IKH1:IKL1"/>
    <mergeCell ref="IKO1:IKS1"/>
    <mergeCell ref="IKV1:IKZ1"/>
    <mergeCell ref="ILC1:ILG1"/>
    <mergeCell ref="ILJ1:ILN1"/>
    <mergeCell ref="ILQ1:ILU1"/>
    <mergeCell ref="ILX1:IMB1"/>
    <mergeCell ref="IHI1:IHM1"/>
    <mergeCell ref="IHP1:IHT1"/>
    <mergeCell ref="IHW1:IIA1"/>
    <mergeCell ref="IID1:IIH1"/>
    <mergeCell ref="IIK1:IIO1"/>
    <mergeCell ref="IIR1:IIV1"/>
    <mergeCell ref="IIY1:IJC1"/>
    <mergeCell ref="IJF1:IJJ1"/>
    <mergeCell ref="IJM1:IJQ1"/>
    <mergeCell ref="IOP1:IOT1"/>
    <mergeCell ref="IOW1:IPA1"/>
    <mergeCell ref="IPD1:IPH1"/>
    <mergeCell ref="IPK1:IPO1"/>
    <mergeCell ref="IPR1:IPV1"/>
    <mergeCell ref="IPY1:IQC1"/>
    <mergeCell ref="IQF1:IQJ1"/>
    <mergeCell ref="IQM1:IQQ1"/>
    <mergeCell ref="IQT1:IQX1"/>
    <mergeCell ref="IME1:IMI1"/>
    <mergeCell ref="IML1:IMP1"/>
    <mergeCell ref="IMS1:IMW1"/>
    <mergeCell ref="IMZ1:IND1"/>
    <mergeCell ref="ING1:INK1"/>
    <mergeCell ref="INN1:INR1"/>
    <mergeCell ref="INU1:INY1"/>
    <mergeCell ref="IOB1:IOF1"/>
    <mergeCell ref="IOI1:IOM1"/>
    <mergeCell ref="ITL1:ITP1"/>
    <mergeCell ref="ITS1:ITW1"/>
    <mergeCell ref="ITZ1:IUD1"/>
    <mergeCell ref="IUG1:IUK1"/>
    <mergeCell ref="IUN1:IUR1"/>
    <mergeCell ref="IUU1:IUY1"/>
    <mergeCell ref="IVB1:IVF1"/>
    <mergeCell ref="IVI1:IVM1"/>
    <mergeCell ref="IVP1:IVT1"/>
    <mergeCell ref="IRA1:IRE1"/>
    <mergeCell ref="IRH1:IRL1"/>
    <mergeCell ref="IRO1:IRS1"/>
    <mergeCell ref="IRV1:IRZ1"/>
    <mergeCell ref="ISC1:ISG1"/>
    <mergeCell ref="ISJ1:ISN1"/>
    <mergeCell ref="ISQ1:ISU1"/>
    <mergeCell ref="ISX1:ITB1"/>
    <mergeCell ref="ITE1:ITI1"/>
    <mergeCell ref="IYH1:IYL1"/>
    <mergeCell ref="IYO1:IYS1"/>
    <mergeCell ref="IYV1:IYZ1"/>
    <mergeCell ref="IZC1:IZG1"/>
    <mergeCell ref="IZJ1:IZN1"/>
    <mergeCell ref="IZQ1:IZU1"/>
    <mergeCell ref="IZX1:JAB1"/>
    <mergeCell ref="JAE1:JAI1"/>
    <mergeCell ref="JAL1:JAP1"/>
    <mergeCell ref="IVW1:IWA1"/>
    <mergeCell ref="IWD1:IWH1"/>
    <mergeCell ref="IWK1:IWO1"/>
    <mergeCell ref="IWR1:IWV1"/>
    <mergeCell ref="IWY1:IXC1"/>
    <mergeCell ref="IXF1:IXJ1"/>
    <mergeCell ref="IXM1:IXQ1"/>
    <mergeCell ref="IXT1:IXX1"/>
    <mergeCell ref="IYA1:IYE1"/>
    <mergeCell ref="JDD1:JDH1"/>
    <mergeCell ref="JDK1:JDO1"/>
    <mergeCell ref="JDR1:JDV1"/>
    <mergeCell ref="JDY1:JEC1"/>
    <mergeCell ref="JEF1:JEJ1"/>
    <mergeCell ref="JEM1:JEQ1"/>
    <mergeCell ref="JET1:JEX1"/>
    <mergeCell ref="JFA1:JFE1"/>
    <mergeCell ref="JFH1:JFL1"/>
    <mergeCell ref="JAS1:JAW1"/>
    <mergeCell ref="JAZ1:JBD1"/>
    <mergeCell ref="JBG1:JBK1"/>
    <mergeCell ref="JBN1:JBR1"/>
    <mergeCell ref="JBU1:JBY1"/>
    <mergeCell ref="JCB1:JCF1"/>
    <mergeCell ref="JCI1:JCM1"/>
    <mergeCell ref="JCP1:JCT1"/>
    <mergeCell ref="JCW1:JDA1"/>
    <mergeCell ref="JHZ1:JID1"/>
    <mergeCell ref="JIG1:JIK1"/>
    <mergeCell ref="JIN1:JIR1"/>
    <mergeCell ref="JIU1:JIY1"/>
    <mergeCell ref="JJB1:JJF1"/>
    <mergeCell ref="JJI1:JJM1"/>
    <mergeCell ref="JJP1:JJT1"/>
    <mergeCell ref="JJW1:JKA1"/>
    <mergeCell ref="JKD1:JKH1"/>
    <mergeCell ref="JFO1:JFS1"/>
    <mergeCell ref="JFV1:JFZ1"/>
    <mergeCell ref="JGC1:JGG1"/>
    <mergeCell ref="JGJ1:JGN1"/>
    <mergeCell ref="JGQ1:JGU1"/>
    <mergeCell ref="JGX1:JHB1"/>
    <mergeCell ref="JHE1:JHI1"/>
    <mergeCell ref="JHL1:JHP1"/>
    <mergeCell ref="JHS1:JHW1"/>
    <mergeCell ref="JMV1:JMZ1"/>
    <mergeCell ref="JNC1:JNG1"/>
    <mergeCell ref="JNJ1:JNN1"/>
    <mergeCell ref="JNQ1:JNU1"/>
    <mergeCell ref="JNX1:JOB1"/>
    <mergeCell ref="JOE1:JOI1"/>
    <mergeCell ref="JOL1:JOP1"/>
    <mergeCell ref="JOS1:JOW1"/>
    <mergeCell ref="JOZ1:JPD1"/>
    <mergeCell ref="JKK1:JKO1"/>
    <mergeCell ref="JKR1:JKV1"/>
    <mergeCell ref="JKY1:JLC1"/>
    <mergeCell ref="JLF1:JLJ1"/>
    <mergeCell ref="JLM1:JLQ1"/>
    <mergeCell ref="JLT1:JLX1"/>
    <mergeCell ref="JMA1:JME1"/>
    <mergeCell ref="JMH1:JML1"/>
    <mergeCell ref="JMO1:JMS1"/>
    <mergeCell ref="JRR1:JRV1"/>
    <mergeCell ref="JRY1:JSC1"/>
    <mergeCell ref="JSF1:JSJ1"/>
    <mergeCell ref="JSM1:JSQ1"/>
    <mergeCell ref="JST1:JSX1"/>
    <mergeCell ref="JTA1:JTE1"/>
    <mergeCell ref="JTH1:JTL1"/>
    <mergeCell ref="JTO1:JTS1"/>
    <mergeCell ref="JTV1:JTZ1"/>
    <mergeCell ref="JPG1:JPK1"/>
    <mergeCell ref="JPN1:JPR1"/>
    <mergeCell ref="JPU1:JPY1"/>
    <mergeCell ref="JQB1:JQF1"/>
    <mergeCell ref="JQI1:JQM1"/>
    <mergeCell ref="JQP1:JQT1"/>
    <mergeCell ref="JQW1:JRA1"/>
    <mergeCell ref="JRD1:JRH1"/>
    <mergeCell ref="JRK1:JRO1"/>
    <mergeCell ref="JWN1:JWR1"/>
    <mergeCell ref="JWU1:JWY1"/>
    <mergeCell ref="JXB1:JXF1"/>
    <mergeCell ref="JXI1:JXM1"/>
    <mergeCell ref="JXP1:JXT1"/>
    <mergeCell ref="JXW1:JYA1"/>
    <mergeCell ref="JYD1:JYH1"/>
    <mergeCell ref="JYK1:JYO1"/>
    <mergeCell ref="JYR1:JYV1"/>
    <mergeCell ref="JUC1:JUG1"/>
    <mergeCell ref="JUJ1:JUN1"/>
    <mergeCell ref="JUQ1:JUU1"/>
    <mergeCell ref="JUX1:JVB1"/>
    <mergeCell ref="JVE1:JVI1"/>
    <mergeCell ref="JVL1:JVP1"/>
    <mergeCell ref="JVS1:JVW1"/>
    <mergeCell ref="JVZ1:JWD1"/>
    <mergeCell ref="JWG1:JWK1"/>
    <mergeCell ref="KBJ1:KBN1"/>
    <mergeCell ref="KBQ1:KBU1"/>
    <mergeCell ref="KBX1:KCB1"/>
    <mergeCell ref="KCE1:KCI1"/>
    <mergeCell ref="KCL1:KCP1"/>
    <mergeCell ref="KCS1:KCW1"/>
    <mergeCell ref="KCZ1:KDD1"/>
    <mergeCell ref="KDG1:KDK1"/>
    <mergeCell ref="KDN1:KDR1"/>
    <mergeCell ref="JYY1:JZC1"/>
    <mergeCell ref="JZF1:JZJ1"/>
    <mergeCell ref="JZM1:JZQ1"/>
    <mergeCell ref="JZT1:JZX1"/>
    <mergeCell ref="KAA1:KAE1"/>
    <mergeCell ref="KAH1:KAL1"/>
    <mergeCell ref="KAO1:KAS1"/>
    <mergeCell ref="KAV1:KAZ1"/>
    <mergeCell ref="KBC1:KBG1"/>
    <mergeCell ref="KGF1:KGJ1"/>
    <mergeCell ref="KGM1:KGQ1"/>
    <mergeCell ref="KGT1:KGX1"/>
    <mergeCell ref="KHA1:KHE1"/>
    <mergeCell ref="KHH1:KHL1"/>
    <mergeCell ref="KHO1:KHS1"/>
    <mergeCell ref="KHV1:KHZ1"/>
    <mergeCell ref="KIC1:KIG1"/>
    <mergeCell ref="KIJ1:KIN1"/>
    <mergeCell ref="KDU1:KDY1"/>
    <mergeCell ref="KEB1:KEF1"/>
    <mergeCell ref="KEI1:KEM1"/>
    <mergeCell ref="KEP1:KET1"/>
    <mergeCell ref="KEW1:KFA1"/>
    <mergeCell ref="KFD1:KFH1"/>
    <mergeCell ref="KFK1:KFO1"/>
    <mergeCell ref="KFR1:KFV1"/>
    <mergeCell ref="KFY1:KGC1"/>
    <mergeCell ref="KLB1:KLF1"/>
    <mergeCell ref="KLI1:KLM1"/>
    <mergeCell ref="KLP1:KLT1"/>
    <mergeCell ref="KLW1:KMA1"/>
    <mergeCell ref="KMD1:KMH1"/>
    <mergeCell ref="KMK1:KMO1"/>
    <mergeCell ref="KMR1:KMV1"/>
    <mergeCell ref="KMY1:KNC1"/>
    <mergeCell ref="KNF1:KNJ1"/>
    <mergeCell ref="KIQ1:KIU1"/>
    <mergeCell ref="KIX1:KJB1"/>
    <mergeCell ref="KJE1:KJI1"/>
    <mergeCell ref="KJL1:KJP1"/>
    <mergeCell ref="KJS1:KJW1"/>
    <mergeCell ref="KJZ1:KKD1"/>
    <mergeCell ref="KKG1:KKK1"/>
    <mergeCell ref="KKN1:KKR1"/>
    <mergeCell ref="KKU1:KKY1"/>
    <mergeCell ref="KPX1:KQB1"/>
    <mergeCell ref="KQE1:KQI1"/>
    <mergeCell ref="KQL1:KQP1"/>
    <mergeCell ref="KQS1:KQW1"/>
    <mergeCell ref="KQZ1:KRD1"/>
    <mergeCell ref="KRG1:KRK1"/>
    <mergeCell ref="KRN1:KRR1"/>
    <mergeCell ref="KRU1:KRY1"/>
    <mergeCell ref="KSB1:KSF1"/>
    <mergeCell ref="KNM1:KNQ1"/>
    <mergeCell ref="KNT1:KNX1"/>
    <mergeCell ref="KOA1:KOE1"/>
    <mergeCell ref="KOH1:KOL1"/>
    <mergeCell ref="KOO1:KOS1"/>
    <mergeCell ref="KOV1:KOZ1"/>
    <mergeCell ref="KPC1:KPG1"/>
    <mergeCell ref="KPJ1:KPN1"/>
    <mergeCell ref="KPQ1:KPU1"/>
    <mergeCell ref="KUT1:KUX1"/>
    <mergeCell ref="KVA1:KVE1"/>
    <mergeCell ref="KVH1:KVL1"/>
    <mergeCell ref="KVO1:KVS1"/>
    <mergeCell ref="KVV1:KVZ1"/>
    <mergeCell ref="KWC1:KWG1"/>
    <mergeCell ref="KWJ1:KWN1"/>
    <mergeCell ref="KWQ1:KWU1"/>
    <mergeCell ref="KWX1:KXB1"/>
    <mergeCell ref="KSI1:KSM1"/>
    <mergeCell ref="KSP1:KST1"/>
    <mergeCell ref="KSW1:KTA1"/>
    <mergeCell ref="KTD1:KTH1"/>
    <mergeCell ref="KTK1:KTO1"/>
    <mergeCell ref="KTR1:KTV1"/>
    <mergeCell ref="KTY1:KUC1"/>
    <mergeCell ref="KUF1:KUJ1"/>
    <mergeCell ref="KUM1:KUQ1"/>
    <mergeCell ref="KZP1:KZT1"/>
    <mergeCell ref="KZW1:LAA1"/>
    <mergeCell ref="LAD1:LAH1"/>
    <mergeCell ref="LAK1:LAO1"/>
    <mergeCell ref="LAR1:LAV1"/>
    <mergeCell ref="LAY1:LBC1"/>
    <mergeCell ref="LBF1:LBJ1"/>
    <mergeCell ref="LBM1:LBQ1"/>
    <mergeCell ref="LBT1:LBX1"/>
    <mergeCell ref="KXE1:KXI1"/>
    <mergeCell ref="KXL1:KXP1"/>
    <mergeCell ref="KXS1:KXW1"/>
    <mergeCell ref="KXZ1:KYD1"/>
    <mergeCell ref="KYG1:KYK1"/>
    <mergeCell ref="KYN1:KYR1"/>
    <mergeCell ref="KYU1:KYY1"/>
    <mergeCell ref="KZB1:KZF1"/>
    <mergeCell ref="KZI1:KZM1"/>
    <mergeCell ref="LEL1:LEP1"/>
    <mergeCell ref="LES1:LEW1"/>
    <mergeCell ref="LEZ1:LFD1"/>
    <mergeCell ref="LFG1:LFK1"/>
    <mergeCell ref="LFN1:LFR1"/>
    <mergeCell ref="LFU1:LFY1"/>
    <mergeCell ref="LGB1:LGF1"/>
    <mergeCell ref="LGI1:LGM1"/>
    <mergeCell ref="LGP1:LGT1"/>
    <mergeCell ref="LCA1:LCE1"/>
    <mergeCell ref="LCH1:LCL1"/>
    <mergeCell ref="LCO1:LCS1"/>
    <mergeCell ref="LCV1:LCZ1"/>
    <mergeCell ref="LDC1:LDG1"/>
    <mergeCell ref="LDJ1:LDN1"/>
    <mergeCell ref="LDQ1:LDU1"/>
    <mergeCell ref="LDX1:LEB1"/>
    <mergeCell ref="LEE1:LEI1"/>
    <mergeCell ref="LJH1:LJL1"/>
    <mergeCell ref="LJO1:LJS1"/>
    <mergeCell ref="LJV1:LJZ1"/>
    <mergeCell ref="LKC1:LKG1"/>
    <mergeCell ref="LKJ1:LKN1"/>
    <mergeCell ref="LKQ1:LKU1"/>
    <mergeCell ref="LKX1:LLB1"/>
    <mergeCell ref="LLE1:LLI1"/>
    <mergeCell ref="LLL1:LLP1"/>
    <mergeCell ref="LGW1:LHA1"/>
    <mergeCell ref="LHD1:LHH1"/>
    <mergeCell ref="LHK1:LHO1"/>
    <mergeCell ref="LHR1:LHV1"/>
    <mergeCell ref="LHY1:LIC1"/>
    <mergeCell ref="LIF1:LIJ1"/>
    <mergeCell ref="LIM1:LIQ1"/>
    <mergeCell ref="LIT1:LIX1"/>
    <mergeCell ref="LJA1:LJE1"/>
    <mergeCell ref="LOD1:LOH1"/>
    <mergeCell ref="LOK1:LOO1"/>
    <mergeCell ref="LOR1:LOV1"/>
    <mergeCell ref="LOY1:LPC1"/>
    <mergeCell ref="LPF1:LPJ1"/>
    <mergeCell ref="LPM1:LPQ1"/>
    <mergeCell ref="LPT1:LPX1"/>
    <mergeCell ref="LQA1:LQE1"/>
    <mergeCell ref="LQH1:LQL1"/>
    <mergeCell ref="LLS1:LLW1"/>
    <mergeCell ref="LLZ1:LMD1"/>
    <mergeCell ref="LMG1:LMK1"/>
    <mergeCell ref="LMN1:LMR1"/>
    <mergeCell ref="LMU1:LMY1"/>
    <mergeCell ref="LNB1:LNF1"/>
    <mergeCell ref="LNI1:LNM1"/>
    <mergeCell ref="LNP1:LNT1"/>
    <mergeCell ref="LNW1:LOA1"/>
    <mergeCell ref="LSZ1:LTD1"/>
    <mergeCell ref="LTG1:LTK1"/>
    <mergeCell ref="LTN1:LTR1"/>
    <mergeCell ref="LTU1:LTY1"/>
    <mergeCell ref="LUB1:LUF1"/>
    <mergeCell ref="LUI1:LUM1"/>
    <mergeCell ref="LUP1:LUT1"/>
    <mergeCell ref="LUW1:LVA1"/>
    <mergeCell ref="LVD1:LVH1"/>
    <mergeCell ref="LQO1:LQS1"/>
    <mergeCell ref="LQV1:LQZ1"/>
    <mergeCell ref="LRC1:LRG1"/>
    <mergeCell ref="LRJ1:LRN1"/>
    <mergeCell ref="LRQ1:LRU1"/>
    <mergeCell ref="LRX1:LSB1"/>
    <mergeCell ref="LSE1:LSI1"/>
    <mergeCell ref="LSL1:LSP1"/>
    <mergeCell ref="LSS1:LSW1"/>
    <mergeCell ref="LXV1:LXZ1"/>
    <mergeCell ref="LYC1:LYG1"/>
    <mergeCell ref="LYJ1:LYN1"/>
    <mergeCell ref="LYQ1:LYU1"/>
    <mergeCell ref="LYX1:LZB1"/>
    <mergeCell ref="LZE1:LZI1"/>
    <mergeCell ref="LZL1:LZP1"/>
    <mergeCell ref="LZS1:LZW1"/>
    <mergeCell ref="LZZ1:MAD1"/>
    <mergeCell ref="LVK1:LVO1"/>
    <mergeCell ref="LVR1:LVV1"/>
    <mergeCell ref="LVY1:LWC1"/>
    <mergeCell ref="LWF1:LWJ1"/>
    <mergeCell ref="LWM1:LWQ1"/>
    <mergeCell ref="LWT1:LWX1"/>
    <mergeCell ref="LXA1:LXE1"/>
    <mergeCell ref="LXH1:LXL1"/>
    <mergeCell ref="LXO1:LXS1"/>
    <mergeCell ref="MCR1:MCV1"/>
    <mergeCell ref="MCY1:MDC1"/>
    <mergeCell ref="MDF1:MDJ1"/>
    <mergeCell ref="MDM1:MDQ1"/>
    <mergeCell ref="MDT1:MDX1"/>
    <mergeCell ref="MEA1:MEE1"/>
    <mergeCell ref="MEH1:MEL1"/>
    <mergeCell ref="MEO1:MES1"/>
    <mergeCell ref="MEV1:MEZ1"/>
    <mergeCell ref="MAG1:MAK1"/>
    <mergeCell ref="MAN1:MAR1"/>
    <mergeCell ref="MAU1:MAY1"/>
    <mergeCell ref="MBB1:MBF1"/>
    <mergeCell ref="MBI1:MBM1"/>
    <mergeCell ref="MBP1:MBT1"/>
    <mergeCell ref="MBW1:MCA1"/>
    <mergeCell ref="MCD1:MCH1"/>
    <mergeCell ref="MCK1:MCO1"/>
    <mergeCell ref="MHN1:MHR1"/>
    <mergeCell ref="MHU1:MHY1"/>
    <mergeCell ref="MIB1:MIF1"/>
    <mergeCell ref="MII1:MIM1"/>
    <mergeCell ref="MIP1:MIT1"/>
    <mergeCell ref="MIW1:MJA1"/>
    <mergeCell ref="MJD1:MJH1"/>
    <mergeCell ref="MJK1:MJO1"/>
    <mergeCell ref="MJR1:MJV1"/>
    <mergeCell ref="MFC1:MFG1"/>
    <mergeCell ref="MFJ1:MFN1"/>
    <mergeCell ref="MFQ1:MFU1"/>
    <mergeCell ref="MFX1:MGB1"/>
    <mergeCell ref="MGE1:MGI1"/>
    <mergeCell ref="MGL1:MGP1"/>
    <mergeCell ref="MGS1:MGW1"/>
    <mergeCell ref="MGZ1:MHD1"/>
    <mergeCell ref="MHG1:MHK1"/>
    <mergeCell ref="MMJ1:MMN1"/>
    <mergeCell ref="MMQ1:MMU1"/>
    <mergeCell ref="MMX1:MNB1"/>
    <mergeCell ref="MNE1:MNI1"/>
    <mergeCell ref="MNL1:MNP1"/>
    <mergeCell ref="MNS1:MNW1"/>
    <mergeCell ref="MNZ1:MOD1"/>
    <mergeCell ref="MOG1:MOK1"/>
    <mergeCell ref="MON1:MOR1"/>
    <mergeCell ref="MJY1:MKC1"/>
    <mergeCell ref="MKF1:MKJ1"/>
    <mergeCell ref="MKM1:MKQ1"/>
    <mergeCell ref="MKT1:MKX1"/>
    <mergeCell ref="MLA1:MLE1"/>
    <mergeCell ref="MLH1:MLL1"/>
    <mergeCell ref="MLO1:MLS1"/>
    <mergeCell ref="MLV1:MLZ1"/>
    <mergeCell ref="MMC1:MMG1"/>
    <mergeCell ref="MRF1:MRJ1"/>
    <mergeCell ref="MRM1:MRQ1"/>
    <mergeCell ref="MRT1:MRX1"/>
    <mergeCell ref="MSA1:MSE1"/>
    <mergeCell ref="MSH1:MSL1"/>
    <mergeCell ref="MSO1:MSS1"/>
    <mergeCell ref="MSV1:MSZ1"/>
    <mergeCell ref="MTC1:MTG1"/>
    <mergeCell ref="MTJ1:MTN1"/>
    <mergeCell ref="MOU1:MOY1"/>
    <mergeCell ref="MPB1:MPF1"/>
    <mergeCell ref="MPI1:MPM1"/>
    <mergeCell ref="MPP1:MPT1"/>
    <mergeCell ref="MPW1:MQA1"/>
    <mergeCell ref="MQD1:MQH1"/>
    <mergeCell ref="MQK1:MQO1"/>
    <mergeCell ref="MQR1:MQV1"/>
    <mergeCell ref="MQY1:MRC1"/>
    <mergeCell ref="MWB1:MWF1"/>
    <mergeCell ref="MWI1:MWM1"/>
    <mergeCell ref="MWP1:MWT1"/>
    <mergeCell ref="MWW1:MXA1"/>
    <mergeCell ref="MXD1:MXH1"/>
    <mergeCell ref="MXK1:MXO1"/>
    <mergeCell ref="MXR1:MXV1"/>
    <mergeCell ref="MXY1:MYC1"/>
    <mergeCell ref="MYF1:MYJ1"/>
    <mergeCell ref="MTQ1:MTU1"/>
    <mergeCell ref="MTX1:MUB1"/>
    <mergeCell ref="MUE1:MUI1"/>
    <mergeCell ref="MUL1:MUP1"/>
    <mergeCell ref="MUS1:MUW1"/>
    <mergeCell ref="MUZ1:MVD1"/>
    <mergeCell ref="MVG1:MVK1"/>
    <mergeCell ref="MVN1:MVR1"/>
    <mergeCell ref="MVU1:MVY1"/>
    <mergeCell ref="NAX1:NBB1"/>
    <mergeCell ref="NBE1:NBI1"/>
    <mergeCell ref="NBL1:NBP1"/>
    <mergeCell ref="NBS1:NBW1"/>
    <mergeCell ref="NBZ1:NCD1"/>
    <mergeCell ref="NCG1:NCK1"/>
    <mergeCell ref="NCN1:NCR1"/>
    <mergeCell ref="NCU1:NCY1"/>
    <mergeCell ref="NDB1:NDF1"/>
    <mergeCell ref="MYM1:MYQ1"/>
    <mergeCell ref="MYT1:MYX1"/>
    <mergeCell ref="MZA1:MZE1"/>
    <mergeCell ref="MZH1:MZL1"/>
    <mergeCell ref="MZO1:MZS1"/>
    <mergeCell ref="MZV1:MZZ1"/>
    <mergeCell ref="NAC1:NAG1"/>
    <mergeCell ref="NAJ1:NAN1"/>
    <mergeCell ref="NAQ1:NAU1"/>
    <mergeCell ref="NFT1:NFX1"/>
    <mergeCell ref="NGA1:NGE1"/>
    <mergeCell ref="NGH1:NGL1"/>
    <mergeCell ref="NGO1:NGS1"/>
    <mergeCell ref="NGV1:NGZ1"/>
    <mergeCell ref="NHC1:NHG1"/>
    <mergeCell ref="NHJ1:NHN1"/>
    <mergeCell ref="NHQ1:NHU1"/>
    <mergeCell ref="NHX1:NIB1"/>
    <mergeCell ref="NDI1:NDM1"/>
    <mergeCell ref="NDP1:NDT1"/>
    <mergeCell ref="NDW1:NEA1"/>
    <mergeCell ref="NED1:NEH1"/>
    <mergeCell ref="NEK1:NEO1"/>
    <mergeCell ref="NER1:NEV1"/>
    <mergeCell ref="NEY1:NFC1"/>
    <mergeCell ref="NFF1:NFJ1"/>
    <mergeCell ref="NFM1:NFQ1"/>
    <mergeCell ref="NKP1:NKT1"/>
    <mergeCell ref="NKW1:NLA1"/>
    <mergeCell ref="NLD1:NLH1"/>
    <mergeCell ref="NLK1:NLO1"/>
    <mergeCell ref="NLR1:NLV1"/>
    <mergeCell ref="NLY1:NMC1"/>
    <mergeCell ref="NMF1:NMJ1"/>
    <mergeCell ref="NMM1:NMQ1"/>
    <mergeCell ref="NMT1:NMX1"/>
    <mergeCell ref="NIE1:NII1"/>
    <mergeCell ref="NIL1:NIP1"/>
    <mergeCell ref="NIS1:NIW1"/>
    <mergeCell ref="NIZ1:NJD1"/>
    <mergeCell ref="NJG1:NJK1"/>
    <mergeCell ref="NJN1:NJR1"/>
    <mergeCell ref="NJU1:NJY1"/>
    <mergeCell ref="NKB1:NKF1"/>
    <mergeCell ref="NKI1:NKM1"/>
    <mergeCell ref="NPL1:NPP1"/>
    <mergeCell ref="NPS1:NPW1"/>
    <mergeCell ref="NPZ1:NQD1"/>
    <mergeCell ref="NQG1:NQK1"/>
    <mergeCell ref="NQN1:NQR1"/>
    <mergeCell ref="NQU1:NQY1"/>
    <mergeCell ref="NRB1:NRF1"/>
    <mergeCell ref="NRI1:NRM1"/>
    <mergeCell ref="NRP1:NRT1"/>
    <mergeCell ref="NNA1:NNE1"/>
    <mergeCell ref="NNH1:NNL1"/>
    <mergeCell ref="NNO1:NNS1"/>
    <mergeCell ref="NNV1:NNZ1"/>
    <mergeCell ref="NOC1:NOG1"/>
    <mergeCell ref="NOJ1:NON1"/>
    <mergeCell ref="NOQ1:NOU1"/>
    <mergeCell ref="NOX1:NPB1"/>
    <mergeCell ref="NPE1:NPI1"/>
    <mergeCell ref="NUH1:NUL1"/>
    <mergeCell ref="NUO1:NUS1"/>
    <mergeCell ref="NUV1:NUZ1"/>
    <mergeCell ref="NVC1:NVG1"/>
    <mergeCell ref="NVJ1:NVN1"/>
    <mergeCell ref="NVQ1:NVU1"/>
    <mergeCell ref="NVX1:NWB1"/>
    <mergeCell ref="NWE1:NWI1"/>
    <mergeCell ref="NWL1:NWP1"/>
    <mergeCell ref="NRW1:NSA1"/>
    <mergeCell ref="NSD1:NSH1"/>
    <mergeCell ref="NSK1:NSO1"/>
    <mergeCell ref="NSR1:NSV1"/>
    <mergeCell ref="NSY1:NTC1"/>
    <mergeCell ref="NTF1:NTJ1"/>
    <mergeCell ref="NTM1:NTQ1"/>
    <mergeCell ref="NTT1:NTX1"/>
    <mergeCell ref="NUA1:NUE1"/>
    <mergeCell ref="NZD1:NZH1"/>
    <mergeCell ref="NZK1:NZO1"/>
    <mergeCell ref="NZR1:NZV1"/>
    <mergeCell ref="NZY1:OAC1"/>
    <mergeCell ref="OAF1:OAJ1"/>
    <mergeCell ref="OAM1:OAQ1"/>
    <mergeCell ref="OAT1:OAX1"/>
    <mergeCell ref="OBA1:OBE1"/>
    <mergeCell ref="OBH1:OBL1"/>
    <mergeCell ref="NWS1:NWW1"/>
    <mergeCell ref="NWZ1:NXD1"/>
    <mergeCell ref="NXG1:NXK1"/>
    <mergeCell ref="NXN1:NXR1"/>
    <mergeCell ref="NXU1:NXY1"/>
    <mergeCell ref="NYB1:NYF1"/>
    <mergeCell ref="NYI1:NYM1"/>
    <mergeCell ref="NYP1:NYT1"/>
    <mergeCell ref="NYW1:NZA1"/>
    <mergeCell ref="ODZ1:OED1"/>
    <mergeCell ref="OEG1:OEK1"/>
    <mergeCell ref="OEN1:OER1"/>
    <mergeCell ref="OEU1:OEY1"/>
    <mergeCell ref="OFB1:OFF1"/>
    <mergeCell ref="OFI1:OFM1"/>
    <mergeCell ref="OFP1:OFT1"/>
    <mergeCell ref="OFW1:OGA1"/>
    <mergeCell ref="OGD1:OGH1"/>
    <mergeCell ref="OBO1:OBS1"/>
    <mergeCell ref="OBV1:OBZ1"/>
    <mergeCell ref="OCC1:OCG1"/>
    <mergeCell ref="OCJ1:OCN1"/>
    <mergeCell ref="OCQ1:OCU1"/>
    <mergeCell ref="OCX1:ODB1"/>
    <mergeCell ref="ODE1:ODI1"/>
    <mergeCell ref="ODL1:ODP1"/>
    <mergeCell ref="ODS1:ODW1"/>
    <mergeCell ref="OIV1:OIZ1"/>
    <mergeCell ref="OJC1:OJG1"/>
    <mergeCell ref="OJJ1:OJN1"/>
    <mergeCell ref="OJQ1:OJU1"/>
    <mergeCell ref="OJX1:OKB1"/>
    <mergeCell ref="OKE1:OKI1"/>
    <mergeCell ref="OKL1:OKP1"/>
    <mergeCell ref="OKS1:OKW1"/>
    <mergeCell ref="OKZ1:OLD1"/>
    <mergeCell ref="OGK1:OGO1"/>
    <mergeCell ref="OGR1:OGV1"/>
    <mergeCell ref="OGY1:OHC1"/>
    <mergeCell ref="OHF1:OHJ1"/>
    <mergeCell ref="OHM1:OHQ1"/>
    <mergeCell ref="OHT1:OHX1"/>
    <mergeCell ref="OIA1:OIE1"/>
    <mergeCell ref="OIH1:OIL1"/>
    <mergeCell ref="OIO1:OIS1"/>
    <mergeCell ref="ONR1:ONV1"/>
    <mergeCell ref="ONY1:OOC1"/>
    <mergeCell ref="OOF1:OOJ1"/>
    <mergeCell ref="OOM1:OOQ1"/>
    <mergeCell ref="OOT1:OOX1"/>
    <mergeCell ref="OPA1:OPE1"/>
    <mergeCell ref="OPH1:OPL1"/>
    <mergeCell ref="OPO1:OPS1"/>
    <mergeCell ref="OPV1:OPZ1"/>
    <mergeCell ref="OLG1:OLK1"/>
    <mergeCell ref="OLN1:OLR1"/>
    <mergeCell ref="OLU1:OLY1"/>
    <mergeCell ref="OMB1:OMF1"/>
    <mergeCell ref="OMI1:OMM1"/>
    <mergeCell ref="OMP1:OMT1"/>
    <mergeCell ref="OMW1:ONA1"/>
    <mergeCell ref="OND1:ONH1"/>
    <mergeCell ref="ONK1:ONO1"/>
    <mergeCell ref="OSN1:OSR1"/>
    <mergeCell ref="OSU1:OSY1"/>
    <mergeCell ref="OTB1:OTF1"/>
    <mergeCell ref="OTI1:OTM1"/>
    <mergeCell ref="OTP1:OTT1"/>
    <mergeCell ref="OTW1:OUA1"/>
    <mergeCell ref="OUD1:OUH1"/>
    <mergeCell ref="OUK1:OUO1"/>
    <mergeCell ref="OUR1:OUV1"/>
    <mergeCell ref="OQC1:OQG1"/>
    <mergeCell ref="OQJ1:OQN1"/>
    <mergeCell ref="OQQ1:OQU1"/>
    <mergeCell ref="OQX1:ORB1"/>
    <mergeCell ref="ORE1:ORI1"/>
    <mergeCell ref="ORL1:ORP1"/>
    <mergeCell ref="ORS1:ORW1"/>
    <mergeCell ref="ORZ1:OSD1"/>
    <mergeCell ref="OSG1:OSK1"/>
    <mergeCell ref="OXJ1:OXN1"/>
    <mergeCell ref="OXQ1:OXU1"/>
    <mergeCell ref="OXX1:OYB1"/>
    <mergeCell ref="OYE1:OYI1"/>
    <mergeCell ref="OYL1:OYP1"/>
    <mergeCell ref="OYS1:OYW1"/>
    <mergeCell ref="OYZ1:OZD1"/>
    <mergeCell ref="OZG1:OZK1"/>
    <mergeCell ref="OZN1:OZR1"/>
    <mergeCell ref="OUY1:OVC1"/>
    <mergeCell ref="OVF1:OVJ1"/>
    <mergeCell ref="OVM1:OVQ1"/>
    <mergeCell ref="OVT1:OVX1"/>
    <mergeCell ref="OWA1:OWE1"/>
    <mergeCell ref="OWH1:OWL1"/>
    <mergeCell ref="OWO1:OWS1"/>
    <mergeCell ref="OWV1:OWZ1"/>
    <mergeCell ref="OXC1:OXG1"/>
    <mergeCell ref="PCF1:PCJ1"/>
    <mergeCell ref="PCM1:PCQ1"/>
    <mergeCell ref="PCT1:PCX1"/>
    <mergeCell ref="PDA1:PDE1"/>
    <mergeCell ref="PDH1:PDL1"/>
    <mergeCell ref="PDO1:PDS1"/>
    <mergeCell ref="PDV1:PDZ1"/>
    <mergeCell ref="PEC1:PEG1"/>
    <mergeCell ref="PEJ1:PEN1"/>
    <mergeCell ref="OZU1:OZY1"/>
    <mergeCell ref="PAB1:PAF1"/>
    <mergeCell ref="PAI1:PAM1"/>
    <mergeCell ref="PAP1:PAT1"/>
    <mergeCell ref="PAW1:PBA1"/>
    <mergeCell ref="PBD1:PBH1"/>
    <mergeCell ref="PBK1:PBO1"/>
    <mergeCell ref="PBR1:PBV1"/>
    <mergeCell ref="PBY1:PCC1"/>
    <mergeCell ref="PHB1:PHF1"/>
    <mergeCell ref="PHI1:PHM1"/>
    <mergeCell ref="PHP1:PHT1"/>
    <mergeCell ref="PHW1:PIA1"/>
    <mergeCell ref="PID1:PIH1"/>
    <mergeCell ref="PIK1:PIO1"/>
    <mergeCell ref="PIR1:PIV1"/>
    <mergeCell ref="PIY1:PJC1"/>
    <mergeCell ref="PJF1:PJJ1"/>
    <mergeCell ref="PEQ1:PEU1"/>
    <mergeCell ref="PEX1:PFB1"/>
    <mergeCell ref="PFE1:PFI1"/>
    <mergeCell ref="PFL1:PFP1"/>
    <mergeCell ref="PFS1:PFW1"/>
    <mergeCell ref="PFZ1:PGD1"/>
    <mergeCell ref="PGG1:PGK1"/>
    <mergeCell ref="PGN1:PGR1"/>
    <mergeCell ref="PGU1:PGY1"/>
    <mergeCell ref="PLX1:PMB1"/>
    <mergeCell ref="PME1:PMI1"/>
    <mergeCell ref="PML1:PMP1"/>
    <mergeCell ref="PMS1:PMW1"/>
    <mergeCell ref="PMZ1:PND1"/>
    <mergeCell ref="PNG1:PNK1"/>
    <mergeCell ref="PNN1:PNR1"/>
    <mergeCell ref="PNU1:PNY1"/>
    <mergeCell ref="POB1:POF1"/>
    <mergeCell ref="PJM1:PJQ1"/>
    <mergeCell ref="PJT1:PJX1"/>
    <mergeCell ref="PKA1:PKE1"/>
    <mergeCell ref="PKH1:PKL1"/>
    <mergeCell ref="PKO1:PKS1"/>
    <mergeCell ref="PKV1:PKZ1"/>
    <mergeCell ref="PLC1:PLG1"/>
    <mergeCell ref="PLJ1:PLN1"/>
    <mergeCell ref="PLQ1:PLU1"/>
    <mergeCell ref="PQT1:PQX1"/>
    <mergeCell ref="PRA1:PRE1"/>
    <mergeCell ref="PRH1:PRL1"/>
    <mergeCell ref="PRO1:PRS1"/>
    <mergeCell ref="PRV1:PRZ1"/>
    <mergeCell ref="PSC1:PSG1"/>
    <mergeCell ref="PSJ1:PSN1"/>
    <mergeCell ref="PSQ1:PSU1"/>
    <mergeCell ref="PSX1:PTB1"/>
    <mergeCell ref="POI1:POM1"/>
    <mergeCell ref="POP1:POT1"/>
    <mergeCell ref="POW1:PPA1"/>
    <mergeCell ref="PPD1:PPH1"/>
    <mergeCell ref="PPK1:PPO1"/>
    <mergeCell ref="PPR1:PPV1"/>
    <mergeCell ref="PPY1:PQC1"/>
    <mergeCell ref="PQF1:PQJ1"/>
    <mergeCell ref="PQM1:PQQ1"/>
    <mergeCell ref="PVP1:PVT1"/>
    <mergeCell ref="PVW1:PWA1"/>
    <mergeCell ref="PWD1:PWH1"/>
    <mergeCell ref="PWK1:PWO1"/>
    <mergeCell ref="PWR1:PWV1"/>
    <mergeCell ref="PWY1:PXC1"/>
    <mergeCell ref="PXF1:PXJ1"/>
    <mergeCell ref="PXM1:PXQ1"/>
    <mergeCell ref="PXT1:PXX1"/>
    <mergeCell ref="PTE1:PTI1"/>
    <mergeCell ref="PTL1:PTP1"/>
    <mergeCell ref="PTS1:PTW1"/>
    <mergeCell ref="PTZ1:PUD1"/>
    <mergeCell ref="PUG1:PUK1"/>
    <mergeCell ref="PUN1:PUR1"/>
    <mergeCell ref="PUU1:PUY1"/>
    <mergeCell ref="PVB1:PVF1"/>
    <mergeCell ref="PVI1:PVM1"/>
    <mergeCell ref="QAL1:QAP1"/>
    <mergeCell ref="QAS1:QAW1"/>
    <mergeCell ref="QAZ1:QBD1"/>
    <mergeCell ref="QBG1:QBK1"/>
    <mergeCell ref="QBN1:QBR1"/>
    <mergeCell ref="QBU1:QBY1"/>
    <mergeCell ref="QCB1:QCF1"/>
    <mergeCell ref="QCI1:QCM1"/>
    <mergeCell ref="QCP1:QCT1"/>
    <mergeCell ref="PYA1:PYE1"/>
    <mergeCell ref="PYH1:PYL1"/>
    <mergeCell ref="PYO1:PYS1"/>
    <mergeCell ref="PYV1:PYZ1"/>
    <mergeCell ref="PZC1:PZG1"/>
    <mergeCell ref="PZJ1:PZN1"/>
    <mergeCell ref="PZQ1:PZU1"/>
    <mergeCell ref="PZX1:QAB1"/>
    <mergeCell ref="QAE1:QAI1"/>
    <mergeCell ref="QFH1:QFL1"/>
    <mergeCell ref="QFO1:QFS1"/>
    <mergeCell ref="QFV1:QFZ1"/>
    <mergeCell ref="QGC1:QGG1"/>
    <mergeCell ref="QGJ1:QGN1"/>
    <mergeCell ref="QGQ1:QGU1"/>
    <mergeCell ref="QGX1:QHB1"/>
    <mergeCell ref="QHE1:QHI1"/>
    <mergeCell ref="QHL1:QHP1"/>
    <mergeCell ref="QCW1:QDA1"/>
    <mergeCell ref="QDD1:QDH1"/>
    <mergeCell ref="QDK1:QDO1"/>
    <mergeCell ref="QDR1:QDV1"/>
    <mergeCell ref="QDY1:QEC1"/>
    <mergeCell ref="QEF1:QEJ1"/>
    <mergeCell ref="QEM1:QEQ1"/>
    <mergeCell ref="QET1:QEX1"/>
    <mergeCell ref="QFA1:QFE1"/>
    <mergeCell ref="QKD1:QKH1"/>
    <mergeCell ref="QKK1:QKO1"/>
    <mergeCell ref="QKR1:QKV1"/>
    <mergeCell ref="QKY1:QLC1"/>
    <mergeCell ref="QLF1:QLJ1"/>
    <mergeCell ref="QLM1:QLQ1"/>
    <mergeCell ref="QLT1:QLX1"/>
    <mergeCell ref="QMA1:QME1"/>
    <mergeCell ref="QMH1:QML1"/>
    <mergeCell ref="QHS1:QHW1"/>
    <mergeCell ref="QHZ1:QID1"/>
    <mergeCell ref="QIG1:QIK1"/>
    <mergeCell ref="QIN1:QIR1"/>
    <mergeCell ref="QIU1:QIY1"/>
    <mergeCell ref="QJB1:QJF1"/>
    <mergeCell ref="QJI1:QJM1"/>
    <mergeCell ref="QJP1:QJT1"/>
    <mergeCell ref="QJW1:QKA1"/>
    <mergeCell ref="QOZ1:QPD1"/>
    <mergeCell ref="QPG1:QPK1"/>
    <mergeCell ref="QPN1:QPR1"/>
    <mergeCell ref="QPU1:QPY1"/>
    <mergeCell ref="QQB1:QQF1"/>
    <mergeCell ref="QQI1:QQM1"/>
    <mergeCell ref="QQP1:QQT1"/>
    <mergeCell ref="QQW1:QRA1"/>
    <mergeCell ref="QRD1:QRH1"/>
    <mergeCell ref="QMO1:QMS1"/>
    <mergeCell ref="QMV1:QMZ1"/>
    <mergeCell ref="QNC1:QNG1"/>
    <mergeCell ref="QNJ1:QNN1"/>
    <mergeCell ref="QNQ1:QNU1"/>
    <mergeCell ref="QNX1:QOB1"/>
    <mergeCell ref="QOE1:QOI1"/>
    <mergeCell ref="QOL1:QOP1"/>
    <mergeCell ref="QOS1:QOW1"/>
    <mergeCell ref="QTV1:QTZ1"/>
    <mergeCell ref="QUC1:QUG1"/>
    <mergeCell ref="QUJ1:QUN1"/>
    <mergeCell ref="QUQ1:QUU1"/>
    <mergeCell ref="QUX1:QVB1"/>
    <mergeCell ref="QVE1:QVI1"/>
    <mergeCell ref="QVL1:QVP1"/>
    <mergeCell ref="QVS1:QVW1"/>
    <mergeCell ref="QVZ1:QWD1"/>
    <mergeCell ref="QRK1:QRO1"/>
    <mergeCell ref="QRR1:QRV1"/>
    <mergeCell ref="QRY1:QSC1"/>
    <mergeCell ref="QSF1:QSJ1"/>
    <mergeCell ref="QSM1:QSQ1"/>
    <mergeCell ref="QST1:QSX1"/>
    <mergeCell ref="QTA1:QTE1"/>
    <mergeCell ref="QTH1:QTL1"/>
    <mergeCell ref="QTO1:QTS1"/>
    <mergeCell ref="QYR1:QYV1"/>
    <mergeCell ref="QYY1:QZC1"/>
    <mergeCell ref="QZF1:QZJ1"/>
    <mergeCell ref="QZM1:QZQ1"/>
    <mergeCell ref="QZT1:QZX1"/>
    <mergeCell ref="RAA1:RAE1"/>
    <mergeCell ref="RAH1:RAL1"/>
    <mergeCell ref="RAO1:RAS1"/>
    <mergeCell ref="RAV1:RAZ1"/>
    <mergeCell ref="QWG1:QWK1"/>
    <mergeCell ref="QWN1:QWR1"/>
    <mergeCell ref="QWU1:QWY1"/>
    <mergeCell ref="QXB1:QXF1"/>
    <mergeCell ref="QXI1:QXM1"/>
    <mergeCell ref="QXP1:QXT1"/>
    <mergeCell ref="QXW1:QYA1"/>
    <mergeCell ref="QYD1:QYH1"/>
    <mergeCell ref="QYK1:QYO1"/>
    <mergeCell ref="RDN1:RDR1"/>
    <mergeCell ref="RDU1:RDY1"/>
    <mergeCell ref="REB1:REF1"/>
    <mergeCell ref="REI1:REM1"/>
    <mergeCell ref="REP1:RET1"/>
    <mergeCell ref="REW1:RFA1"/>
    <mergeCell ref="RFD1:RFH1"/>
    <mergeCell ref="RFK1:RFO1"/>
    <mergeCell ref="RFR1:RFV1"/>
    <mergeCell ref="RBC1:RBG1"/>
    <mergeCell ref="RBJ1:RBN1"/>
    <mergeCell ref="RBQ1:RBU1"/>
    <mergeCell ref="RBX1:RCB1"/>
    <mergeCell ref="RCE1:RCI1"/>
    <mergeCell ref="RCL1:RCP1"/>
    <mergeCell ref="RCS1:RCW1"/>
    <mergeCell ref="RCZ1:RDD1"/>
    <mergeCell ref="RDG1:RDK1"/>
    <mergeCell ref="RIJ1:RIN1"/>
    <mergeCell ref="RIQ1:RIU1"/>
    <mergeCell ref="RIX1:RJB1"/>
    <mergeCell ref="RJE1:RJI1"/>
    <mergeCell ref="RJL1:RJP1"/>
    <mergeCell ref="RJS1:RJW1"/>
    <mergeCell ref="RJZ1:RKD1"/>
    <mergeCell ref="RKG1:RKK1"/>
    <mergeCell ref="RKN1:RKR1"/>
    <mergeCell ref="RFY1:RGC1"/>
    <mergeCell ref="RGF1:RGJ1"/>
    <mergeCell ref="RGM1:RGQ1"/>
    <mergeCell ref="RGT1:RGX1"/>
    <mergeCell ref="RHA1:RHE1"/>
    <mergeCell ref="RHH1:RHL1"/>
    <mergeCell ref="RHO1:RHS1"/>
    <mergeCell ref="RHV1:RHZ1"/>
    <mergeCell ref="RIC1:RIG1"/>
    <mergeCell ref="RNF1:RNJ1"/>
    <mergeCell ref="RNM1:RNQ1"/>
    <mergeCell ref="RNT1:RNX1"/>
    <mergeCell ref="ROA1:ROE1"/>
    <mergeCell ref="ROH1:ROL1"/>
    <mergeCell ref="ROO1:ROS1"/>
    <mergeCell ref="ROV1:ROZ1"/>
    <mergeCell ref="RPC1:RPG1"/>
    <mergeCell ref="RPJ1:RPN1"/>
    <mergeCell ref="RKU1:RKY1"/>
    <mergeCell ref="RLB1:RLF1"/>
    <mergeCell ref="RLI1:RLM1"/>
    <mergeCell ref="RLP1:RLT1"/>
    <mergeCell ref="RLW1:RMA1"/>
    <mergeCell ref="RMD1:RMH1"/>
    <mergeCell ref="RMK1:RMO1"/>
    <mergeCell ref="RMR1:RMV1"/>
    <mergeCell ref="RMY1:RNC1"/>
    <mergeCell ref="RSB1:RSF1"/>
    <mergeCell ref="RSI1:RSM1"/>
    <mergeCell ref="RSP1:RST1"/>
    <mergeCell ref="RSW1:RTA1"/>
    <mergeCell ref="RTD1:RTH1"/>
    <mergeCell ref="RTK1:RTO1"/>
    <mergeCell ref="RTR1:RTV1"/>
    <mergeCell ref="RTY1:RUC1"/>
    <mergeCell ref="RUF1:RUJ1"/>
    <mergeCell ref="RPQ1:RPU1"/>
    <mergeCell ref="RPX1:RQB1"/>
    <mergeCell ref="RQE1:RQI1"/>
    <mergeCell ref="RQL1:RQP1"/>
    <mergeCell ref="RQS1:RQW1"/>
    <mergeCell ref="RQZ1:RRD1"/>
    <mergeCell ref="RRG1:RRK1"/>
    <mergeCell ref="RRN1:RRR1"/>
    <mergeCell ref="RRU1:RRY1"/>
    <mergeCell ref="RWX1:RXB1"/>
    <mergeCell ref="RXE1:RXI1"/>
    <mergeCell ref="RXL1:RXP1"/>
    <mergeCell ref="RXS1:RXW1"/>
    <mergeCell ref="RXZ1:RYD1"/>
    <mergeCell ref="RYG1:RYK1"/>
    <mergeCell ref="RYN1:RYR1"/>
    <mergeCell ref="RYU1:RYY1"/>
    <mergeCell ref="RZB1:RZF1"/>
    <mergeCell ref="RUM1:RUQ1"/>
    <mergeCell ref="RUT1:RUX1"/>
    <mergeCell ref="RVA1:RVE1"/>
    <mergeCell ref="RVH1:RVL1"/>
    <mergeCell ref="RVO1:RVS1"/>
    <mergeCell ref="RVV1:RVZ1"/>
    <mergeCell ref="RWC1:RWG1"/>
    <mergeCell ref="RWJ1:RWN1"/>
    <mergeCell ref="RWQ1:RWU1"/>
    <mergeCell ref="SBT1:SBX1"/>
    <mergeCell ref="SCA1:SCE1"/>
    <mergeCell ref="SCH1:SCL1"/>
    <mergeCell ref="SCO1:SCS1"/>
    <mergeCell ref="SCV1:SCZ1"/>
    <mergeCell ref="SDC1:SDG1"/>
    <mergeCell ref="SDJ1:SDN1"/>
    <mergeCell ref="SDQ1:SDU1"/>
    <mergeCell ref="SDX1:SEB1"/>
    <mergeCell ref="RZI1:RZM1"/>
    <mergeCell ref="RZP1:RZT1"/>
    <mergeCell ref="RZW1:SAA1"/>
    <mergeCell ref="SAD1:SAH1"/>
    <mergeCell ref="SAK1:SAO1"/>
    <mergeCell ref="SAR1:SAV1"/>
    <mergeCell ref="SAY1:SBC1"/>
    <mergeCell ref="SBF1:SBJ1"/>
    <mergeCell ref="SBM1:SBQ1"/>
    <mergeCell ref="SGP1:SGT1"/>
    <mergeCell ref="SGW1:SHA1"/>
    <mergeCell ref="SHD1:SHH1"/>
    <mergeCell ref="SHK1:SHO1"/>
    <mergeCell ref="SHR1:SHV1"/>
    <mergeCell ref="SHY1:SIC1"/>
    <mergeCell ref="SIF1:SIJ1"/>
    <mergeCell ref="SIM1:SIQ1"/>
    <mergeCell ref="SIT1:SIX1"/>
    <mergeCell ref="SEE1:SEI1"/>
    <mergeCell ref="SEL1:SEP1"/>
    <mergeCell ref="SES1:SEW1"/>
    <mergeCell ref="SEZ1:SFD1"/>
    <mergeCell ref="SFG1:SFK1"/>
    <mergeCell ref="SFN1:SFR1"/>
    <mergeCell ref="SFU1:SFY1"/>
    <mergeCell ref="SGB1:SGF1"/>
    <mergeCell ref="SGI1:SGM1"/>
    <mergeCell ref="SLL1:SLP1"/>
    <mergeCell ref="SLS1:SLW1"/>
    <mergeCell ref="SLZ1:SMD1"/>
    <mergeCell ref="SMG1:SMK1"/>
    <mergeCell ref="SMN1:SMR1"/>
    <mergeCell ref="SMU1:SMY1"/>
    <mergeCell ref="SNB1:SNF1"/>
    <mergeCell ref="SNI1:SNM1"/>
    <mergeCell ref="SNP1:SNT1"/>
    <mergeCell ref="SJA1:SJE1"/>
    <mergeCell ref="SJH1:SJL1"/>
    <mergeCell ref="SJO1:SJS1"/>
    <mergeCell ref="SJV1:SJZ1"/>
    <mergeCell ref="SKC1:SKG1"/>
    <mergeCell ref="SKJ1:SKN1"/>
    <mergeCell ref="SKQ1:SKU1"/>
    <mergeCell ref="SKX1:SLB1"/>
    <mergeCell ref="SLE1:SLI1"/>
    <mergeCell ref="SQH1:SQL1"/>
    <mergeCell ref="SQO1:SQS1"/>
    <mergeCell ref="SQV1:SQZ1"/>
    <mergeCell ref="SRC1:SRG1"/>
    <mergeCell ref="SRJ1:SRN1"/>
    <mergeCell ref="SRQ1:SRU1"/>
    <mergeCell ref="SRX1:SSB1"/>
    <mergeCell ref="SSE1:SSI1"/>
    <mergeCell ref="SSL1:SSP1"/>
    <mergeCell ref="SNW1:SOA1"/>
    <mergeCell ref="SOD1:SOH1"/>
    <mergeCell ref="SOK1:SOO1"/>
    <mergeCell ref="SOR1:SOV1"/>
    <mergeCell ref="SOY1:SPC1"/>
    <mergeCell ref="SPF1:SPJ1"/>
    <mergeCell ref="SPM1:SPQ1"/>
    <mergeCell ref="SPT1:SPX1"/>
    <mergeCell ref="SQA1:SQE1"/>
    <mergeCell ref="SVD1:SVH1"/>
    <mergeCell ref="SVK1:SVO1"/>
    <mergeCell ref="SVR1:SVV1"/>
    <mergeCell ref="SVY1:SWC1"/>
    <mergeCell ref="SWF1:SWJ1"/>
    <mergeCell ref="SWM1:SWQ1"/>
    <mergeCell ref="SWT1:SWX1"/>
    <mergeCell ref="SXA1:SXE1"/>
    <mergeCell ref="SXH1:SXL1"/>
    <mergeCell ref="SSS1:SSW1"/>
    <mergeCell ref="SSZ1:STD1"/>
    <mergeCell ref="STG1:STK1"/>
    <mergeCell ref="STN1:STR1"/>
    <mergeCell ref="STU1:STY1"/>
    <mergeCell ref="SUB1:SUF1"/>
    <mergeCell ref="SUI1:SUM1"/>
    <mergeCell ref="SUP1:SUT1"/>
    <mergeCell ref="SUW1:SVA1"/>
    <mergeCell ref="SZZ1:TAD1"/>
    <mergeCell ref="TAG1:TAK1"/>
    <mergeCell ref="TAN1:TAR1"/>
    <mergeCell ref="TAU1:TAY1"/>
    <mergeCell ref="TBB1:TBF1"/>
    <mergeCell ref="TBI1:TBM1"/>
    <mergeCell ref="TBP1:TBT1"/>
    <mergeCell ref="TBW1:TCA1"/>
    <mergeCell ref="TCD1:TCH1"/>
    <mergeCell ref="SXO1:SXS1"/>
    <mergeCell ref="SXV1:SXZ1"/>
    <mergeCell ref="SYC1:SYG1"/>
    <mergeCell ref="SYJ1:SYN1"/>
    <mergeCell ref="SYQ1:SYU1"/>
    <mergeCell ref="SYX1:SZB1"/>
    <mergeCell ref="SZE1:SZI1"/>
    <mergeCell ref="SZL1:SZP1"/>
    <mergeCell ref="SZS1:SZW1"/>
    <mergeCell ref="TEV1:TEZ1"/>
    <mergeCell ref="TFC1:TFG1"/>
    <mergeCell ref="TFJ1:TFN1"/>
    <mergeCell ref="TFQ1:TFU1"/>
    <mergeCell ref="TFX1:TGB1"/>
    <mergeCell ref="TGE1:TGI1"/>
    <mergeCell ref="TGL1:TGP1"/>
    <mergeCell ref="TGS1:TGW1"/>
    <mergeCell ref="TGZ1:THD1"/>
    <mergeCell ref="TCK1:TCO1"/>
    <mergeCell ref="TCR1:TCV1"/>
    <mergeCell ref="TCY1:TDC1"/>
    <mergeCell ref="TDF1:TDJ1"/>
    <mergeCell ref="TDM1:TDQ1"/>
    <mergeCell ref="TDT1:TDX1"/>
    <mergeCell ref="TEA1:TEE1"/>
    <mergeCell ref="TEH1:TEL1"/>
    <mergeCell ref="TEO1:TES1"/>
    <mergeCell ref="TJR1:TJV1"/>
    <mergeCell ref="TJY1:TKC1"/>
    <mergeCell ref="TKF1:TKJ1"/>
    <mergeCell ref="TKM1:TKQ1"/>
    <mergeCell ref="TKT1:TKX1"/>
    <mergeCell ref="TLA1:TLE1"/>
    <mergeCell ref="TLH1:TLL1"/>
    <mergeCell ref="TLO1:TLS1"/>
    <mergeCell ref="TLV1:TLZ1"/>
    <mergeCell ref="THG1:THK1"/>
    <mergeCell ref="THN1:THR1"/>
    <mergeCell ref="THU1:THY1"/>
    <mergeCell ref="TIB1:TIF1"/>
    <mergeCell ref="TII1:TIM1"/>
    <mergeCell ref="TIP1:TIT1"/>
    <mergeCell ref="TIW1:TJA1"/>
    <mergeCell ref="TJD1:TJH1"/>
    <mergeCell ref="TJK1:TJO1"/>
    <mergeCell ref="TON1:TOR1"/>
    <mergeCell ref="TOU1:TOY1"/>
    <mergeCell ref="TPB1:TPF1"/>
    <mergeCell ref="TPI1:TPM1"/>
    <mergeCell ref="TPP1:TPT1"/>
    <mergeCell ref="TPW1:TQA1"/>
    <mergeCell ref="TQD1:TQH1"/>
    <mergeCell ref="TQK1:TQO1"/>
    <mergeCell ref="TQR1:TQV1"/>
    <mergeCell ref="TMC1:TMG1"/>
    <mergeCell ref="TMJ1:TMN1"/>
    <mergeCell ref="TMQ1:TMU1"/>
    <mergeCell ref="TMX1:TNB1"/>
    <mergeCell ref="TNE1:TNI1"/>
    <mergeCell ref="TNL1:TNP1"/>
    <mergeCell ref="TNS1:TNW1"/>
    <mergeCell ref="TNZ1:TOD1"/>
    <mergeCell ref="TOG1:TOK1"/>
    <mergeCell ref="TTJ1:TTN1"/>
    <mergeCell ref="TTQ1:TTU1"/>
    <mergeCell ref="TTX1:TUB1"/>
    <mergeCell ref="TUE1:TUI1"/>
    <mergeCell ref="TUL1:TUP1"/>
    <mergeCell ref="TUS1:TUW1"/>
    <mergeCell ref="TUZ1:TVD1"/>
    <mergeCell ref="TVG1:TVK1"/>
    <mergeCell ref="TVN1:TVR1"/>
    <mergeCell ref="TQY1:TRC1"/>
    <mergeCell ref="TRF1:TRJ1"/>
    <mergeCell ref="TRM1:TRQ1"/>
    <mergeCell ref="TRT1:TRX1"/>
    <mergeCell ref="TSA1:TSE1"/>
    <mergeCell ref="TSH1:TSL1"/>
    <mergeCell ref="TSO1:TSS1"/>
    <mergeCell ref="TSV1:TSZ1"/>
    <mergeCell ref="TTC1:TTG1"/>
    <mergeCell ref="TYF1:TYJ1"/>
    <mergeCell ref="TYM1:TYQ1"/>
    <mergeCell ref="TYT1:TYX1"/>
    <mergeCell ref="TZA1:TZE1"/>
    <mergeCell ref="TZH1:TZL1"/>
    <mergeCell ref="TZO1:TZS1"/>
    <mergeCell ref="TZV1:TZZ1"/>
    <mergeCell ref="UAC1:UAG1"/>
    <mergeCell ref="UAJ1:UAN1"/>
    <mergeCell ref="TVU1:TVY1"/>
    <mergeCell ref="TWB1:TWF1"/>
    <mergeCell ref="TWI1:TWM1"/>
    <mergeCell ref="TWP1:TWT1"/>
    <mergeCell ref="TWW1:TXA1"/>
    <mergeCell ref="TXD1:TXH1"/>
    <mergeCell ref="TXK1:TXO1"/>
    <mergeCell ref="TXR1:TXV1"/>
    <mergeCell ref="TXY1:TYC1"/>
    <mergeCell ref="UDB1:UDF1"/>
    <mergeCell ref="UDI1:UDM1"/>
    <mergeCell ref="UDP1:UDT1"/>
    <mergeCell ref="UDW1:UEA1"/>
    <mergeCell ref="UED1:UEH1"/>
    <mergeCell ref="UEK1:UEO1"/>
    <mergeCell ref="UER1:UEV1"/>
    <mergeCell ref="UEY1:UFC1"/>
    <mergeCell ref="UFF1:UFJ1"/>
    <mergeCell ref="UAQ1:UAU1"/>
    <mergeCell ref="UAX1:UBB1"/>
    <mergeCell ref="UBE1:UBI1"/>
    <mergeCell ref="UBL1:UBP1"/>
    <mergeCell ref="UBS1:UBW1"/>
    <mergeCell ref="UBZ1:UCD1"/>
    <mergeCell ref="UCG1:UCK1"/>
    <mergeCell ref="UCN1:UCR1"/>
    <mergeCell ref="UCU1:UCY1"/>
    <mergeCell ref="UHX1:UIB1"/>
    <mergeCell ref="UIE1:UII1"/>
    <mergeCell ref="UIL1:UIP1"/>
    <mergeCell ref="UIS1:UIW1"/>
    <mergeCell ref="UIZ1:UJD1"/>
    <mergeCell ref="UJG1:UJK1"/>
    <mergeCell ref="UJN1:UJR1"/>
    <mergeCell ref="UJU1:UJY1"/>
    <mergeCell ref="UKB1:UKF1"/>
    <mergeCell ref="UFM1:UFQ1"/>
    <mergeCell ref="UFT1:UFX1"/>
    <mergeCell ref="UGA1:UGE1"/>
    <mergeCell ref="UGH1:UGL1"/>
    <mergeCell ref="UGO1:UGS1"/>
    <mergeCell ref="UGV1:UGZ1"/>
    <mergeCell ref="UHC1:UHG1"/>
    <mergeCell ref="UHJ1:UHN1"/>
    <mergeCell ref="UHQ1:UHU1"/>
    <mergeCell ref="UMT1:UMX1"/>
    <mergeCell ref="UNA1:UNE1"/>
    <mergeCell ref="UNH1:UNL1"/>
    <mergeCell ref="UNO1:UNS1"/>
    <mergeCell ref="UNV1:UNZ1"/>
    <mergeCell ref="UOC1:UOG1"/>
    <mergeCell ref="UOJ1:UON1"/>
    <mergeCell ref="UOQ1:UOU1"/>
    <mergeCell ref="UOX1:UPB1"/>
    <mergeCell ref="UKI1:UKM1"/>
    <mergeCell ref="UKP1:UKT1"/>
    <mergeCell ref="UKW1:ULA1"/>
    <mergeCell ref="ULD1:ULH1"/>
    <mergeCell ref="ULK1:ULO1"/>
    <mergeCell ref="ULR1:ULV1"/>
    <mergeCell ref="ULY1:UMC1"/>
    <mergeCell ref="UMF1:UMJ1"/>
    <mergeCell ref="UMM1:UMQ1"/>
    <mergeCell ref="URP1:URT1"/>
    <mergeCell ref="URW1:USA1"/>
    <mergeCell ref="USD1:USH1"/>
    <mergeCell ref="USK1:USO1"/>
    <mergeCell ref="USR1:USV1"/>
    <mergeCell ref="USY1:UTC1"/>
    <mergeCell ref="UTF1:UTJ1"/>
    <mergeCell ref="UTM1:UTQ1"/>
    <mergeCell ref="UTT1:UTX1"/>
    <mergeCell ref="UPE1:UPI1"/>
    <mergeCell ref="UPL1:UPP1"/>
    <mergeCell ref="UPS1:UPW1"/>
    <mergeCell ref="UPZ1:UQD1"/>
    <mergeCell ref="UQG1:UQK1"/>
    <mergeCell ref="UQN1:UQR1"/>
    <mergeCell ref="UQU1:UQY1"/>
    <mergeCell ref="URB1:URF1"/>
    <mergeCell ref="URI1:URM1"/>
    <mergeCell ref="UWL1:UWP1"/>
    <mergeCell ref="UWS1:UWW1"/>
    <mergeCell ref="UWZ1:UXD1"/>
    <mergeCell ref="UXG1:UXK1"/>
    <mergeCell ref="UXN1:UXR1"/>
    <mergeCell ref="UXU1:UXY1"/>
    <mergeCell ref="UYB1:UYF1"/>
    <mergeCell ref="UYI1:UYM1"/>
    <mergeCell ref="UYP1:UYT1"/>
    <mergeCell ref="UUA1:UUE1"/>
    <mergeCell ref="UUH1:UUL1"/>
    <mergeCell ref="UUO1:UUS1"/>
    <mergeCell ref="UUV1:UUZ1"/>
    <mergeCell ref="UVC1:UVG1"/>
    <mergeCell ref="UVJ1:UVN1"/>
    <mergeCell ref="UVQ1:UVU1"/>
    <mergeCell ref="UVX1:UWB1"/>
    <mergeCell ref="UWE1:UWI1"/>
    <mergeCell ref="VBH1:VBL1"/>
    <mergeCell ref="VBO1:VBS1"/>
    <mergeCell ref="VBV1:VBZ1"/>
    <mergeCell ref="VCC1:VCG1"/>
    <mergeCell ref="VCJ1:VCN1"/>
    <mergeCell ref="VCQ1:VCU1"/>
    <mergeCell ref="VCX1:VDB1"/>
    <mergeCell ref="VDE1:VDI1"/>
    <mergeCell ref="VDL1:VDP1"/>
    <mergeCell ref="UYW1:UZA1"/>
    <mergeCell ref="UZD1:UZH1"/>
    <mergeCell ref="UZK1:UZO1"/>
    <mergeCell ref="UZR1:UZV1"/>
    <mergeCell ref="UZY1:VAC1"/>
    <mergeCell ref="VAF1:VAJ1"/>
    <mergeCell ref="VAM1:VAQ1"/>
    <mergeCell ref="VAT1:VAX1"/>
    <mergeCell ref="VBA1:VBE1"/>
    <mergeCell ref="VGD1:VGH1"/>
    <mergeCell ref="VGK1:VGO1"/>
    <mergeCell ref="VGR1:VGV1"/>
    <mergeCell ref="VGY1:VHC1"/>
    <mergeCell ref="VHF1:VHJ1"/>
    <mergeCell ref="VHM1:VHQ1"/>
    <mergeCell ref="VHT1:VHX1"/>
    <mergeCell ref="VIA1:VIE1"/>
    <mergeCell ref="VIH1:VIL1"/>
    <mergeCell ref="VDS1:VDW1"/>
    <mergeCell ref="VDZ1:VED1"/>
    <mergeCell ref="VEG1:VEK1"/>
    <mergeCell ref="VEN1:VER1"/>
    <mergeCell ref="VEU1:VEY1"/>
    <mergeCell ref="VFB1:VFF1"/>
    <mergeCell ref="VFI1:VFM1"/>
    <mergeCell ref="VFP1:VFT1"/>
    <mergeCell ref="VFW1:VGA1"/>
    <mergeCell ref="VKZ1:VLD1"/>
    <mergeCell ref="VLG1:VLK1"/>
    <mergeCell ref="VLN1:VLR1"/>
    <mergeCell ref="VLU1:VLY1"/>
    <mergeCell ref="VMB1:VMF1"/>
    <mergeCell ref="VMI1:VMM1"/>
    <mergeCell ref="VMP1:VMT1"/>
    <mergeCell ref="VMW1:VNA1"/>
    <mergeCell ref="VND1:VNH1"/>
    <mergeCell ref="VIO1:VIS1"/>
    <mergeCell ref="VIV1:VIZ1"/>
    <mergeCell ref="VJC1:VJG1"/>
    <mergeCell ref="VJJ1:VJN1"/>
    <mergeCell ref="VJQ1:VJU1"/>
    <mergeCell ref="VJX1:VKB1"/>
    <mergeCell ref="VKE1:VKI1"/>
    <mergeCell ref="VKL1:VKP1"/>
    <mergeCell ref="VKS1:VKW1"/>
    <mergeCell ref="VPV1:VPZ1"/>
    <mergeCell ref="VQC1:VQG1"/>
    <mergeCell ref="VQJ1:VQN1"/>
    <mergeCell ref="VQQ1:VQU1"/>
    <mergeCell ref="VQX1:VRB1"/>
    <mergeCell ref="VRE1:VRI1"/>
    <mergeCell ref="VRL1:VRP1"/>
    <mergeCell ref="VRS1:VRW1"/>
    <mergeCell ref="VRZ1:VSD1"/>
    <mergeCell ref="VNK1:VNO1"/>
    <mergeCell ref="VNR1:VNV1"/>
    <mergeCell ref="VNY1:VOC1"/>
    <mergeCell ref="VOF1:VOJ1"/>
    <mergeCell ref="VOM1:VOQ1"/>
    <mergeCell ref="VOT1:VOX1"/>
    <mergeCell ref="VPA1:VPE1"/>
    <mergeCell ref="VPH1:VPL1"/>
    <mergeCell ref="VPO1:VPS1"/>
    <mergeCell ref="VUR1:VUV1"/>
    <mergeCell ref="VUY1:VVC1"/>
    <mergeCell ref="VVF1:VVJ1"/>
    <mergeCell ref="VVM1:VVQ1"/>
    <mergeCell ref="VVT1:VVX1"/>
    <mergeCell ref="VWA1:VWE1"/>
    <mergeCell ref="VWH1:VWL1"/>
    <mergeCell ref="VWO1:VWS1"/>
    <mergeCell ref="VWV1:VWZ1"/>
    <mergeCell ref="VSG1:VSK1"/>
    <mergeCell ref="VSN1:VSR1"/>
    <mergeCell ref="VSU1:VSY1"/>
    <mergeCell ref="VTB1:VTF1"/>
    <mergeCell ref="VTI1:VTM1"/>
    <mergeCell ref="VTP1:VTT1"/>
    <mergeCell ref="VTW1:VUA1"/>
    <mergeCell ref="VUD1:VUH1"/>
    <mergeCell ref="VUK1:VUO1"/>
    <mergeCell ref="VZN1:VZR1"/>
    <mergeCell ref="VZU1:VZY1"/>
    <mergeCell ref="WAB1:WAF1"/>
    <mergeCell ref="WAI1:WAM1"/>
    <mergeCell ref="WAP1:WAT1"/>
    <mergeCell ref="WAW1:WBA1"/>
    <mergeCell ref="WBD1:WBH1"/>
    <mergeCell ref="WBK1:WBO1"/>
    <mergeCell ref="WBR1:WBV1"/>
    <mergeCell ref="VXC1:VXG1"/>
    <mergeCell ref="VXJ1:VXN1"/>
    <mergeCell ref="VXQ1:VXU1"/>
    <mergeCell ref="VXX1:VYB1"/>
    <mergeCell ref="VYE1:VYI1"/>
    <mergeCell ref="VYL1:VYP1"/>
    <mergeCell ref="VYS1:VYW1"/>
    <mergeCell ref="VYZ1:VZD1"/>
    <mergeCell ref="VZG1:VZK1"/>
    <mergeCell ref="WEJ1:WEN1"/>
    <mergeCell ref="WEQ1:WEU1"/>
    <mergeCell ref="WEX1:WFB1"/>
    <mergeCell ref="WFE1:WFI1"/>
    <mergeCell ref="WFL1:WFP1"/>
    <mergeCell ref="WFS1:WFW1"/>
    <mergeCell ref="WFZ1:WGD1"/>
    <mergeCell ref="WGG1:WGK1"/>
    <mergeCell ref="WGN1:WGR1"/>
    <mergeCell ref="WBY1:WCC1"/>
    <mergeCell ref="WCF1:WCJ1"/>
    <mergeCell ref="WCM1:WCQ1"/>
    <mergeCell ref="WCT1:WCX1"/>
    <mergeCell ref="WDA1:WDE1"/>
    <mergeCell ref="WDH1:WDL1"/>
    <mergeCell ref="WDO1:WDS1"/>
    <mergeCell ref="WDV1:WDZ1"/>
    <mergeCell ref="WEC1:WEG1"/>
    <mergeCell ref="WJF1:WJJ1"/>
    <mergeCell ref="WJM1:WJQ1"/>
    <mergeCell ref="WJT1:WJX1"/>
    <mergeCell ref="WKA1:WKE1"/>
    <mergeCell ref="WKH1:WKL1"/>
    <mergeCell ref="WKO1:WKS1"/>
    <mergeCell ref="WKV1:WKZ1"/>
    <mergeCell ref="WLC1:WLG1"/>
    <mergeCell ref="WLJ1:WLN1"/>
    <mergeCell ref="WGU1:WGY1"/>
    <mergeCell ref="WHB1:WHF1"/>
    <mergeCell ref="WHI1:WHM1"/>
    <mergeCell ref="WHP1:WHT1"/>
    <mergeCell ref="WHW1:WIA1"/>
    <mergeCell ref="WID1:WIH1"/>
    <mergeCell ref="WIK1:WIO1"/>
    <mergeCell ref="WIR1:WIV1"/>
    <mergeCell ref="WIY1:WJC1"/>
    <mergeCell ref="WOB1:WOF1"/>
    <mergeCell ref="WOI1:WOM1"/>
    <mergeCell ref="WOP1:WOT1"/>
    <mergeCell ref="WOW1:WPA1"/>
    <mergeCell ref="WPD1:WPH1"/>
    <mergeCell ref="WPK1:WPO1"/>
    <mergeCell ref="WPR1:WPV1"/>
    <mergeCell ref="WPY1:WQC1"/>
    <mergeCell ref="WQF1:WQJ1"/>
    <mergeCell ref="WLQ1:WLU1"/>
    <mergeCell ref="WLX1:WMB1"/>
    <mergeCell ref="WME1:WMI1"/>
    <mergeCell ref="WML1:WMP1"/>
    <mergeCell ref="WMS1:WMW1"/>
    <mergeCell ref="WMZ1:WND1"/>
    <mergeCell ref="WNG1:WNK1"/>
    <mergeCell ref="WNN1:WNR1"/>
    <mergeCell ref="WNU1:WNY1"/>
    <mergeCell ref="WSX1:WTB1"/>
    <mergeCell ref="WTE1:WTI1"/>
    <mergeCell ref="WTL1:WTP1"/>
    <mergeCell ref="WTS1:WTW1"/>
    <mergeCell ref="WTZ1:WUD1"/>
    <mergeCell ref="WUG1:WUK1"/>
    <mergeCell ref="WUN1:WUR1"/>
    <mergeCell ref="WUU1:WUY1"/>
    <mergeCell ref="WVB1:WVF1"/>
    <mergeCell ref="WQM1:WQQ1"/>
    <mergeCell ref="WQT1:WQX1"/>
    <mergeCell ref="WRA1:WRE1"/>
    <mergeCell ref="WRH1:WRL1"/>
    <mergeCell ref="WRO1:WRS1"/>
    <mergeCell ref="WRV1:WRZ1"/>
    <mergeCell ref="WSC1:WSG1"/>
    <mergeCell ref="WSJ1:WSN1"/>
    <mergeCell ref="WSQ1:WSU1"/>
    <mergeCell ref="XCI1:XCM1"/>
    <mergeCell ref="WXT1:WXX1"/>
    <mergeCell ref="WYA1:WYE1"/>
    <mergeCell ref="WYH1:WYL1"/>
    <mergeCell ref="WYO1:WYS1"/>
    <mergeCell ref="WYV1:WYZ1"/>
    <mergeCell ref="WZC1:WZG1"/>
    <mergeCell ref="WZJ1:WZN1"/>
    <mergeCell ref="WZQ1:WZU1"/>
    <mergeCell ref="WZX1:XAB1"/>
    <mergeCell ref="WVI1:WVM1"/>
    <mergeCell ref="WVP1:WVT1"/>
    <mergeCell ref="WVW1:WWA1"/>
    <mergeCell ref="WWD1:WWH1"/>
    <mergeCell ref="WWK1:WWO1"/>
    <mergeCell ref="WWR1:WWV1"/>
    <mergeCell ref="WWY1:WXC1"/>
    <mergeCell ref="WXF1:WXJ1"/>
    <mergeCell ref="WXM1:WXQ1"/>
    <mergeCell ref="XFA1:XFD1"/>
    <mergeCell ref="I2:J2"/>
    <mergeCell ref="I3:J3"/>
    <mergeCell ref="A5:E5"/>
    <mergeCell ref="C28:J28"/>
    <mergeCell ref="A56:C56"/>
    <mergeCell ref="D56:F56"/>
    <mergeCell ref="I56:J56"/>
    <mergeCell ref="A57:C57"/>
    <mergeCell ref="D57:F57"/>
    <mergeCell ref="I57:J57"/>
    <mergeCell ref="B10:G10"/>
    <mergeCell ref="B25:G25"/>
    <mergeCell ref="A26:G26"/>
    <mergeCell ref="B27:G27"/>
    <mergeCell ref="XCP1:XCT1"/>
    <mergeCell ref="XCW1:XDA1"/>
    <mergeCell ref="XDD1:XDH1"/>
    <mergeCell ref="XDK1:XDO1"/>
    <mergeCell ref="XDR1:XDV1"/>
    <mergeCell ref="XDY1:XEC1"/>
    <mergeCell ref="XEF1:XEJ1"/>
    <mergeCell ref="XEM1:XEQ1"/>
    <mergeCell ref="XET1:XEX1"/>
    <mergeCell ref="XAE1:XAI1"/>
    <mergeCell ref="XAL1:XAP1"/>
    <mergeCell ref="XAS1:XAW1"/>
    <mergeCell ref="XAZ1:XBD1"/>
    <mergeCell ref="XBG1:XBK1"/>
    <mergeCell ref="XBN1:XBR1"/>
    <mergeCell ref="XBU1:XBY1"/>
    <mergeCell ref="XCB1:XCF1"/>
  </mergeCells>
  <conditionalFormatting sqref="H25">
    <cfRule type="containsText" dxfId="3" priority="1" operator="containsText" text="NOT">
      <formula>NOT(ISERROR(SEARCH("NOT",H25)))</formula>
    </cfRule>
  </conditionalFormatting>
  <printOptions horizontalCentered="1"/>
  <pageMargins left="1" right="1" top="0.5" bottom="0.5" header="0" footer="0.3"/>
  <pageSetup orientation="portrait" horizontalDpi="300" verticalDpi="300" r:id="rId1"/>
  <headerFooter alignWithMargins="0">
    <oddFooter>&amp;C&amp;"Arial,Bold"AB: &amp;"Arial,Regular"CC2014XXX
Published April 2014 - Version 1.0</oddFooter>
  </headerFooter>
  <rowBreaks count="2" manualBreakCount="2">
    <brk id="15" max="9" man="1"/>
    <brk id="29" max="9" man="1"/>
  </rowBreaks>
  <drawing r:id="rId2"/>
</worksheet>
</file>

<file path=xl/worksheets/sheet5.xml><?xml version="1.0" encoding="utf-8"?>
<worksheet xmlns="http://schemas.openxmlformats.org/spreadsheetml/2006/main" xmlns:r="http://schemas.openxmlformats.org/officeDocument/2006/relationships">
  <sheetPr>
    <tabColor rgb="FFB1FF25"/>
  </sheetPr>
  <dimension ref="A1:XFD33"/>
  <sheetViews>
    <sheetView showGridLines="0" view="pageBreakPreview" zoomScale="85" zoomScaleNormal="130" zoomScaleSheetLayoutView="85" workbookViewId="0">
      <selection activeCell="I4" sqref="I4"/>
    </sheetView>
  </sheetViews>
  <sheetFormatPr defaultColWidth="9.140625" defaultRowHeight="13.5"/>
  <cols>
    <col min="1" max="1" width="3.140625" style="235" customWidth="1"/>
    <col min="2" max="2" width="12.28515625" style="57" customWidth="1"/>
    <col min="3" max="3" width="2.7109375" style="57" customWidth="1"/>
    <col min="4" max="4" width="9.140625" style="57" customWidth="1"/>
    <col min="5" max="6" width="9.140625" style="52" customWidth="1"/>
    <col min="7" max="8" width="12.7109375" style="52" customWidth="1"/>
    <col min="9" max="10" width="6.7109375" style="52" customWidth="1"/>
    <col min="11" max="16384" width="9.140625" style="52"/>
  </cols>
  <sheetData>
    <row r="1" spans="1:16384" s="53" customFormat="1" ht="45" customHeight="1">
      <c r="A1" s="462" t="s">
        <v>274</v>
      </c>
      <c r="C1" s="356"/>
      <c r="D1" s="356"/>
      <c r="E1" s="356"/>
      <c r="F1" s="356"/>
      <c r="G1" s="356"/>
      <c r="H1" s="628"/>
      <c r="I1" s="628"/>
      <c r="J1" s="628"/>
      <c r="K1" s="628"/>
      <c r="L1" s="628"/>
      <c r="M1" s="52"/>
      <c r="N1" s="55"/>
      <c r="O1" s="628"/>
      <c r="P1" s="628"/>
      <c r="Q1" s="628"/>
      <c r="R1" s="628"/>
      <c r="S1" s="628"/>
      <c r="T1" s="52"/>
      <c r="U1" s="55"/>
      <c r="V1" s="628"/>
      <c r="W1" s="628"/>
      <c r="X1" s="628"/>
      <c r="Y1" s="628"/>
      <c r="Z1" s="628"/>
      <c r="AA1" s="52"/>
      <c r="AB1" s="55"/>
      <c r="AC1" s="628"/>
      <c r="AD1" s="628"/>
      <c r="AE1" s="628"/>
      <c r="AF1" s="628"/>
      <c r="AG1" s="628"/>
      <c r="AH1" s="52"/>
      <c r="AI1" s="55"/>
      <c r="AJ1" s="628"/>
      <c r="AK1" s="628"/>
      <c r="AL1" s="628"/>
      <c r="AM1" s="628"/>
      <c r="AN1" s="628"/>
      <c r="AO1" s="52"/>
      <c r="AP1" s="55"/>
      <c r="AQ1" s="628"/>
      <c r="AR1" s="628"/>
      <c r="AS1" s="628"/>
      <c r="AT1" s="628"/>
      <c r="AU1" s="628"/>
      <c r="AV1" s="52"/>
      <c r="AW1" s="55"/>
      <c r="AX1" s="628"/>
      <c r="AY1" s="628"/>
      <c r="AZ1" s="628"/>
      <c r="BA1" s="628"/>
      <c r="BB1" s="628"/>
      <c r="BC1" s="52"/>
      <c r="BD1" s="55"/>
      <c r="BE1" s="628"/>
      <c r="BF1" s="628"/>
      <c r="BG1" s="628"/>
      <c r="BH1" s="628"/>
      <c r="BI1" s="628"/>
      <c r="BJ1" s="52"/>
      <c r="BK1" s="55"/>
      <c r="BL1" s="628"/>
      <c r="BM1" s="628"/>
      <c r="BN1" s="628"/>
      <c r="BO1" s="628"/>
      <c r="BP1" s="628"/>
      <c r="BQ1" s="52"/>
      <c r="BR1" s="55"/>
      <c r="BS1" s="628"/>
      <c r="BT1" s="628"/>
      <c r="BU1" s="628"/>
      <c r="BV1" s="628"/>
      <c r="BW1" s="628"/>
      <c r="BX1" s="52"/>
      <c r="BY1" s="55"/>
      <c r="BZ1" s="628"/>
      <c r="CA1" s="628"/>
      <c r="CB1" s="628"/>
      <c r="CC1" s="628"/>
      <c r="CD1" s="628"/>
      <c r="CE1" s="52"/>
      <c r="CF1" s="55"/>
      <c r="CG1" s="628"/>
      <c r="CH1" s="628"/>
      <c r="CI1" s="628"/>
      <c r="CJ1" s="628"/>
      <c r="CK1" s="628"/>
      <c r="CL1" s="52"/>
      <c r="CM1" s="55"/>
      <c r="CN1" s="628"/>
      <c r="CO1" s="628"/>
      <c r="CP1" s="628"/>
      <c r="CQ1" s="628"/>
      <c r="CR1" s="628"/>
      <c r="CS1" s="52"/>
      <c r="CT1" s="55"/>
      <c r="CU1" s="628"/>
      <c r="CV1" s="628"/>
      <c r="CW1" s="628"/>
      <c r="CX1" s="628"/>
      <c r="CY1" s="628"/>
      <c r="CZ1" s="52"/>
      <c r="DA1" s="55"/>
      <c r="DB1" s="628"/>
      <c r="DC1" s="628"/>
      <c r="DD1" s="628"/>
      <c r="DE1" s="628"/>
      <c r="DF1" s="628"/>
      <c r="DG1" s="52"/>
      <c r="DH1" s="55"/>
      <c r="DI1" s="628"/>
      <c r="DJ1" s="628"/>
      <c r="DK1" s="628"/>
      <c r="DL1" s="628"/>
      <c r="DM1" s="628"/>
      <c r="DN1" s="52"/>
      <c r="DO1" s="55"/>
      <c r="DP1" s="628"/>
      <c r="DQ1" s="628"/>
      <c r="DR1" s="628"/>
      <c r="DS1" s="628"/>
      <c r="DT1" s="628"/>
      <c r="DU1" s="52"/>
      <c r="DV1" s="55"/>
      <c r="DW1" s="628"/>
      <c r="DX1" s="628"/>
      <c r="DY1" s="628"/>
      <c r="DZ1" s="628"/>
      <c r="EA1" s="628"/>
      <c r="EB1" s="52"/>
      <c r="EC1" s="55"/>
      <c r="ED1" s="628"/>
      <c r="EE1" s="628"/>
      <c r="EF1" s="628"/>
      <c r="EG1" s="628"/>
      <c r="EH1" s="628"/>
      <c r="EI1" s="52"/>
      <c r="EJ1" s="55"/>
      <c r="EK1" s="628"/>
      <c r="EL1" s="628"/>
      <c r="EM1" s="628"/>
      <c r="EN1" s="628"/>
      <c r="EO1" s="628"/>
      <c r="EP1" s="52"/>
      <c r="EQ1" s="55"/>
      <c r="ER1" s="628"/>
      <c r="ES1" s="628"/>
      <c r="ET1" s="628"/>
      <c r="EU1" s="628"/>
      <c r="EV1" s="628"/>
      <c r="EW1" s="52"/>
      <c r="EX1" s="55"/>
      <c r="EY1" s="628"/>
      <c r="EZ1" s="628"/>
      <c r="FA1" s="628"/>
      <c r="FB1" s="628"/>
      <c r="FC1" s="628"/>
      <c r="FD1" s="52"/>
      <c r="FE1" s="55"/>
      <c r="FF1" s="628"/>
      <c r="FG1" s="628"/>
      <c r="FH1" s="628"/>
      <c r="FI1" s="628"/>
      <c r="FJ1" s="628"/>
      <c r="FK1" s="52"/>
      <c r="FL1" s="55"/>
      <c r="FM1" s="628"/>
      <c r="FN1" s="628"/>
      <c r="FO1" s="628"/>
      <c r="FP1" s="628"/>
      <c r="FQ1" s="628"/>
      <c r="FR1" s="52"/>
      <c r="FS1" s="55"/>
      <c r="FT1" s="628"/>
      <c r="FU1" s="628"/>
      <c r="FV1" s="628"/>
      <c r="FW1" s="628"/>
      <c r="FX1" s="628"/>
      <c r="FY1" s="52"/>
      <c r="FZ1" s="55"/>
      <c r="GA1" s="628"/>
      <c r="GB1" s="628"/>
      <c r="GC1" s="628"/>
      <c r="GD1" s="628"/>
      <c r="GE1" s="628"/>
      <c r="GF1" s="52"/>
      <c r="GG1" s="55"/>
      <c r="GH1" s="628"/>
      <c r="GI1" s="628"/>
      <c r="GJ1" s="628"/>
      <c r="GK1" s="628"/>
      <c r="GL1" s="628"/>
      <c r="GM1" s="52"/>
      <c r="GN1" s="55"/>
      <c r="GO1" s="628"/>
      <c r="GP1" s="628"/>
      <c r="GQ1" s="628"/>
      <c r="GR1" s="628"/>
      <c r="GS1" s="628"/>
      <c r="GT1" s="52"/>
      <c r="GU1" s="55"/>
      <c r="GV1" s="628"/>
      <c r="GW1" s="628"/>
      <c r="GX1" s="628"/>
      <c r="GY1" s="628"/>
      <c r="GZ1" s="628"/>
      <c r="HA1" s="52"/>
      <c r="HB1" s="55"/>
      <c r="HC1" s="628"/>
      <c r="HD1" s="628"/>
      <c r="HE1" s="628"/>
      <c r="HF1" s="628"/>
      <c r="HG1" s="628"/>
      <c r="HH1" s="52"/>
      <c r="HI1" s="55"/>
      <c r="HJ1" s="628"/>
      <c r="HK1" s="628"/>
      <c r="HL1" s="628"/>
      <c r="HM1" s="628"/>
      <c r="HN1" s="628"/>
      <c r="HO1" s="52"/>
      <c r="HP1" s="55"/>
      <c r="HQ1" s="628"/>
      <c r="HR1" s="628"/>
      <c r="HS1" s="628"/>
      <c r="HT1" s="628"/>
      <c r="HU1" s="628"/>
      <c r="HV1" s="52"/>
      <c r="HW1" s="55"/>
      <c r="HX1" s="628"/>
      <c r="HY1" s="628"/>
      <c r="HZ1" s="628"/>
      <c r="IA1" s="628"/>
      <c r="IB1" s="628"/>
      <c r="IC1" s="52"/>
      <c r="ID1" s="55"/>
      <c r="IE1" s="628"/>
      <c r="IF1" s="628"/>
      <c r="IG1" s="628"/>
      <c r="IH1" s="628"/>
      <c r="II1" s="628"/>
      <c r="IJ1" s="52"/>
      <c r="IK1" s="55"/>
      <c r="IL1" s="628"/>
      <c r="IM1" s="628"/>
      <c r="IN1" s="628"/>
      <c r="IO1" s="628"/>
      <c r="IP1" s="628"/>
      <c r="IQ1" s="52"/>
      <c r="IR1" s="55"/>
      <c r="IS1" s="628"/>
      <c r="IT1" s="628"/>
      <c r="IU1" s="628"/>
      <c r="IV1" s="628"/>
      <c r="IW1" s="628"/>
      <c r="IX1" s="52"/>
      <c r="IY1" s="55"/>
      <c r="IZ1" s="628"/>
      <c r="JA1" s="628"/>
      <c r="JB1" s="628"/>
      <c r="JC1" s="628"/>
      <c r="JD1" s="628"/>
      <c r="JE1" s="52"/>
      <c r="JF1" s="55"/>
      <c r="JG1" s="628"/>
      <c r="JH1" s="628"/>
      <c r="JI1" s="628"/>
      <c r="JJ1" s="628"/>
      <c r="JK1" s="628"/>
      <c r="JL1" s="52"/>
      <c r="JM1" s="55"/>
      <c r="JN1" s="628"/>
      <c r="JO1" s="628"/>
      <c r="JP1" s="628"/>
      <c r="JQ1" s="628"/>
      <c r="JR1" s="628"/>
      <c r="JS1" s="52"/>
      <c r="JT1" s="55"/>
      <c r="JU1" s="628"/>
      <c r="JV1" s="628"/>
      <c r="JW1" s="628"/>
      <c r="JX1" s="628"/>
      <c r="JY1" s="628"/>
      <c r="JZ1" s="52"/>
      <c r="KA1" s="55"/>
      <c r="KB1" s="628"/>
      <c r="KC1" s="628"/>
      <c r="KD1" s="628"/>
      <c r="KE1" s="628"/>
      <c r="KF1" s="628"/>
      <c r="KG1" s="52"/>
      <c r="KH1" s="55"/>
      <c r="KI1" s="628"/>
      <c r="KJ1" s="628"/>
      <c r="KK1" s="628"/>
      <c r="KL1" s="628"/>
      <c r="KM1" s="628"/>
      <c r="KN1" s="52"/>
      <c r="KO1" s="55"/>
      <c r="KP1" s="628"/>
      <c r="KQ1" s="628"/>
      <c r="KR1" s="628"/>
      <c r="KS1" s="628"/>
      <c r="KT1" s="628"/>
      <c r="KU1" s="52"/>
      <c r="KV1" s="55"/>
      <c r="KW1" s="628"/>
      <c r="KX1" s="628"/>
      <c r="KY1" s="628"/>
      <c r="KZ1" s="628"/>
      <c r="LA1" s="628"/>
      <c r="LB1" s="52"/>
      <c r="LC1" s="55"/>
      <c r="LD1" s="628"/>
      <c r="LE1" s="628"/>
      <c r="LF1" s="628"/>
      <c r="LG1" s="628"/>
      <c r="LH1" s="628"/>
      <c r="LI1" s="52"/>
      <c r="LJ1" s="55"/>
      <c r="LK1" s="628"/>
      <c r="LL1" s="628"/>
      <c r="LM1" s="628"/>
      <c r="LN1" s="628"/>
      <c r="LO1" s="628"/>
      <c r="LP1" s="52"/>
      <c r="LQ1" s="55"/>
      <c r="LR1" s="628"/>
      <c r="LS1" s="628"/>
      <c r="LT1" s="628"/>
      <c r="LU1" s="628"/>
      <c r="LV1" s="628"/>
      <c r="LW1" s="52"/>
      <c r="LX1" s="55"/>
      <c r="LY1" s="628"/>
      <c r="LZ1" s="628"/>
      <c r="MA1" s="628"/>
      <c r="MB1" s="628"/>
      <c r="MC1" s="628"/>
      <c r="MD1" s="52"/>
      <c r="ME1" s="55"/>
      <c r="MF1" s="628"/>
      <c r="MG1" s="628"/>
      <c r="MH1" s="628"/>
      <c r="MI1" s="628"/>
      <c r="MJ1" s="628"/>
      <c r="MK1" s="52"/>
      <c r="ML1" s="55"/>
      <c r="MM1" s="628"/>
      <c r="MN1" s="628"/>
      <c r="MO1" s="628"/>
      <c r="MP1" s="628"/>
      <c r="MQ1" s="628"/>
      <c r="MR1" s="52"/>
      <c r="MS1" s="55"/>
      <c r="MT1" s="628"/>
      <c r="MU1" s="628"/>
      <c r="MV1" s="628"/>
      <c r="MW1" s="628"/>
      <c r="MX1" s="628"/>
      <c r="MY1" s="52"/>
      <c r="MZ1" s="55"/>
      <c r="NA1" s="628"/>
      <c r="NB1" s="628"/>
      <c r="NC1" s="628"/>
      <c r="ND1" s="628"/>
      <c r="NE1" s="628"/>
      <c r="NF1" s="52"/>
      <c r="NG1" s="55"/>
      <c r="NH1" s="628"/>
      <c r="NI1" s="628"/>
      <c r="NJ1" s="628"/>
      <c r="NK1" s="628"/>
      <c r="NL1" s="628"/>
      <c r="NM1" s="52"/>
      <c r="NN1" s="55"/>
      <c r="NO1" s="628"/>
      <c r="NP1" s="628"/>
      <c r="NQ1" s="628"/>
      <c r="NR1" s="628"/>
      <c r="NS1" s="628"/>
      <c r="NT1" s="52"/>
      <c r="NU1" s="55"/>
      <c r="NV1" s="628"/>
      <c r="NW1" s="628"/>
      <c r="NX1" s="628"/>
      <c r="NY1" s="628"/>
      <c r="NZ1" s="628"/>
      <c r="OA1" s="52"/>
      <c r="OB1" s="55"/>
      <c r="OC1" s="628"/>
      <c r="OD1" s="628"/>
      <c r="OE1" s="628"/>
      <c r="OF1" s="628"/>
      <c r="OG1" s="628"/>
      <c r="OH1" s="52"/>
      <c r="OI1" s="55"/>
      <c r="OJ1" s="628"/>
      <c r="OK1" s="628"/>
      <c r="OL1" s="628"/>
      <c r="OM1" s="628"/>
      <c r="ON1" s="628"/>
      <c r="OO1" s="52"/>
      <c r="OP1" s="55"/>
      <c r="OQ1" s="628"/>
      <c r="OR1" s="628"/>
      <c r="OS1" s="628"/>
      <c r="OT1" s="628"/>
      <c r="OU1" s="628"/>
      <c r="OV1" s="52"/>
      <c r="OW1" s="55"/>
      <c r="OX1" s="628"/>
      <c r="OY1" s="628"/>
      <c r="OZ1" s="628"/>
      <c r="PA1" s="628"/>
      <c r="PB1" s="628"/>
      <c r="PC1" s="52"/>
      <c r="PD1" s="55"/>
      <c r="PE1" s="628"/>
      <c r="PF1" s="628"/>
      <c r="PG1" s="628"/>
      <c r="PH1" s="628"/>
      <c r="PI1" s="628"/>
      <c r="PJ1" s="52"/>
      <c r="PK1" s="55"/>
      <c r="PL1" s="628"/>
      <c r="PM1" s="628"/>
      <c r="PN1" s="628"/>
      <c r="PO1" s="628"/>
      <c r="PP1" s="628"/>
      <c r="PQ1" s="52"/>
      <c r="PR1" s="55"/>
      <c r="PS1" s="628"/>
      <c r="PT1" s="628"/>
      <c r="PU1" s="628"/>
      <c r="PV1" s="628"/>
      <c r="PW1" s="628"/>
      <c r="PX1" s="52"/>
      <c r="PY1" s="55"/>
      <c r="PZ1" s="628"/>
      <c r="QA1" s="628"/>
      <c r="QB1" s="628"/>
      <c r="QC1" s="628"/>
      <c r="QD1" s="628"/>
      <c r="QE1" s="52"/>
      <c r="QF1" s="55"/>
      <c r="QG1" s="628"/>
      <c r="QH1" s="628"/>
      <c r="QI1" s="628"/>
      <c r="QJ1" s="628"/>
      <c r="QK1" s="628"/>
      <c r="QL1" s="52"/>
      <c r="QM1" s="55"/>
      <c r="QN1" s="628"/>
      <c r="QO1" s="628"/>
      <c r="QP1" s="628"/>
      <c r="QQ1" s="628"/>
      <c r="QR1" s="628"/>
      <c r="QS1" s="52"/>
      <c r="QT1" s="55"/>
      <c r="QU1" s="628"/>
      <c r="QV1" s="628"/>
      <c r="QW1" s="628"/>
      <c r="QX1" s="628"/>
      <c r="QY1" s="628"/>
      <c r="QZ1" s="52"/>
      <c r="RA1" s="55"/>
      <c r="RB1" s="628"/>
      <c r="RC1" s="628"/>
      <c r="RD1" s="628"/>
      <c r="RE1" s="628"/>
      <c r="RF1" s="628"/>
      <c r="RG1" s="52"/>
      <c r="RH1" s="55"/>
      <c r="RI1" s="628"/>
      <c r="RJ1" s="628"/>
      <c r="RK1" s="628"/>
      <c r="RL1" s="628"/>
      <c r="RM1" s="628"/>
      <c r="RN1" s="52"/>
      <c r="RO1" s="55"/>
      <c r="RP1" s="628"/>
      <c r="RQ1" s="628"/>
      <c r="RR1" s="628"/>
      <c r="RS1" s="628"/>
      <c r="RT1" s="628"/>
      <c r="RU1" s="52"/>
      <c r="RV1" s="55"/>
      <c r="RW1" s="628"/>
      <c r="RX1" s="628"/>
      <c r="RY1" s="628"/>
      <c r="RZ1" s="628"/>
      <c r="SA1" s="628"/>
      <c r="SB1" s="52"/>
      <c r="SC1" s="55"/>
      <c r="SD1" s="628"/>
      <c r="SE1" s="628"/>
      <c r="SF1" s="628"/>
      <c r="SG1" s="628"/>
      <c r="SH1" s="628"/>
      <c r="SI1" s="52"/>
      <c r="SJ1" s="55"/>
      <c r="SK1" s="628"/>
      <c r="SL1" s="628"/>
      <c r="SM1" s="628"/>
      <c r="SN1" s="628"/>
      <c r="SO1" s="628"/>
      <c r="SP1" s="52"/>
      <c r="SQ1" s="55"/>
      <c r="SR1" s="628"/>
      <c r="SS1" s="628"/>
      <c r="ST1" s="628"/>
      <c r="SU1" s="628"/>
      <c r="SV1" s="628"/>
      <c r="SW1" s="52"/>
      <c r="SX1" s="55"/>
      <c r="SY1" s="628"/>
      <c r="SZ1" s="628"/>
      <c r="TA1" s="628"/>
      <c r="TB1" s="628"/>
      <c r="TC1" s="628"/>
      <c r="TD1" s="52"/>
      <c r="TE1" s="55"/>
      <c r="TF1" s="628"/>
      <c r="TG1" s="628"/>
      <c r="TH1" s="628"/>
      <c r="TI1" s="628"/>
      <c r="TJ1" s="628"/>
      <c r="TK1" s="52"/>
      <c r="TL1" s="55"/>
      <c r="TM1" s="628"/>
      <c r="TN1" s="628"/>
      <c r="TO1" s="628"/>
      <c r="TP1" s="628"/>
      <c r="TQ1" s="628"/>
      <c r="TR1" s="52"/>
      <c r="TS1" s="55"/>
      <c r="TT1" s="628"/>
      <c r="TU1" s="628"/>
      <c r="TV1" s="628"/>
      <c r="TW1" s="628"/>
      <c r="TX1" s="628"/>
      <c r="TY1" s="52"/>
      <c r="TZ1" s="55"/>
      <c r="UA1" s="628"/>
      <c r="UB1" s="628"/>
      <c r="UC1" s="628"/>
      <c r="UD1" s="628"/>
      <c r="UE1" s="628"/>
      <c r="UF1" s="52"/>
      <c r="UG1" s="55"/>
      <c r="UH1" s="628"/>
      <c r="UI1" s="628"/>
      <c r="UJ1" s="628"/>
      <c r="UK1" s="628"/>
      <c r="UL1" s="628"/>
      <c r="UM1" s="52"/>
      <c r="UN1" s="55"/>
      <c r="UO1" s="628"/>
      <c r="UP1" s="628"/>
      <c r="UQ1" s="628"/>
      <c r="UR1" s="628"/>
      <c r="US1" s="628"/>
      <c r="UT1" s="52"/>
      <c r="UU1" s="55"/>
      <c r="UV1" s="628"/>
      <c r="UW1" s="628"/>
      <c r="UX1" s="628"/>
      <c r="UY1" s="628"/>
      <c r="UZ1" s="628"/>
      <c r="VA1" s="52"/>
      <c r="VB1" s="55"/>
      <c r="VC1" s="628"/>
      <c r="VD1" s="628"/>
      <c r="VE1" s="628"/>
      <c r="VF1" s="628"/>
      <c r="VG1" s="628"/>
      <c r="VH1" s="52"/>
      <c r="VI1" s="55"/>
      <c r="VJ1" s="628"/>
      <c r="VK1" s="628"/>
      <c r="VL1" s="628"/>
      <c r="VM1" s="628"/>
      <c r="VN1" s="628"/>
      <c r="VO1" s="52"/>
      <c r="VP1" s="55"/>
      <c r="VQ1" s="628"/>
      <c r="VR1" s="628"/>
      <c r="VS1" s="628"/>
      <c r="VT1" s="628"/>
      <c r="VU1" s="628"/>
      <c r="VV1" s="52"/>
      <c r="VW1" s="55"/>
      <c r="VX1" s="628"/>
      <c r="VY1" s="628"/>
      <c r="VZ1" s="628"/>
      <c r="WA1" s="628"/>
      <c r="WB1" s="628"/>
      <c r="WC1" s="52"/>
      <c r="WD1" s="55"/>
      <c r="WE1" s="628"/>
      <c r="WF1" s="628"/>
      <c r="WG1" s="628"/>
      <c r="WH1" s="628"/>
      <c r="WI1" s="628"/>
      <c r="WJ1" s="52"/>
      <c r="WK1" s="55"/>
      <c r="WL1" s="628"/>
      <c r="WM1" s="628"/>
      <c r="WN1" s="628"/>
      <c r="WO1" s="628"/>
      <c r="WP1" s="628"/>
      <c r="WQ1" s="52"/>
      <c r="WR1" s="55"/>
      <c r="WS1" s="628"/>
      <c r="WT1" s="628"/>
      <c r="WU1" s="628"/>
      <c r="WV1" s="628"/>
      <c r="WW1" s="628"/>
      <c r="WX1" s="52"/>
      <c r="WY1" s="55"/>
      <c r="WZ1" s="628"/>
      <c r="XA1" s="628"/>
      <c r="XB1" s="628"/>
      <c r="XC1" s="628"/>
      <c r="XD1" s="628"/>
      <c r="XE1" s="52"/>
      <c r="XF1" s="55"/>
      <c r="XG1" s="628"/>
      <c r="XH1" s="628"/>
      <c r="XI1" s="628"/>
      <c r="XJ1" s="628"/>
      <c r="XK1" s="628"/>
      <c r="XL1" s="52"/>
      <c r="XM1" s="55"/>
      <c r="XN1" s="628"/>
      <c r="XO1" s="628"/>
      <c r="XP1" s="628"/>
      <c r="XQ1" s="628"/>
      <c r="XR1" s="628"/>
      <c r="XS1" s="52"/>
      <c r="XT1" s="55"/>
      <c r="XU1" s="628"/>
      <c r="XV1" s="628"/>
      <c r="XW1" s="628"/>
      <c r="XX1" s="628"/>
      <c r="XY1" s="628"/>
      <c r="XZ1" s="52"/>
      <c r="YA1" s="55"/>
      <c r="YB1" s="628"/>
      <c r="YC1" s="628"/>
      <c r="YD1" s="628"/>
      <c r="YE1" s="628"/>
      <c r="YF1" s="628"/>
      <c r="YG1" s="52"/>
      <c r="YH1" s="55"/>
      <c r="YI1" s="628"/>
      <c r="YJ1" s="628"/>
      <c r="YK1" s="628"/>
      <c r="YL1" s="628"/>
      <c r="YM1" s="628"/>
      <c r="YN1" s="52"/>
      <c r="YO1" s="55"/>
      <c r="YP1" s="628"/>
      <c r="YQ1" s="628"/>
      <c r="YR1" s="628"/>
      <c r="YS1" s="628"/>
      <c r="YT1" s="628"/>
      <c r="YU1" s="52"/>
      <c r="YV1" s="55"/>
      <c r="YW1" s="628"/>
      <c r="YX1" s="628"/>
      <c r="YY1" s="628"/>
      <c r="YZ1" s="628"/>
      <c r="ZA1" s="628"/>
      <c r="ZB1" s="52"/>
      <c r="ZC1" s="55"/>
      <c r="ZD1" s="628"/>
      <c r="ZE1" s="628"/>
      <c r="ZF1" s="628"/>
      <c r="ZG1" s="628"/>
      <c r="ZH1" s="628"/>
      <c r="ZI1" s="52"/>
      <c r="ZJ1" s="55"/>
      <c r="ZK1" s="628"/>
      <c r="ZL1" s="628"/>
      <c r="ZM1" s="628"/>
      <c r="ZN1" s="628"/>
      <c r="ZO1" s="628"/>
      <c r="ZP1" s="52"/>
      <c r="ZQ1" s="55"/>
      <c r="ZR1" s="628"/>
      <c r="ZS1" s="628"/>
      <c r="ZT1" s="628"/>
      <c r="ZU1" s="628"/>
      <c r="ZV1" s="628"/>
      <c r="ZW1" s="52"/>
      <c r="ZX1" s="55"/>
      <c r="ZY1" s="628"/>
      <c r="ZZ1" s="628"/>
      <c r="AAA1" s="628"/>
      <c r="AAB1" s="628"/>
      <c r="AAC1" s="628"/>
      <c r="AAD1" s="52"/>
      <c r="AAE1" s="55"/>
      <c r="AAF1" s="628"/>
      <c r="AAG1" s="628"/>
      <c r="AAH1" s="628"/>
      <c r="AAI1" s="628"/>
      <c r="AAJ1" s="628"/>
      <c r="AAK1" s="52"/>
      <c r="AAL1" s="55"/>
      <c r="AAM1" s="628"/>
      <c r="AAN1" s="628"/>
      <c r="AAO1" s="628"/>
      <c r="AAP1" s="628"/>
      <c r="AAQ1" s="628"/>
      <c r="AAR1" s="52"/>
      <c r="AAS1" s="55"/>
      <c r="AAT1" s="628"/>
      <c r="AAU1" s="628"/>
      <c r="AAV1" s="628"/>
      <c r="AAW1" s="628"/>
      <c r="AAX1" s="628"/>
      <c r="AAY1" s="52"/>
      <c r="AAZ1" s="55"/>
      <c r="ABA1" s="628"/>
      <c r="ABB1" s="628"/>
      <c r="ABC1" s="628"/>
      <c r="ABD1" s="628"/>
      <c r="ABE1" s="628"/>
      <c r="ABF1" s="52"/>
      <c r="ABG1" s="55"/>
      <c r="ABH1" s="628"/>
      <c r="ABI1" s="628"/>
      <c r="ABJ1" s="628"/>
      <c r="ABK1" s="628"/>
      <c r="ABL1" s="628"/>
      <c r="ABM1" s="52"/>
      <c r="ABN1" s="55"/>
      <c r="ABO1" s="628"/>
      <c r="ABP1" s="628"/>
      <c r="ABQ1" s="628"/>
      <c r="ABR1" s="628"/>
      <c r="ABS1" s="628"/>
      <c r="ABT1" s="52"/>
      <c r="ABU1" s="55"/>
      <c r="ABV1" s="628"/>
      <c r="ABW1" s="628"/>
      <c r="ABX1" s="628"/>
      <c r="ABY1" s="628"/>
      <c r="ABZ1" s="628"/>
      <c r="ACA1" s="52"/>
      <c r="ACB1" s="55"/>
      <c r="ACC1" s="628"/>
      <c r="ACD1" s="628"/>
      <c r="ACE1" s="628"/>
      <c r="ACF1" s="628"/>
      <c r="ACG1" s="628"/>
      <c r="ACH1" s="52"/>
      <c r="ACI1" s="55"/>
      <c r="ACJ1" s="628"/>
      <c r="ACK1" s="628"/>
      <c r="ACL1" s="628"/>
      <c r="ACM1" s="628"/>
      <c r="ACN1" s="628"/>
      <c r="ACO1" s="52"/>
      <c r="ACP1" s="55"/>
      <c r="ACQ1" s="628"/>
      <c r="ACR1" s="628"/>
      <c r="ACS1" s="628"/>
      <c r="ACT1" s="628"/>
      <c r="ACU1" s="628"/>
      <c r="ACV1" s="52"/>
      <c r="ACW1" s="55"/>
      <c r="ACX1" s="628"/>
      <c r="ACY1" s="628"/>
      <c r="ACZ1" s="628"/>
      <c r="ADA1" s="628"/>
      <c r="ADB1" s="628"/>
      <c r="ADC1" s="52"/>
      <c r="ADD1" s="55"/>
      <c r="ADE1" s="628"/>
      <c r="ADF1" s="628"/>
      <c r="ADG1" s="628"/>
      <c r="ADH1" s="628"/>
      <c r="ADI1" s="628"/>
      <c r="ADJ1" s="52"/>
      <c r="ADK1" s="55"/>
      <c r="ADL1" s="628"/>
      <c r="ADM1" s="628"/>
      <c r="ADN1" s="628"/>
      <c r="ADO1" s="628"/>
      <c r="ADP1" s="628"/>
      <c r="ADQ1" s="52"/>
      <c r="ADR1" s="55"/>
      <c r="ADS1" s="628"/>
      <c r="ADT1" s="628"/>
      <c r="ADU1" s="628"/>
      <c r="ADV1" s="628"/>
      <c r="ADW1" s="628"/>
      <c r="ADX1" s="52"/>
      <c r="ADY1" s="55"/>
      <c r="ADZ1" s="628"/>
      <c r="AEA1" s="628"/>
      <c r="AEB1" s="628"/>
      <c r="AEC1" s="628"/>
      <c r="AED1" s="628"/>
      <c r="AEE1" s="52"/>
      <c r="AEF1" s="55"/>
      <c r="AEG1" s="628"/>
      <c r="AEH1" s="628"/>
      <c r="AEI1" s="628"/>
      <c r="AEJ1" s="628"/>
      <c r="AEK1" s="628"/>
      <c r="AEL1" s="52"/>
      <c r="AEM1" s="55"/>
      <c r="AEN1" s="628"/>
      <c r="AEO1" s="628"/>
      <c r="AEP1" s="628"/>
      <c r="AEQ1" s="628"/>
      <c r="AER1" s="628"/>
      <c r="AES1" s="52"/>
      <c r="AET1" s="55"/>
      <c r="AEU1" s="628"/>
      <c r="AEV1" s="628"/>
      <c r="AEW1" s="628"/>
      <c r="AEX1" s="628"/>
      <c r="AEY1" s="628"/>
      <c r="AEZ1" s="52"/>
      <c r="AFA1" s="55"/>
      <c r="AFB1" s="628"/>
      <c r="AFC1" s="628"/>
      <c r="AFD1" s="628"/>
      <c r="AFE1" s="628"/>
      <c r="AFF1" s="628"/>
      <c r="AFG1" s="52"/>
      <c r="AFH1" s="55"/>
      <c r="AFI1" s="628"/>
      <c r="AFJ1" s="628"/>
      <c r="AFK1" s="628"/>
      <c r="AFL1" s="628"/>
      <c r="AFM1" s="628"/>
      <c r="AFN1" s="52"/>
      <c r="AFO1" s="55"/>
      <c r="AFP1" s="628"/>
      <c r="AFQ1" s="628"/>
      <c r="AFR1" s="628"/>
      <c r="AFS1" s="628"/>
      <c r="AFT1" s="628"/>
      <c r="AFU1" s="52"/>
      <c r="AFV1" s="55"/>
      <c r="AFW1" s="628"/>
      <c r="AFX1" s="628"/>
      <c r="AFY1" s="628"/>
      <c r="AFZ1" s="628"/>
      <c r="AGA1" s="628"/>
      <c r="AGB1" s="52"/>
      <c r="AGC1" s="55"/>
      <c r="AGD1" s="628"/>
      <c r="AGE1" s="628"/>
      <c r="AGF1" s="628"/>
      <c r="AGG1" s="628"/>
      <c r="AGH1" s="628"/>
      <c r="AGI1" s="52"/>
      <c r="AGJ1" s="55"/>
      <c r="AGK1" s="628"/>
      <c r="AGL1" s="628"/>
      <c r="AGM1" s="628"/>
      <c r="AGN1" s="628"/>
      <c r="AGO1" s="628"/>
      <c r="AGP1" s="52"/>
      <c r="AGQ1" s="55"/>
      <c r="AGR1" s="628"/>
      <c r="AGS1" s="628"/>
      <c r="AGT1" s="628"/>
      <c r="AGU1" s="628"/>
      <c r="AGV1" s="628"/>
      <c r="AGW1" s="52"/>
      <c r="AGX1" s="55"/>
      <c r="AGY1" s="628"/>
      <c r="AGZ1" s="628"/>
      <c r="AHA1" s="628"/>
      <c r="AHB1" s="628"/>
      <c r="AHC1" s="628"/>
      <c r="AHD1" s="52"/>
      <c r="AHE1" s="55"/>
      <c r="AHF1" s="628"/>
      <c r="AHG1" s="628"/>
      <c r="AHH1" s="628"/>
      <c r="AHI1" s="628"/>
      <c r="AHJ1" s="628"/>
      <c r="AHK1" s="52"/>
      <c r="AHL1" s="55"/>
      <c r="AHM1" s="628"/>
      <c r="AHN1" s="628"/>
      <c r="AHO1" s="628"/>
      <c r="AHP1" s="628"/>
      <c r="AHQ1" s="628"/>
      <c r="AHR1" s="52"/>
      <c r="AHS1" s="55"/>
      <c r="AHT1" s="628"/>
      <c r="AHU1" s="628"/>
      <c r="AHV1" s="628"/>
      <c r="AHW1" s="628"/>
      <c r="AHX1" s="628"/>
      <c r="AHY1" s="52"/>
      <c r="AHZ1" s="55"/>
      <c r="AIA1" s="628"/>
      <c r="AIB1" s="628"/>
      <c r="AIC1" s="628"/>
      <c r="AID1" s="628"/>
      <c r="AIE1" s="628"/>
      <c r="AIF1" s="52"/>
      <c r="AIG1" s="55"/>
      <c r="AIH1" s="628"/>
      <c r="AII1" s="628"/>
      <c r="AIJ1" s="628"/>
      <c r="AIK1" s="628"/>
      <c r="AIL1" s="628"/>
      <c r="AIM1" s="52"/>
      <c r="AIN1" s="55"/>
      <c r="AIO1" s="628"/>
      <c r="AIP1" s="628"/>
      <c r="AIQ1" s="628"/>
      <c r="AIR1" s="628"/>
      <c r="AIS1" s="628"/>
      <c r="AIT1" s="52"/>
      <c r="AIU1" s="55"/>
      <c r="AIV1" s="628"/>
      <c r="AIW1" s="628"/>
      <c r="AIX1" s="628"/>
      <c r="AIY1" s="628"/>
      <c r="AIZ1" s="628"/>
      <c r="AJA1" s="52"/>
      <c r="AJB1" s="55"/>
      <c r="AJC1" s="628"/>
      <c r="AJD1" s="628"/>
      <c r="AJE1" s="628"/>
      <c r="AJF1" s="628"/>
      <c r="AJG1" s="628"/>
      <c r="AJH1" s="52"/>
      <c r="AJI1" s="55"/>
      <c r="AJJ1" s="628"/>
      <c r="AJK1" s="628"/>
      <c r="AJL1" s="628"/>
      <c r="AJM1" s="628"/>
      <c r="AJN1" s="628"/>
      <c r="AJO1" s="52"/>
      <c r="AJP1" s="55"/>
      <c r="AJQ1" s="628"/>
      <c r="AJR1" s="628"/>
      <c r="AJS1" s="628"/>
      <c r="AJT1" s="628"/>
      <c r="AJU1" s="628"/>
      <c r="AJV1" s="52"/>
      <c r="AJW1" s="55"/>
      <c r="AJX1" s="628"/>
      <c r="AJY1" s="628"/>
      <c r="AJZ1" s="628"/>
      <c r="AKA1" s="628"/>
      <c r="AKB1" s="628"/>
      <c r="AKC1" s="52"/>
      <c r="AKD1" s="55"/>
      <c r="AKE1" s="628"/>
      <c r="AKF1" s="628"/>
      <c r="AKG1" s="628"/>
      <c r="AKH1" s="628"/>
      <c r="AKI1" s="628"/>
      <c r="AKJ1" s="52"/>
      <c r="AKK1" s="55"/>
      <c r="AKL1" s="628"/>
      <c r="AKM1" s="628"/>
      <c r="AKN1" s="628"/>
      <c r="AKO1" s="628"/>
      <c r="AKP1" s="628"/>
      <c r="AKQ1" s="52"/>
      <c r="AKR1" s="55"/>
      <c r="AKS1" s="628"/>
      <c r="AKT1" s="628"/>
      <c r="AKU1" s="628"/>
      <c r="AKV1" s="628"/>
      <c r="AKW1" s="628"/>
      <c r="AKX1" s="52"/>
      <c r="AKY1" s="55"/>
      <c r="AKZ1" s="628"/>
      <c r="ALA1" s="628"/>
      <c r="ALB1" s="628"/>
      <c r="ALC1" s="628"/>
      <c r="ALD1" s="628"/>
      <c r="ALE1" s="52"/>
      <c r="ALF1" s="55"/>
      <c r="ALG1" s="628"/>
      <c r="ALH1" s="628"/>
      <c r="ALI1" s="628"/>
      <c r="ALJ1" s="628"/>
      <c r="ALK1" s="628"/>
      <c r="ALL1" s="52"/>
      <c r="ALM1" s="55"/>
      <c r="ALN1" s="628"/>
      <c r="ALO1" s="628"/>
      <c r="ALP1" s="628"/>
      <c r="ALQ1" s="628"/>
      <c r="ALR1" s="628"/>
      <c r="ALS1" s="52"/>
      <c r="ALT1" s="55"/>
      <c r="ALU1" s="628"/>
      <c r="ALV1" s="628"/>
      <c r="ALW1" s="628"/>
      <c r="ALX1" s="628"/>
      <c r="ALY1" s="628"/>
      <c r="ALZ1" s="52"/>
      <c r="AMA1" s="55"/>
      <c r="AMB1" s="628"/>
      <c r="AMC1" s="628"/>
      <c r="AMD1" s="628"/>
      <c r="AME1" s="628"/>
      <c r="AMF1" s="628"/>
      <c r="AMG1" s="52"/>
      <c r="AMH1" s="55"/>
      <c r="AMI1" s="628"/>
      <c r="AMJ1" s="628"/>
      <c r="AMK1" s="628"/>
      <c r="AML1" s="628"/>
      <c r="AMM1" s="628"/>
      <c r="AMN1" s="52"/>
      <c r="AMO1" s="55"/>
      <c r="AMP1" s="628"/>
      <c r="AMQ1" s="628"/>
      <c r="AMR1" s="628"/>
      <c r="AMS1" s="628"/>
      <c r="AMT1" s="628"/>
      <c r="AMU1" s="52"/>
      <c r="AMV1" s="55"/>
      <c r="AMW1" s="628"/>
      <c r="AMX1" s="628"/>
      <c r="AMY1" s="628"/>
      <c r="AMZ1" s="628"/>
      <c r="ANA1" s="628"/>
      <c r="ANB1" s="52"/>
      <c r="ANC1" s="55"/>
      <c r="AND1" s="628"/>
      <c r="ANE1" s="628"/>
      <c r="ANF1" s="628"/>
      <c r="ANG1" s="628"/>
      <c r="ANH1" s="628"/>
      <c r="ANI1" s="52"/>
      <c r="ANJ1" s="55"/>
      <c r="ANK1" s="628"/>
      <c r="ANL1" s="628"/>
      <c r="ANM1" s="628"/>
      <c r="ANN1" s="628"/>
      <c r="ANO1" s="628"/>
      <c r="ANP1" s="52"/>
      <c r="ANQ1" s="55"/>
      <c r="ANR1" s="628"/>
      <c r="ANS1" s="628"/>
      <c r="ANT1" s="628"/>
      <c r="ANU1" s="628"/>
      <c r="ANV1" s="628"/>
      <c r="ANW1" s="52"/>
      <c r="ANX1" s="55"/>
      <c r="ANY1" s="628"/>
      <c r="ANZ1" s="628"/>
      <c r="AOA1" s="628"/>
      <c r="AOB1" s="628"/>
      <c r="AOC1" s="628"/>
      <c r="AOD1" s="52"/>
      <c r="AOE1" s="55"/>
      <c r="AOF1" s="628"/>
      <c r="AOG1" s="628"/>
      <c r="AOH1" s="628"/>
      <c r="AOI1" s="628"/>
      <c r="AOJ1" s="628"/>
      <c r="AOK1" s="52"/>
      <c r="AOL1" s="55"/>
      <c r="AOM1" s="628"/>
      <c r="AON1" s="628"/>
      <c r="AOO1" s="628"/>
      <c r="AOP1" s="628"/>
      <c r="AOQ1" s="628"/>
      <c r="AOR1" s="52"/>
      <c r="AOS1" s="55"/>
      <c r="AOT1" s="628"/>
      <c r="AOU1" s="628"/>
      <c r="AOV1" s="628"/>
      <c r="AOW1" s="628"/>
      <c r="AOX1" s="628"/>
      <c r="AOY1" s="52"/>
      <c r="AOZ1" s="55"/>
      <c r="APA1" s="628"/>
      <c r="APB1" s="628"/>
      <c r="APC1" s="628"/>
      <c r="APD1" s="628"/>
      <c r="APE1" s="628"/>
      <c r="APF1" s="52"/>
      <c r="APG1" s="55"/>
      <c r="APH1" s="628"/>
      <c r="API1" s="628"/>
      <c r="APJ1" s="628"/>
      <c r="APK1" s="628"/>
      <c r="APL1" s="628"/>
      <c r="APM1" s="52"/>
      <c r="APN1" s="55"/>
      <c r="APO1" s="628"/>
      <c r="APP1" s="628"/>
      <c r="APQ1" s="628"/>
      <c r="APR1" s="628"/>
      <c r="APS1" s="628"/>
      <c r="APT1" s="52"/>
      <c r="APU1" s="55"/>
      <c r="APV1" s="628"/>
      <c r="APW1" s="628"/>
      <c r="APX1" s="628"/>
      <c r="APY1" s="628"/>
      <c r="APZ1" s="628"/>
      <c r="AQA1" s="52"/>
      <c r="AQB1" s="55"/>
      <c r="AQC1" s="628"/>
      <c r="AQD1" s="628"/>
      <c r="AQE1" s="628"/>
      <c r="AQF1" s="628"/>
      <c r="AQG1" s="628"/>
      <c r="AQH1" s="52"/>
      <c r="AQI1" s="55"/>
      <c r="AQJ1" s="628"/>
      <c r="AQK1" s="628"/>
      <c r="AQL1" s="628"/>
      <c r="AQM1" s="628"/>
      <c r="AQN1" s="628"/>
      <c r="AQO1" s="52"/>
      <c r="AQP1" s="55"/>
      <c r="AQQ1" s="628"/>
      <c r="AQR1" s="628"/>
      <c r="AQS1" s="628"/>
      <c r="AQT1" s="628"/>
      <c r="AQU1" s="628"/>
      <c r="AQV1" s="52"/>
      <c r="AQW1" s="55"/>
      <c r="AQX1" s="628"/>
      <c r="AQY1" s="628"/>
      <c r="AQZ1" s="628"/>
      <c r="ARA1" s="628"/>
      <c r="ARB1" s="628"/>
      <c r="ARC1" s="52"/>
      <c r="ARD1" s="55"/>
      <c r="ARE1" s="628"/>
      <c r="ARF1" s="628"/>
      <c r="ARG1" s="628"/>
      <c r="ARH1" s="628"/>
      <c r="ARI1" s="628"/>
      <c r="ARJ1" s="52"/>
      <c r="ARK1" s="55"/>
      <c r="ARL1" s="628"/>
      <c r="ARM1" s="628"/>
      <c r="ARN1" s="628"/>
      <c r="ARO1" s="628"/>
      <c r="ARP1" s="628"/>
      <c r="ARQ1" s="52"/>
      <c r="ARR1" s="55"/>
      <c r="ARS1" s="628"/>
      <c r="ART1" s="628"/>
      <c r="ARU1" s="628"/>
      <c r="ARV1" s="628"/>
      <c r="ARW1" s="628"/>
      <c r="ARX1" s="52"/>
      <c r="ARY1" s="55"/>
      <c r="ARZ1" s="628"/>
      <c r="ASA1" s="628"/>
      <c r="ASB1" s="628"/>
      <c r="ASC1" s="628"/>
      <c r="ASD1" s="628"/>
      <c r="ASE1" s="52"/>
      <c r="ASF1" s="55"/>
      <c r="ASG1" s="628"/>
      <c r="ASH1" s="628"/>
      <c r="ASI1" s="628"/>
      <c r="ASJ1" s="628"/>
      <c r="ASK1" s="628"/>
      <c r="ASL1" s="52"/>
      <c r="ASM1" s="55"/>
      <c r="ASN1" s="628"/>
      <c r="ASO1" s="628"/>
      <c r="ASP1" s="628"/>
      <c r="ASQ1" s="628"/>
      <c r="ASR1" s="628"/>
      <c r="ASS1" s="52"/>
      <c r="AST1" s="55"/>
      <c r="ASU1" s="628"/>
      <c r="ASV1" s="628"/>
      <c r="ASW1" s="628"/>
      <c r="ASX1" s="628"/>
      <c r="ASY1" s="628"/>
      <c r="ASZ1" s="52"/>
      <c r="ATA1" s="55"/>
      <c r="ATB1" s="628"/>
      <c r="ATC1" s="628"/>
      <c r="ATD1" s="628"/>
      <c r="ATE1" s="628"/>
      <c r="ATF1" s="628"/>
      <c r="ATG1" s="52"/>
      <c r="ATH1" s="55"/>
      <c r="ATI1" s="628"/>
      <c r="ATJ1" s="628"/>
      <c r="ATK1" s="628"/>
      <c r="ATL1" s="628"/>
      <c r="ATM1" s="628"/>
      <c r="ATN1" s="52"/>
      <c r="ATO1" s="55"/>
      <c r="ATP1" s="628"/>
      <c r="ATQ1" s="628"/>
      <c r="ATR1" s="628"/>
      <c r="ATS1" s="628"/>
      <c r="ATT1" s="628"/>
      <c r="ATU1" s="52"/>
      <c r="ATV1" s="55"/>
      <c r="ATW1" s="628"/>
      <c r="ATX1" s="628"/>
      <c r="ATY1" s="628"/>
      <c r="ATZ1" s="628"/>
      <c r="AUA1" s="628"/>
      <c r="AUB1" s="52"/>
      <c r="AUC1" s="55"/>
      <c r="AUD1" s="628"/>
      <c r="AUE1" s="628"/>
      <c r="AUF1" s="628"/>
      <c r="AUG1" s="628"/>
      <c r="AUH1" s="628"/>
      <c r="AUI1" s="52"/>
      <c r="AUJ1" s="55"/>
      <c r="AUK1" s="628"/>
      <c r="AUL1" s="628"/>
      <c r="AUM1" s="628"/>
      <c r="AUN1" s="628"/>
      <c r="AUO1" s="628"/>
      <c r="AUP1" s="52"/>
      <c r="AUQ1" s="55"/>
      <c r="AUR1" s="628"/>
      <c r="AUS1" s="628"/>
      <c r="AUT1" s="628"/>
      <c r="AUU1" s="628"/>
      <c r="AUV1" s="628"/>
      <c r="AUW1" s="52"/>
      <c r="AUX1" s="55"/>
      <c r="AUY1" s="628"/>
      <c r="AUZ1" s="628"/>
      <c r="AVA1" s="628"/>
      <c r="AVB1" s="628"/>
      <c r="AVC1" s="628"/>
      <c r="AVD1" s="52"/>
      <c r="AVE1" s="55"/>
      <c r="AVF1" s="628"/>
      <c r="AVG1" s="628"/>
      <c r="AVH1" s="628"/>
      <c r="AVI1" s="628"/>
      <c r="AVJ1" s="628"/>
      <c r="AVK1" s="52"/>
      <c r="AVL1" s="55"/>
      <c r="AVM1" s="628"/>
      <c r="AVN1" s="628"/>
      <c r="AVO1" s="628"/>
      <c r="AVP1" s="628"/>
      <c r="AVQ1" s="628"/>
      <c r="AVR1" s="52"/>
      <c r="AVS1" s="55"/>
      <c r="AVT1" s="628"/>
      <c r="AVU1" s="628"/>
      <c r="AVV1" s="628"/>
      <c r="AVW1" s="628"/>
      <c r="AVX1" s="628"/>
      <c r="AVY1" s="52"/>
      <c r="AVZ1" s="55"/>
      <c r="AWA1" s="628"/>
      <c r="AWB1" s="628"/>
      <c r="AWC1" s="628"/>
      <c r="AWD1" s="628"/>
      <c r="AWE1" s="628"/>
      <c r="AWF1" s="52"/>
      <c r="AWG1" s="55"/>
      <c r="AWH1" s="628"/>
      <c r="AWI1" s="628"/>
      <c r="AWJ1" s="628"/>
      <c r="AWK1" s="628"/>
      <c r="AWL1" s="628"/>
      <c r="AWM1" s="52"/>
      <c r="AWN1" s="55"/>
      <c r="AWO1" s="628"/>
      <c r="AWP1" s="628"/>
      <c r="AWQ1" s="628"/>
      <c r="AWR1" s="628"/>
      <c r="AWS1" s="628"/>
      <c r="AWT1" s="52"/>
      <c r="AWU1" s="55"/>
      <c r="AWV1" s="628"/>
      <c r="AWW1" s="628"/>
      <c r="AWX1" s="628"/>
      <c r="AWY1" s="628"/>
      <c r="AWZ1" s="628"/>
      <c r="AXA1" s="52"/>
      <c r="AXB1" s="55"/>
      <c r="AXC1" s="628"/>
      <c r="AXD1" s="628"/>
      <c r="AXE1" s="628"/>
      <c r="AXF1" s="628"/>
      <c r="AXG1" s="628"/>
      <c r="AXH1" s="52"/>
      <c r="AXI1" s="55"/>
      <c r="AXJ1" s="628"/>
      <c r="AXK1" s="628"/>
      <c r="AXL1" s="628"/>
      <c r="AXM1" s="628"/>
      <c r="AXN1" s="628"/>
      <c r="AXO1" s="52"/>
      <c r="AXP1" s="55"/>
      <c r="AXQ1" s="628"/>
      <c r="AXR1" s="628"/>
      <c r="AXS1" s="628"/>
      <c r="AXT1" s="628"/>
      <c r="AXU1" s="628"/>
      <c r="AXV1" s="52"/>
      <c r="AXW1" s="55"/>
      <c r="AXX1" s="628"/>
      <c r="AXY1" s="628"/>
      <c r="AXZ1" s="628"/>
      <c r="AYA1" s="628"/>
      <c r="AYB1" s="628"/>
      <c r="AYC1" s="52"/>
      <c r="AYD1" s="55"/>
      <c r="AYE1" s="628"/>
      <c r="AYF1" s="628"/>
      <c r="AYG1" s="628"/>
      <c r="AYH1" s="628"/>
      <c r="AYI1" s="628"/>
      <c r="AYJ1" s="52"/>
      <c r="AYK1" s="55"/>
      <c r="AYL1" s="628"/>
      <c r="AYM1" s="628"/>
      <c r="AYN1" s="628"/>
      <c r="AYO1" s="628"/>
      <c r="AYP1" s="628"/>
      <c r="AYQ1" s="52"/>
      <c r="AYR1" s="55"/>
      <c r="AYS1" s="628"/>
      <c r="AYT1" s="628"/>
      <c r="AYU1" s="628"/>
      <c r="AYV1" s="628"/>
      <c r="AYW1" s="628"/>
      <c r="AYX1" s="52"/>
      <c r="AYY1" s="55"/>
      <c r="AYZ1" s="628"/>
      <c r="AZA1" s="628"/>
      <c r="AZB1" s="628"/>
      <c r="AZC1" s="628"/>
      <c r="AZD1" s="628"/>
      <c r="AZE1" s="52"/>
      <c r="AZF1" s="55"/>
      <c r="AZG1" s="628"/>
      <c r="AZH1" s="628"/>
      <c r="AZI1" s="628"/>
      <c r="AZJ1" s="628"/>
      <c r="AZK1" s="628"/>
      <c r="AZL1" s="52"/>
      <c r="AZM1" s="55"/>
      <c r="AZN1" s="628"/>
      <c r="AZO1" s="628"/>
      <c r="AZP1" s="628"/>
      <c r="AZQ1" s="628"/>
      <c r="AZR1" s="628"/>
      <c r="AZS1" s="52"/>
      <c r="AZT1" s="55"/>
      <c r="AZU1" s="628"/>
      <c r="AZV1" s="628"/>
      <c r="AZW1" s="628"/>
      <c r="AZX1" s="628"/>
      <c r="AZY1" s="628"/>
      <c r="AZZ1" s="52"/>
      <c r="BAA1" s="55"/>
      <c r="BAB1" s="628"/>
      <c r="BAC1" s="628"/>
      <c r="BAD1" s="628"/>
      <c r="BAE1" s="628"/>
      <c r="BAF1" s="628"/>
      <c r="BAG1" s="52"/>
      <c r="BAH1" s="55"/>
      <c r="BAI1" s="628"/>
      <c r="BAJ1" s="628"/>
      <c r="BAK1" s="628"/>
      <c r="BAL1" s="628"/>
      <c r="BAM1" s="628"/>
      <c r="BAN1" s="52"/>
      <c r="BAO1" s="55"/>
      <c r="BAP1" s="628"/>
      <c r="BAQ1" s="628"/>
      <c r="BAR1" s="628"/>
      <c r="BAS1" s="628"/>
      <c r="BAT1" s="628"/>
      <c r="BAU1" s="52"/>
      <c r="BAV1" s="55"/>
      <c r="BAW1" s="628"/>
      <c r="BAX1" s="628"/>
      <c r="BAY1" s="628"/>
      <c r="BAZ1" s="628"/>
      <c r="BBA1" s="628"/>
      <c r="BBB1" s="52"/>
      <c r="BBC1" s="55"/>
      <c r="BBD1" s="628"/>
      <c r="BBE1" s="628"/>
      <c r="BBF1" s="628"/>
      <c r="BBG1" s="628"/>
      <c r="BBH1" s="628"/>
      <c r="BBI1" s="52"/>
      <c r="BBJ1" s="55"/>
      <c r="BBK1" s="628"/>
      <c r="BBL1" s="628"/>
      <c r="BBM1" s="628"/>
      <c r="BBN1" s="628"/>
      <c r="BBO1" s="628"/>
      <c r="BBP1" s="52"/>
      <c r="BBQ1" s="55"/>
      <c r="BBR1" s="628"/>
      <c r="BBS1" s="628"/>
      <c r="BBT1" s="628"/>
      <c r="BBU1" s="628"/>
      <c r="BBV1" s="628"/>
      <c r="BBW1" s="52"/>
      <c r="BBX1" s="55"/>
      <c r="BBY1" s="628"/>
      <c r="BBZ1" s="628"/>
      <c r="BCA1" s="628"/>
      <c r="BCB1" s="628"/>
      <c r="BCC1" s="628"/>
      <c r="BCD1" s="52"/>
      <c r="BCE1" s="55"/>
      <c r="BCF1" s="628"/>
      <c r="BCG1" s="628"/>
      <c r="BCH1" s="628"/>
      <c r="BCI1" s="628"/>
      <c r="BCJ1" s="628"/>
      <c r="BCK1" s="52"/>
      <c r="BCL1" s="55"/>
      <c r="BCM1" s="628"/>
      <c r="BCN1" s="628"/>
      <c r="BCO1" s="628"/>
      <c r="BCP1" s="628"/>
      <c r="BCQ1" s="628"/>
      <c r="BCR1" s="52"/>
      <c r="BCS1" s="55"/>
      <c r="BCT1" s="628"/>
      <c r="BCU1" s="628"/>
      <c r="BCV1" s="628"/>
      <c r="BCW1" s="628"/>
      <c r="BCX1" s="628"/>
      <c r="BCY1" s="52"/>
      <c r="BCZ1" s="55"/>
      <c r="BDA1" s="628"/>
      <c r="BDB1" s="628"/>
      <c r="BDC1" s="628"/>
      <c r="BDD1" s="628"/>
      <c r="BDE1" s="628"/>
      <c r="BDF1" s="52"/>
      <c r="BDG1" s="55"/>
      <c r="BDH1" s="628"/>
      <c r="BDI1" s="628"/>
      <c r="BDJ1" s="628"/>
      <c r="BDK1" s="628"/>
      <c r="BDL1" s="628"/>
      <c r="BDM1" s="52"/>
      <c r="BDN1" s="55"/>
      <c r="BDO1" s="628"/>
      <c r="BDP1" s="628"/>
      <c r="BDQ1" s="628"/>
      <c r="BDR1" s="628"/>
      <c r="BDS1" s="628"/>
      <c r="BDT1" s="52"/>
      <c r="BDU1" s="55"/>
      <c r="BDV1" s="628"/>
      <c r="BDW1" s="628"/>
      <c r="BDX1" s="628"/>
      <c r="BDY1" s="628"/>
      <c r="BDZ1" s="628"/>
      <c r="BEA1" s="52"/>
      <c r="BEB1" s="55"/>
      <c r="BEC1" s="628"/>
      <c r="BED1" s="628"/>
      <c r="BEE1" s="628"/>
      <c r="BEF1" s="628"/>
      <c r="BEG1" s="628"/>
      <c r="BEH1" s="52"/>
      <c r="BEI1" s="55"/>
      <c r="BEJ1" s="628"/>
      <c r="BEK1" s="628"/>
      <c r="BEL1" s="628"/>
      <c r="BEM1" s="628"/>
      <c r="BEN1" s="628"/>
      <c r="BEO1" s="52"/>
      <c r="BEP1" s="55"/>
      <c r="BEQ1" s="628"/>
      <c r="BER1" s="628"/>
      <c r="BES1" s="628"/>
      <c r="BET1" s="628"/>
      <c r="BEU1" s="628"/>
      <c r="BEV1" s="52"/>
      <c r="BEW1" s="55"/>
      <c r="BEX1" s="628"/>
      <c r="BEY1" s="628"/>
      <c r="BEZ1" s="628"/>
      <c r="BFA1" s="628"/>
      <c r="BFB1" s="628"/>
      <c r="BFC1" s="52"/>
      <c r="BFD1" s="55"/>
      <c r="BFE1" s="628"/>
      <c r="BFF1" s="628"/>
      <c r="BFG1" s="628"/>
      <c r="BFH1" s="628"/>
      <c r="BFI1" s="628"/>
      <c r="BFJ1" s="52"/>
      <c r="BFK1" s="55"/>
      <c r="BFL1" s="628"/>
      <c r="BFM1" s="628"/>
      <c r="BFN1" s="628"/>
      <c r="BFO1" s="628"/>
      <c r="BFP1" s="628"/>
      <c r="BFQ1" s="52"/>
      <c r="BFR1" s="55"/>
      <c r="BFS1" s="628"/>
      <c r="BFT1" s="628"/>
      <c r="BFU1" s="628"/>
      <c r="BFV1" s="628"/>
      <c r="BFW1" s="628"/>
      <c r="BFX1" s="52"/>
      <c r="BFY1" s="55"/>
      <c r="BFZ1" s="628"/>
      <c r="BGA1" s="628"/>
      <c r="BGB1" s="628"/>
      <c r="BGC1" s="628"/>
      <c r="BGD1" s="628"/>
      <c r="BGE1" s="52"/>
      <c r="BGF1" s="55"/>
      <c r="BGG1" s="628"/>
      <c r="BGH1" s="628"/>
      <c r="BGI1" s="628"/>
      <c r="BGJ1" s="628"/>
      <c r="BGK1" s="628"/>
      <c r="BGL1" s="52"/>
      <c r="BGM1" s="55"/>
      <c r="BGN1" s="628"/>
      <c r="BGO1" s="628"/>
      <c r="BGP1" s="628"/>
      <c r="BGQ1" s="628"/>
      <c r="BGR1" s="628"/>
      <c r="BGS1" s="52"/>
      <c r="BGT1" s="55"/>
      <c r="BGU1" s="628"/>
      <c r="BGV1" s="628"/>
      <c r="BGW1" s="628"/>
      <c r="BGX1" s="628"/>
      <c r="BGY1" s="628"/>
      <c r="BGZ1" s="52"/>
      <c r="BHA1" s="55"/>
      <c r="BHB1" s="628"/>
      <c r="BHC1" s="628"/>
      <c r="BHD1" s="628"/>
      <c r="BHE1" s="628"/>
      <c r="BHF1" s="628"/>
      <c r="BHG1" s="52"/>
      <c r="BHH1" s="55"/>
      <c r="BHI1" s="628"/>
      <c r="BHJ1" s="628"/>
      <c r="BHK1" s="628"/>
      <c r="BHL1" s="628"/>
      <c r="BHM1" s="628"/>
      <c r="BHN1" s="52"/>
      <c r="BHO1" s="55"/>
      <c r="BHP1" s="628"/>
      <c r="BHQ1" s="628"/>
      <c r="BHR1" s="628"/>
      <c r="BHS1" s="628"/>
      <c r="BHT1" s="628"/>
      <c r="BHU1" s="52"/>
      <c r="BHV1" s="55"/>
      <c r="BHW1" s="628"/>
      <c r="BHX1" s="628"/>
      <c r="BHY1" s="628"/>
      <c r="BHZ1" s="628"/>
      <c r="BIA1" s="628"/>
      <c r="BIB1" s="52"/>
      <c r="BIC1" s="55"/>
      <c r="BID1" s="628"/>
      <c r="BIE1" s="628"/>
      <c r="BIF1" s="628"/>
      <c r="BIG1" s="628"/>
      <c r="BIH1" s="628"/>
      <c r="BII1" s="52"/>
      <c r="BIJ1" s="55"/>
      <c r="BIK1" s="628"/>
      <c r="BIL1" s="628"/>
      <c r="BIM1" s="628"/>
      <c r="BIN1" s="628"/>
      <c r="BIO1" s="628"/>
      <c r="BIP1" s="52"/>
      <c r="BIQ1" s="55"/>
      <c r="BIR1" s="628"/>
      <c r="BIS1" s="628"/>
      <c r="BIT1" s="628"/>
      <c r="BIU1" s="628"/>
      <c r="BIV1" s="628"/>
      <c r="BIW1" s="52"/>
      <c r="BIX1" s="55"/>
      <c r="BIY1" s="628"/>
      <c r="BIZ1" s="628"/>
      <c r="BJA1" s="628"/>
      <c r="BJB1" s="628"/>
      <c r="BJC1" s="628"/>
      <c r="BJD1" s="52"/>
      <c r="BJE1" s="55"/>
      <c r="BJF1" s="628"/>
      <c r="BJG1" s="628"/>
      <c r="BJH1" s="628"/>
      <c r="BJI1" s="628"/>
      <c r="BJJ1" s="628"/>
      <c r="BJK1" s="52"/>
      <c r="BJL1" s="55"/>
      <c r="BJM1" s="628"/>
      <c r="BJN1" s="628"/>
      <c r="BJO1" s="628"/>
      <c r="BJP1" s="628"/>
      <c r="BJQ1" s="628"/>
      <c r="BJR1" s="52"/>
      <c r="BJS1" s="55"/>
      <c r="BJT1" s="628"/>
      <c r="BJU1" s="628"/>
      <c r="BJV1" s="628"/>
      <c r="BJW1" s="628"/>
      <c r="BJX1" s="628"/>
      <c r="BJY1" s="52"/>
      <c r="BJZ1" s="55"/>
      <c r="BKA1" s="628"/>
      <c r="BKB1" s="628"/>
      <c r="BKC1" s="628"/>
      <c r="BKD1" s="628"/>
      <c r="BKE1" s="628"/>
      <c r="BKF1" s="52"/>
      <c r="BKG1" s="55"/>
      <c r="BKH1" s="628"/>
      <c r="BKI1" s="628"/>
      <c r="BKJ1" s="628"/>
      <c r="BKK1" s="628"/>
      <c r="BKL1" s="628"/>
      <c r="BKM1" s="52"/>
      <c r="BKN1" s="55"/>
      <c r="BKO1" s="628"/>
      <c r="BKP1" s="628"/>
      <c r="BKQ1" s="628"/>
      <c r="BKR1" s="628"/>
      <c r="BKS1" s="628"/>
      <c r="BKT1" s="52"/>
      <c r="BKU1" s="55"/>
      <c r="BKV1" s="628"/>
      <c r="BKW1" s="628"/>
      <c r="BKX1" s="628"/>
      <c r="BKY1" s="628"/>
      <c r="BKZ1" s="628"/>
      <c r="BLA1" s="52"/>
      <c r="BLB1" s="55"/>
      <c r="BLC1" s="628"/>
      <c r="BLD1" s="628"/>
      <c r="BLE1" s="628"/>
      <c r="BLF1" s="628"/>
      <c r="BLG1" s="628"/>
      <c r="BLH1" s="52"/>
      <c r="BLI1" s="55"/>
      <c r="BLJ1" s="628"/>
      <c r="BLK1" s="628"/>
      <c r="BLL1" s="628"/>
      <c r="BLM1" s="628"/>
      <c r="BLN1" s="628"/>
      <c r="BLO1" s="52"/>
      <c r="BLP1" s="55"/>
      <c r="BLQ1" s="628"/>
      <c r="BLR1" s="628"/>
      <c r="BLS1" s="628"/>
      <c r="BLT1" s="628"/>
      <c r="BLU1" s="628"/>
      <c r="BLV1" s="52"/>
      <c r="BLW1" s="55"/>
      <c r="BLX1" s="628"/>
      <c r="BLY1" s="628"/>
      <c r="BLZ1" s="628"/>
      <c r="BMA1" s="628"/>
      <c r="BMB1" s="628"/>
      <c r="BMC1" s="52"/>
      <c r="BMD1" s="55"/>
      <c r="BME1" s="628"/>
      <c r="BMF1" s="628"/>
      <c r="BMG1" s="628"/>
      <c r="BMH1" s="628"/>
      <c r="BMI1" s="628"/>
      <c r="BMJ1" s="52"/>
      <c r="BMK1" s="55"/>
      <c r="BML1" s="628"/>
      <c r="BMM1" s="628"/>
      <c r="BMN1" s="628"/>
      <c r="BMO1" s="628"/>
      <c r="BMP1" s="628"/>
      <c r="BMQ1" s="52"/>
      <c r="BMR1" s="55"/>
      <c r="BMS1" s="628"/>
      <c r="BMT1" s="628"/>
      <c r="BMU1" s="628"/>
      <c r="BMV1" s="628"/>
      <c r="BMW1" s="628"/>
      <c r="BMX1" s="52"/>
      <c r="BMY1" s="55"/>
      <c r="BMZ1" s="628"/>
      <c r="BNA1" s="628"/>
      <c r="BNB1" s="628"/>
      <c r="BNC1" s="628"/>
      <c r="BND1" s="628"/>
      <c r="BNE1" s="52"/>
      <c r="BNF1" s="55"/>
      <c r="BNG1" s="628"/>
      <c r="BNH1" s="628"/>
      <c r="BNI1" s="628"/>
      <c r="BNJ1" s="628"/>
      <c r="BNK1" s="628"/>
      <c r="BNL1" s="52"/>
      <c r="BNM1" s="55"/>
      <c r="BNN1" s="628"/>
      <c r="BNO1" s="628"/>
      <c r="BNP1" s="628"/>
      <c r="BNQ1" s="628"/>
      <c r="BNR1" s="628"/>
      <c r="BNS1" s="52"/>
      <c r="BNT1" s="55"/>
      <c r="BNU1" s="628"/>
      <c r="BNV1" s="628"/>
      <c r="BNW1" s="628"/>
      <c r="BNX1" s="628"/>
      <c r="BNY1" s="628"/>
      <c r="BNZ1" s="52"/>
      <c r="BOA1" s="55"/>
      <c r="BOB1" s="628"/>
      <c r="BOC1" s="628"/>
      <c r="BOD1" s="628"/>
      <c r="BOE1" s="628"/>
      <c r="BOF1" s="628"/>
      <c r="BOG1" s="52"/>
      <c r="BOH1" s="55"/>
      <c r="BOI1" s="628"/>
      <c r="BOJ1" s="628"/>
      <c r="BOK1" s="628"/>
      <c r="BOL1" s="628"/>
      <c r="BOM1" s="628"/>
      <c r="BON1" s="52"/>
      <c r="BOO1" s="55"/>
      <c r="BOP1" s="628"/>
      <c r="BOQ1" s="628"/>
      <c r="BOR1" s="628"/>
      <c r="BOS1" s="628"/>
      <c r="BOT1" s="628"/>
      <c r="BOU1" s="52"/>
      <c r="BOV1" s="55"/>
      <c r="BOW1" s="628"/>
      <c r="BOX1" s="628"/>
      <c r="BOY1" s="628"/>
      <c r="BOZ1" s="628"/>
      <c r="BPA1" s="628"/>
      <c r="BPB1" s="52"/>
      <c r="BPC1" s="55"/>
      <c r="BPD1" s="628"/>
      <c r="BPE1" s="628"/>
      <c r="BPF1" s="628"/>
      <c r="BPG1" s="628"/>
      <c r="BPH1" s="628"/>
      <c r="BPI1" s="52"/>
      <c r="BPJ1" s="55"/>
      <c r="BPK1" s="628"/>
      <c r="BPL1" s="628"/>
      <c r="BPM1" s="628"/>
      <c r="BPN1" s="628"/>
      <c r="BPO1" s="628"/>
      <c r="BPP1" s="52"/>
      <c r="BPQ1" s="55"/>
      <c r="BPR1" s="628"/>
      <c r="BPS1" s="628"/>
      <c r="BPT1" s="628"/>
      <c r="BPU1" s="628"/>
      <c r="BPV1" s="628"/>
      <c r="BPW1" s="52"/>
      <c r="BPX1" s="55"/>
      <c r="BPY1" s="628"/>
      <c r="BPZ1" s="628"/>
      <c r="BQA1" s="628"/>
      <c r="BQB1" s="628"/>
      <c r="BQC1" s="628"/>
      <c r="BQD1" s="52"/>
      <c r="BQE1" s="55"/>
      <c r="BQF1" s="628"/>
      <c r="BQG1" s="628"/>
      <c r="BQH1" s="628"/>
      <c r="BQI1" s="628"/>
      <c r="BQJ1" s="628"/>
      <c r="BQK1" s="52"/>
      <c r="BQL1" s="55"/>
      <c r="BQM1" s="628"/>
      <c r="BQN1" s="628"/>
      <c r="BQO1" s="628"/>
      <c r="BQP1" s="628"/>
      <c r="BQQ1" s="628"/>
      <c r="BQR1" s="52"/>
      <c r="BQS1" s="55"/>
      <c r="BQT1" s="628"/>
      <c r="BQU1" s="628"/>
      <c r="BQV1" s="628"/>
      <c r="BQW1" s="628"/>
      <c r="BQX1" s="628"/>
      <c r="BQY1" s="52"/>
      <c r="BQZ1" s="55"/>
      <c r="BRA1" s="628"/>
      <c r="BRB1" s="628"/>
      <c r="BRC1" s="628"/>
      <c r="BRD1" s="628"/>
      <c r="BRE1" s="628"/>
      <c r="BRF1" s="52"/>
      <c r="BRG1" s="55"/>
      <c r="BRH1" s="628"/>
      <c r="BRI1" s="628"/>
      <c r="BRJ1" s="628"/>
      <c r="BRK1" s="628"/>
      <c r="BRL1" s="628"/>
      <c r="BRM1" s="52"/>
      <c r="BRN1" s="55"/>
      <c r="BRO1" s="628"/>
      <c r="BRP1" s="628"/>
      <c r="BRQ1" s="628"/>
      <c r="BRR1" s="628"/>
      <c r="BRS1" s="628"/>
      <c r="BRT1" s="52"/>
      <c r="BRU1" s="55"/>
      <c r="BRV1" s="628"/>
      <c r="BRW1" s="628"/>
      <c r="BRX1" s="628"/>
      <c r="BRY1" s="628"/>
      <c r="BRZ1" s="628"/>
      <c r="BSA1" s="52"/>
      <c r="BSB1" s="55"/>
      <c r="BSC1" s="628"/>
      <c r="BSD1" s="628"/>
      <c r="BSE1" s="628"/>
      <c r="BSF1" s="628"/>
      <c r="BSG1" s="628"/>
      <c r="BSH1" s="52"/>
      <c r="BSI1" s="55"/>
      <c r="BSJ1" s="628"/>
      <c r="BSK1" s="628"/>
      <c r="BSL1" s="628"/>
      <c r="BSM1" s="628"/>
      <c r="BSN1" s="628"/>
      <c r="BSO1" s="52"/>
      <c r="BSP1" s="55"/>
      <c r="BSQ1" s="628"/>
      <c r="BSR1" s="628"/>
      <c r="BSS1" s="628"/>
      <c r="BST1" s="628"/>
      <c r="BSU1" s="628"/>
      <c r="BSV1" s="52"/>
      <c r="BSW1" s="55"/>
      <c r="BSX1" s="628"/>
      <c r="BSY1" s="628"/>
      <c r="BSZ1" s="628"/>
      <c r="BTA1" s="628"/>
      <c r="BTB1" s="628"/>
      <c r="BTC1" s="52"/>
      <c r="BTD1" s="55"/>
      <c r="BTE1" s="628"/>
      <c r="BTF1" s="628"/>
      <c r="BTG1" s="628"/>
      <c r="BTH1" s="628"/>
      <c r="BTI1" s="628"/>
      <c r="BTJ1" s="52"/>
      <c r="BTK1" s="55"/>
      <c r="BTL1" s="628"/>
      <c r="BTM1" s="628"/>
      <c r="BTN1" s="628"/>
      <c r="BTO1" s="628"/>
      <c r="BTP1" s="628"/>
      <c r="BTQ1" s="52"/>
      <c r="BTR1" s="55"/>
      <c r="BTS1" s="628"/>
      <c r="BTT1" s="628"/>
      <c r="BTU1" s="628"/>
      <c r="BTV1" s="628"/>
      <c r="BTW1" s="628"/>
      <c r="BTX1" s="52"/>
      <c r="BTY1" s="55"/>
      <c r="BTZ1" s="628"/>
      <c r="BUA1" s="628"/>
      <c r="BUB1" s="628"/>
      <c r="BUC1" s="628"/>
      <c r="BUD1" s="628"/>
      <c r="BUE1" s="52"/>
      <c r="BUF1" s="55"/>
      <c r="BUG1" s="628"/>
      <c r="BUH1" s="628"/>
      <c r="BUI1" s="628"/>
      <c r="BUJ1" s="628"/>
      <c r="BUK1" s="628"/>
      <c r="BUL1" s="52"/>
      <c r="BUM1" s="55"/>
      <c r="BUN1" s="628"/>
      <c r="BUO1" s="628"/>
      <c r="BUP1" s="628"/>
      <c r="BUQ1" s="628"/>
      <c r="BUR1" s="628"/>
      <c r="BUS1" s="52"/>
      <c r="BUT1" s="55"/>
      <c r="BUU1" s="628"/>
      <c r="BUV1" s="628"/>
      <c r="BUW1" s="628"/>
      <c r="BUX1" s="628"/>
      <c r="BUY1" s="628"/>
      <c r="BUZ1" s="52"/>
      <c r="BVA1" s="55"/>
      <c r="BVB1" s="628"/>
      <c r="BVC1" s="628"/>
      <c r="BVD1" s="628"/>
      <c r="BVE1" s="628"/>
      <c r="BVF1" s="628"/>
      <c r="BVG1" s="52"/>
      <c r="BVH1" s="55"/>
      <c r="BVI1" s="628"/>
      <c r="BVJ1" s="628"/>
      <c r="BVK1" s="628"/>
      <c r="BVL1" s="628"/>
      <c r="BVM1" s="628"/>
      <c r="BVN1" s="52"/>
      <c r="BVO1" s="55"/>
      <c r="BVP1" s="628"/>
      <c r="BVQ1" s="628"/>
      <c r="BVR1" s="628"/>
      <c r="BVS1" s="628"/>
      <c r="BVT1" s="628"/>
      <c r="BVU1" s="52"/>
      <c r="BVV1" s="55"/>
      <c r="BVW1" s="628"/>
      <c r="BVX1" s="628"/>
      <c r="BVY1" s="628"/>
      <c r="BVZ1" s="628"/>
      <c r="BWA1" s="628"/>
      <c r="BWB1" s="52"/>
      <c r="BWC1" s="55"/>
      <c r="BWD1" s="628"/>
      <c r="BWE1" s="628"/>
      <c r="BWF1" s="628"/>
      <c r="BWG1" s="628"/>
      <c r="BWH1" s="628"/>
      <c r="BWI1" s="52"/>
      <c r="BWJ1" s="55"/>
      <c r="BWK1" s="628"/>
      <c r="BWL1" s="628"/>
      <c r="BWM1" s="628"/>
      <c r="BWN1" s="628"/>
      <c r="BWO1" s="628"/>
      <c r="BWP1" s="52"/>
      <c r="BWQ1" s="55"/>
      <c r="BWR1" s="628"/>
      <c r="BWS1" s="628"/>
      <c r="BWT1" s="628"/>
      <c r="BWU1" s="628"/>
      <c r="BWV1" s="628"/>
      <c r="BWW1" s="52"/>
      <c r="BWX1" s="55"/>
      <c r="BWY1" s="628"/>
      <c r="BWZ1" s="628"/>
      <c r="BXA1" s="628"/>
      <c r="BXB1" s="628"/>
      <c r="BXC1" s="628"/>
      <c r="BXD1" s="52"/>
      <c r="BXE1" s="55"/>
      <c r="BXF1" s="628"/>
      <c r="BXG1" s="628"/>
      <c r="BXH1" s="628"/>
      <c r="BXI1" s="628"/>
      <c r="BXJ1" s="628"/>
      <c r="BXK1" s="52"/>
      <c r="BXL1" s="55"/>
      <c r="BXM1" s="628"/>
      <c r="BXN1" s="628"/>
      <c r="BXO1" s="628"/>
      <c r="BXP1" s="628"/>
      <c r="BXQ1" s="628"/>
      <c r="BXR1" s="52"/>
      <c r="BXS1" s="55"/>
      <c r="BXT1" s="628"/>
      <c r="BXU1" s="628"/>
      <c r="BXV1" s="628"/>
      <c r="BXW1" s="628"/>
      <c r="BXX1" s="628"/>
      <c r="BXY1" s="52"/>
      <c r="BXZ1" s="55"/>
      <c r="BYA1" s="628"/>
      <c r="BYB1" s="628"/>
      <c r="BYC1" s="628"/>
      <c r="BYD1" s="628"/>
      <c r="BYE1" s="628"/>
      <c r="BYF1" s="52"/>
      <c r="BYG1" s="55"/>
      <c r="BYH1" s="628"/>
      <c r="BYI1" s="628"/>
      <c r="BYJ1" s="628"/>
      <c r="BYK1" s="628"/>
      <c r="BYL1" s="628"/>
      <c r="BYM1" s="52"/>
      <c r="BYN1" s="55"/>
      <c r="BYO1" s="628"/>
      <c r="BYP1" s="628"/>
      <c r="BYQ1" s="628"/>
      <c r="BYR1" s="628"/>
      <c r="BYS1" s="628"/>
      <c r="BYT1" s="52"/>
      <c r="BYU1" s="55"/>
      <c r="BYV1" s="628"/>
      <c r="BYW1" s="628"/>
      <c r="BYX1" s="628"/>
      <c r="BYY1" s="628"/>
      <c r="BYZ1" s="628"/>
      <c r="BZA1" s="52"/>
      <c r="BZB1" s="55"/>
      <c r="BZC1" s="628"/>
      <c r="BZD1" s="628"/>
      <c r="BZE1" s="628"/>
      <c r="BZF1" s="628"/>
      <c r="BZG1" s="628"/>
      <c r="BZH1" s="52"/>
      <c r="BZI1" s="55"/>
      <c r="BZJ1" s="628"/>
      <c r="BZK1" s="628"/>
      <c r="BZL1" s="628"/>
      <c r="BZM1" s="628"/>
      <c r="BZN1" s="628"/>
      <c r="BZO1" s="52"/>
      <c r="BZP1" s="55"/>
      <c r="BZQ1" s="628"/>
      <c r="BZR1" s="628"/>
      <c r="BZS1" s="628"/>
      <c r="BZT1" s="628"/>
      <c r="BZU1" s="628"/>
      <c r="BZV1" s="52"/>
      <c r="BZW1" s="55"/>
      <c r="BZX1" s="628"/>
      <c r="BZY1" s="628"/>
      <c r="BZZ1" s="628"/>
      <c r="CAA1" s="628"/>
      <c r="CAB1" s="628"/>
      <c r="CAC1" s="52"/>
      <c r="CAD1" s="55"/>
      <c r="CAE1" s="628"/>
      <c r="CAF1" s="628"/>
      <c r="CAG1" s="628"/>
      <c r="CAH1" s="628"/>
      <c r="CAI1" s="628"/>
      <c r="CAJ1" s="52"/>
      <c r="CAK1" s="55"/>
      <c r="CAL1" s="628"/>
      <c r="CAM1" s="628"/>
      <c r="CAN1" s="628"/>
      <c r="CAO1" s="628"/>
      <c r="CAP1" s="628"/>
      <c r="CAQ1" s="52"/>
      <c r="CAR1" s="55"/>
      <c r="CAS1" s="628"/>
      <c r="CAT1" s="628"/>
      <c r="CAU1" s="628"/>
      <c r="CAV1" s="628"/>
      <c r="CAW1" s="628"/>
      <c r="CAX1" s="52"/>
      <c r="CAY1" s="55"/>
      <c r="CAZ1" s="628"/>
      <c r="CBA1" s="628"/>
      <c r="CBB1" s="628"/>
      <c r="CBC1" s="628"/>
      <c r="CBD1" s="628"/>
      <c r="CBE1" s="52"/>
      <c r="CBF1" s="55"/>
      <c r="CBG1" s="628"/>
      <c r="CBH1" s="628"/>
      <c r="CBI1" s="628"/>
      <c r="CBJ1" s="628"/>
      <c r="CBK1" s="628"/>
      <c r="CBL1" s="52"/>
      <c r="CBM1" s="55"/>
      <c r="CBN1" s="628"/>
      <c r="CBO1" s="628"/>
      <c r="CBP1" s="628"/>
      <c r="CBQ1" s="628"/>
      <c r="CBR1" s="628"/>
      <c r="CBS1" s="52"/>
      <c r="CBT1" s="55"/>
      <c r="CBU1" s="628"/>
      <c r="CBV1" s="628"/>
      <c r="CBW1" s="628"/>
      <c r="CBX1" s="628"/>
      <c r="CBY1" s="628"/>
      <c r="CBZ1" s="52"/>
      <c r="CCA1" s="55"/>
      <c r="CCB1" s="628"/>
      <c r="CCC1" s="628"/>
      <c r="CCD1" s="628"/>
      <c r="CCE1" s="628"/>
      <c r="CCF1" s="628"/>
      <c r="CCG1" s="52"/>
      <c r="CCH1" s="55"/>
      <c r="CCI1" s="628"/>
      <c r="CCJ1" s="628"/>
      <c r="CCK1" s="628"/>
      <c r="CCL1" s="628"/>
      <c r="CCM1" s="628"/>
      <c r="CCN1" s="52"/>
      <c r="CCO1" s="55"/>
      <c r="CCP1" s="628"/>
      <c r="CCQ1" s="628"/>
      <c r="CCR1" s="628"/>
      <c r="CCS1" s="628"/>
      <c r="CCT1" s="628"/>
      <c r="CCU1" s="52"/>
      <c r="CCV1" s="55"/>
      <c r="CCW1" s="628"/>
      <c r="CCX1" s="628"/>
      <c r="CCY1" s="628"/>
      <c r="CCZ1" s="628"/>
      <c r="CDA1" s="628"/>
      <c r="CDB1" s="52"/>
      <c r="CDC1" s="55"/>
      <c r="CDD1" s="628"/>
      <c r="CDE1" s="628"/>
      <c r="CDF1" s="628"/>
      <c r="CDG1" s="628"/>
      <c r="CDH1" s="628"/>
      <c r="CDI1" s="52"/>
      <c r="CDJ1" s="55"/>
      <c r="CDK1" s="628"/>
      <c r="CDL1" s="628"/>
      <c r="CDM1" s="628"/>
      <c r="CDN1" s="628"/>
      <c r="CDO1" s="628"/>
      <c r="CDP1" s="52"/>
      <c r="CDQ1" s="55"/>
      <c r="CDR1" s="628"/>
      <c r="CDS1" s="628"/>
      <c r="CDT1" s="628"/>
      <c r="CDU1" s="628"/>
      <c r="CDV1" s="628"/>
      <c r="CDW1" s="52"/>
      <c r="CDX1" s="55"/>
      <c r="CDY1" s="628"/>
      <c r="CDZ1" s="628"/>
      <c r="CEA1" s="628"/>
      <c r="CEB1" s="628"/>
      <c r="CEC1" s="628"/>
      <c r="CED1" s="52"/>
      <c r="CEE1" s="55"/>
      <c r="CEF1" s="628"/>
      <c r="CEG1" s="628"/>
      <c r="CEH1" s="628"/>
      <c r="CEI1" s="628"/>
      <c r="CEJ1" s="628"/>
      <c r="CEK1" s="52"/>
      <c r="CEL1" s="55"/>
      <c r="CEM1" s="628"/>
      <c r="CEN1" s="628"/>
      <c r="CEO1" s="628"/>
      <c r="CEP1" s="628"/>
      <c r="CEQ1" s="628"/>
      <c r="CER1" s="52"/>
      <c r="CES1" s="55"/>
      <c r="CET1" s="628"/>
      <c r="CEU1" s="628"/>
      <c r="CEV1" s="628"/>
      <c r="CEW1" s="628"/>
      <c r="CEX1" s="628"/>
      <c r="CEY1" s="52"/>
      <c r="CEZ1" s="55"/>
      <c r="CFA1" s="628"/>
      <c r="CFB1" s="628"/>
      <c r="CFC1" s="628"/>
      <c r="CFD1" s="628"/>
      <c r="CFE1" s="628"/>
      <c r="CFF1" s="52"/>
      <c r="CFG1" s="55"/>
      <c r="CFH1" s="628"/>
      <c r="CFI1" s="628"/>
      <c r="CFJ1" s="628"/>
      <c r="CFK1" s="628"/>
      <c r="CFL1" s="628"/>
      <c r="CFM1" s="52"/>
      <c r="CFN1" s="55"/>
      <c r="CFO1" s="628"/>
      <c r="CFP1" s="628"/>
      <c r="CFQ1" s="628"/>
      <c r="CFR1" s="628"/>
      <c r="CFS1" s="628"/>
      <c r="CFT1" s="52"/>
      <c r="CFU1" s="55"/>
      <c r="CFV1" s="628"/>
      <c r="CFW1" s="628"/>
      <c r="CFX1" s="628"/>
      <c r="CFY1" s="628"/>
      <c r="CFZ1" s="628"/>
      <c r="CGA1" s="52"/>
      <c r="CGB1" s="55"/>
      <c r="CGC1" s="628"/>
      <c r="CGD1" s="628"/>
      <c r="CGE1" s="628"/>
      <c r="CGF1" s="628"/>
      <c r="CGG1" s="628"/>
      <c r="CGH1" s="52"/>
      <c r="CGI1" s="55"/>
      <c r="CGJ1" s="628"/>
      <c r="CGK1" s="628"/>
      <c r="CGL1" s="628"/>
      <c r="CGM1" s="628"/>
      <c r="CGN1" s="628"/>
      <c r="CGO1" s="52"/>
      <c r="CGP1" s="55"/>
      <c r="CGQ1" s="628"/>
      <c r="CGR1" s="628"/>
      <c r="CGS1" s="628"/>
      <c r="CGT1" s="628"/>
      <c r="CGU1" s="628"/>
      <c r="CGV1" s="52"/>
      <c r="CGW1" s="55"/>
      <c r="CGX1" s="628"/>
      <c r="CGY1" s="628"/>
      <c r="CGZ1" s="628"/>
      <c r="CHA1" s="628"/>
      <c r="CHB1" s="628"/>
      <c r="CHC1" s="52"/>
      <c r="CHD1" s="55"/>
      <c r="CHE1" s="628"/>
      <c r="CHF1" s="628"/>
      <c r="CHG1" s="628"/>
      <c r="CHH1" s="628"/>
      <c r="CHI1" s="628"/>
      <c r="CHJ1" s="52"/>
      <c r="CHK1" s="55"/>
      <c r="CHL1" s="628"/>
      <c r="CHM1" s="628"/>
      <c r="CHN1" s="628"/>
      <c r="CHO1" s="628"/>
      <c r="CHP1" s="628"/>
      <c r="CHQ1" s="52"/>
      <c r="CHR1" s="55"/>
      <c r="CHS1" s="628"/>
      <c r="CHT1" s="628"/>
      <c r="CHU1" s="628"/>
      <c r="CHV1" s="628"/>
      <c r="CHW1" s="628"/>
      <c r="CHX1" s="52"/>
      <c r="CHY1" s="55"/>
      <c r="CHZ1" s="628"/>
      <c r="CIA1" s="628"/>
      <c r="CIB1" s="628"/>
      <c r="CIC1" s="628"/>
      <c r="CID1" s="628"/>
      <c r="CIE1" s="52"/>
      <c r="CIF1" s="55"/>
      <c r="CIG1" s="628"/>
      <c r="CIH1" s="628"/>
      <c r="CII1" s="628"/>
      <c r="CIJ1" s="628"/>
      <c r="CIK1" s="628"/>
      <c r="CIL1" s="52"/>
      <c r="CIM1" s="55"/>
      <c r="CIN1" s="628"/>
      <c r="CIO1" s="628"/>
      <c r="CIP1" s="628"/>
      <c r="CIQ1" s="628"/>
      <c r="CIR1" s="628"/>
      <c r="CIS1" s="52"/>
      <c r="CIT1" s="55"/>
      <c r="CIU1" s="628"/>
      <c r="CIV1" s="628"/>
      <c r="CIW1" s="628"/>
      <c r="CIX1" s="628"/>
      <c r="CIY1" s="628"/>
      <c r="CIZ1" s="52"/>
      <c r="CJA1" s="55"/>
      <c r="CJB1" s="628"/>
      <c r="CJC1" s="628"/>
      <c r="CJD1" s="628"/>
      <c r="CJE1" s="628"/>
      <c r="CJF1" s="628"/>
      <c r="CJG1" s="52"/>
      <c r="CJH1" s="55"/>
      <c r="CJI1" s="628"/>
      <c r="CJJ1" s="628"/>
      <c r="CJK1" s="628"/>
      <c r="CJL1" s="628"/>
      <c r="CJM1" s="628"/>
      <c r="CJN1" s="52"/>
      <c r="CJO1" s="55"/>
      <c r="CJP1" s="628"/>
      <c r="CJQ1" s="628"/>
      <c r="CJR1" s="628"/>
      <c r="CJS1" s="628"/>
      <c r="CJT1" s="628"/>
      <c r="CJU1" s="52"/>
      <c r="CJV1" s="55"/>
      <c r="CJW1" s="628"/>
      <c r="CJX1" s="628"/>
      <c r="CJY1" s="628"/>
      <c r="CJZ1" s="628"/>
      <c r="CKA1" s="628"/>
      <c r="CKB1" s="52"/>
      <c r="CKC1" s="55"/>
      <c r="CKD1" s="628"/>
      <c r="CKE1" s="628"/>
      <c r="CKF1" s="628"/>
      <c r="CKG1" s="628"/>
      <c r="CKH1" s="628"/>
      <c r="CKI1" s="52"/>
      <c r="CKJ1" s="55"/>
      <c r="CKK1" s="628"/>
      <c r="CKL1" s="628"/>
      <c r="CKM1" s="628"/>
      <c r="CKN1" s="628"/>
      <c r="CKO1" s="628"/>
      <c r="CKP1" s="52"/>
      <c r="CKQ1" s="55"/>
      <c r="CKR1" s="628"/>
      <c r="CKS1" s="628"/>
      <c r="CKT1" s="628"/>
      <c r="CKU1" s="628"/>
      <c r="CKV1" s="628"/>
      <c r="CKW1" s="52"/>
      <c r="CKX1" s="55"/>
      <c r="CKY1" s="628"/>
      <c r="CKZ1" s="628"/>
      <c r="CLA1" s="628"/>
      <c r="CLB1" s="628"/>
      <c r="CLC1" s="628"/>
      <c r="CLD1" s="52"/>
      <c r="CLE1" s="55"/>
      <c r="CLF1" s="628"/>
      <c r="CLG1" s="628"/>
      <c r="CLH1" s="628"/>
      <c r="CLI1" s="628"/>
      <c r="CLJ1" s="628"/>
      <c r="CLK1" s="52"/>
      <c r="CLL1" s="55"/>
      <c r="CLM1" s="628"/>
      <c r="CLN1" s="628"/>
      <c r="CLO1" s="628"/>
      <c r="CLP1" s="628"/>
      <c r="CLQ1" s="628"/>
      <c r="CLR1" s="52"/>
      <c r="CLS1" s="55"/>
      <c r="CLT1" s="628"/>
      <c r="CLU1" s="628"/>
      <c r="CLV1" s="628"/>
      <c r="CLW1" s="628"/>
      <c r="CLX1" s="628"/>
      <c r="CLY1" s="52"/>
      <c r="CLZ1" s="55"/>
      <c r="CMA1" s="628"/>
      <c r="CMB1" s="628"/>
      <c r="CMC1" s="628"/>
      <c r="CMD1" s="628"/>
      <c r="CME1" s="628"/>
      <c r="CMF1" s="52"/>
      <c r="CMG1" s="55"/>
      <c r="CMH1" s="628"/>
      <c r="CMI1" s="628"/>
      <c r="CMJ1" s="628"/>
      <c r="CMK1" s="628"/>
      <c r="CML1" s="628"/>
      <c r="CMM1" s="52"/>
      <c r="CMN1" s="55"/>
      <c r="CMO1" s="628"/>
      <c r="CMP1" s="628"/>
      <c r="CMQ1" s="628"/>
      <c r="CMR1" s="628"/>
      <c r="CMS1" s="628"/>
      <c r="CMT1" s="52"/>
      <c r="CMU1" s="55"/>
      <c r="CMV1" s="628"/>
      <c r="CMW1" s="628"/>
      <c r="CMX1" s="628"/>
      <c r="CMY1" s="628"/>
      <c r="CMZ1" s="628"/>
      <c r="CNA1" s="52"/>
      <c r="CNB1" s="55"/>
      <c r="CNC1" s="628"/>
      <c r="CND1" s="628"/>
      <c r="CNE1" s="628"/>
      <c r="CNF1" s="628"/>
      <c r="CNG1" s="628"/>
      <c r="CNH1" s="52"/>
      <c r="CNI1" s="55"/>
      <c r="CNJ1" s="628"/>
      <c r="CNK1" s="628"/>
      <c r="CNL1" s="628"/>
      <c r="CNM1" s="628"/>
      <c r="CNN1" s="628"/>
      <c r="CNO1" s="52"/>
      <c r="CNP1" s="55"/>
      <c r="CNQ1" s="628"/>
      <c r="CNR1" s="628"/>
      <c r="CNS1" s="628"/>
      <c r="CNT1" s="628"/>
      <c r="CNU1" s="628"/>
      <c r="CNV1" s="52"/>
      <c r="CNW1" s="55"/>
      <c r="CNX1" s="628"/>
      <c r="CNY1" s="628"/>
      <c r="CNZ1" s="628"/>
      <c r="COA1" s="628"/>
      <c r="COB1" s="628"/>
      <c r="COC1" s="52"/>
      <c r="COD1" s="55"/>
      <c r="COE1" s="628"/>
      <c r="COF1" s="628"/>
      <c r="COG1" s="628"/>
      <c r="COH1" s="628"/>
      <c r="COI1" s="628"/>
      <c r="COJ1" s="52"/>
      <c r="COK1" s="55"/>
      <c r="COL1" s="628"/>
      <c r="COM1" s="628"/>
      <c r="CON1" s="628"/>
      <c r="COO1" s="628"/>
      <c r="COP1" s="628"/>
      <c r="COQ1" s="52"/>
      <c r="COR1" s="55"/>
      <c r="COS1" s="628"/>
      <c r="COT1" s="628"/>
      <c r="COU1" s="628"/>
      <c r="COV1" s="628"/>
      <c r="COW1" s="628"/>
      <c r="COX1" s="52"/>
      <c r="COY1" s="55"/>
      <c r="COZ1" s="628"/>
      <c r="CPA1" s="628"/>
      <c r="CPB1" s="628"/>
      <c r="CPC1" s="628"/>
      <c r="CPD1" s="628"/>
      <c r="CPE1" s="52"/>
      <c r="CPF1" s="55"/>
      <c r="CPG1" s="628"/>
      <c r="CPH1" s="628"/>
      <c r="CPI1" s="628"/>
      <c r="CPJ1" s="628"/>
      <c r="CPK1" s="628"/>
      <c r="CPL1" s="52"/>
      <c r="CPM1" s="55"/>
      <c r="CPN1" s="628"/>
      <c r="CPO1" s="628"/>
      <c r="CPP1" s="628"/>
      <c r="CPQ1" s="628"/>
      <c r="CPR1" s="628"/>
      <c r="CPS1" s="52"/>
      <c r="CPT1" s="55"/>
      <c r="CPU1" s="628"/>
      <c r="CPV1" s="628"/>
      <c r="CPW1" s="628"/>
      <c r="CPX1" s="628"/>
      <c r="CPY1" s="628"/>
      <c r="CPZ1" s="52"/>
      <c r="CQA1" s="55"/>
      <c r="CQB1" s="628"/>
      <c r="CQC1" s="628"/>
      <c r="CQD1" s="628"/>
      <c r="CQE1" s="628"/>
      <c r="CQF1" s="628"/>
      <c r="CQG1" s="52"/>
      <c r="CQH1" s="55"/>
      <c r="CQI1" s="628"/>
      <c r="CQJ1" s="628"/>
      <c r="CQK1" s="628"/>
      <c r="CQL1" s="628"/>
      <c r="CQM1" s="628"/>
      <c r="CQN1" s="52"/>
      <c r="CQO1" s="55"/>
      <c r="CQP1" s="628"/>
      <c r="CQQ1" s="628"/>
      <c r="CQR1" s="628"/>
      <c r="CQS1" s="628"/>
      <c r="CQT1" s="628"/>
      <c r="CQU1" s="52"/>
      <c r="CQV1" s="55"/>
      <c r="CQW1" s="628"/>
      <c r="CQX1" s="628"/>
      <c r="CQY1" s="628"/>
      <c r="CQZ1" s="628"/>
      <c r="CRA1" s="628"/>
      <c r="CRB1" s="52"/>
      <c r="CRC1" s="55"/>
      <c r="CRD1" s="628"/>
      <c r="CRE1" s="628"/>
      <c r="CRF1" s="628"/>
      <c r="CRG1" s="628"/>
      <c r="CRH1" s="628"/>
      <c r="CRI1" s="52"/>
      <c r="CRJ1" s="55"/>
      <c r="CRK1" s="628"/>
      <c r="CRL1" s="628"/>
      <c r="CRM1" s="628"/>
      <c r="CRN1" s="628"/>
      <c r="CRO1" s="628"/>
      <c r="CRP1" s="52"/>
      <c r="CRQ1" s="55"/>
      <c r="CRR1" s="628"/>
      <c r="CRS1" s="628"/>
      <c r="CRT1" s="628"/>
      <c r="CRU1" s="628"/>
      <c r="CRV1" s="628"/>
      <c r="CRW1" s="52"/>
      <c r="CRX1" s="55"/>
      <c r="CRY1" s="628"/>
      <c r="CRZ1" s="628"/>
      <c r="CSA1" s="628"/>
      <c r="CSB1" s="628"/>
      <c r="CSC1" s="628"/>
      <c r="CSD1" s="52"/>
      <c r="CSE1" s="55"/>
      <c r="CSF1" s="628"/>
      <c r="CSG1" s="628"/>
      <c r="CSH1" s="628"/>
      <c r="CSI1" s="628"/>
      <c r="CSJ1" s="628"/>
      <c r="CSK1" s="52"/>
      <c r="CSL1" s="55"/>
      <c r="CSM1" s="628"/>
      <c r="CSN1" s="628"/>
      <c r="CSO1" s="628"/>
      <c r="CSP1" s="628"/>
      <c r="CSQ1" s="628"/>
      <c r="CSR1" s="52"/>
      <c r="CSS1" s="55"/>
      <c r="CST1" s="628"/>
      <c r="CSU1" s="628"/>
      <c r="CSV1" s="628"/>
      <c r="CSW1" s="628"/>
      <c r="CSX1" s="628"/>
      <c r="CSY1" s="52"/>
      <c r="CSZ1" s="55"/>
      <c r="CTA1" s="628"/>
      <c r="CTB1" s="628"/>
      <c r="CTC1" s="628"/>
      <c r="CTD1" s="628"/>
      <c r="CTE1" s="628"/>
      <c r="CTF1" s="52"/>
      <c r="CTG1" s="55"/>
      <c r="CTH1" s="628"/>
      <c r="CTI1" s="628"/>
      <c r="CTJ1" s="628"/>
      <c r="CTK1" s="628"/>
      <c r="CTL1" s="628"/>
      <c r="CTM1" s="52"/>
      <c r="CTN1" s="55"/>
      <c r="CTO1" s="628"/>
      <c r="CTP1" s="628"/>
      <c r="CTQ1" s="628"/>
      <c r="CTR1" s="628"/>
      <c r="CTS1" s="628"/>
      <c r="CTT1" s="52"/>
      <c r="CTU1" s="55"/>
      <c r="CTV1" s="628"/>
      <c r="CTW1" s="628"/>
      <c r="CTX1" s="628"/>
      <c r="CTY1" s="628"/>
      <c r="CTZ1" s="628"/>
      <c r="CUA1" s="52"/>
      <c r="CUB1" s="55"/>
      <c r="CUC1" s="628"/>
      <c r="CUD1" s="628"/>
      <c r="CUE1" s="628"/>
      <c r="CUF1" s="628"/>
      <c r="CUG1" s="628"/>
      <c r="CUH1" s="52"/>
      <c r="CUI1" s="55"/>
      <c r="CUJ1" s="628"/>
      <c r="CUK1" s="628"/>
      <c r="CUL1" s="628"/>
      <c r="CUM1" s="628"/>
      <c r="CUN1" s="628"/>
      <c r="CUO1" s="52"/>
      <c r="CUP1" s="55"/>
      <c r="CUQ1" s="628"/>
      <c r="CUR1" s="628"/>
      <c r="CUS1" s="628"/>
      <c r="CUT1" s="628"/>
      <c r="CUU1" s="628"/>
      <c r="CUV1" s="52"/>
      <c r="CUW1" s="55"/>
      <c r="CUX1" s="628"/>
      <c r="CUY1" s="628"/>
      <c r="CUZ1" s="628"/>
      <c r="CVA1" s="628"/>
      <c r="CVB1" s="628"/>
      <c r="CVC1" s="52"/>
      <c r="CVD1" s="55"/>
      <c r="CVE1" s="628"/>
      <c r="CVF1" s="628"/>
      <c r="CVG1" s="628"/>
      <c r="CVH1" s="628"/>
      <c r="CVI1" s="628"/>
      <c r="CVJ1" s="52"/>
      <c r="CVK1" s="55"/>
      <c r="CVL1" s="628"/>
      <c r="CVM1" s="628"/>
      <c r="CVN1" s="628"/>
      <c r="CVO1" s="628"/>
      <c r="CVP1" s="628"/>
      <c r="CVQ1" s="52"/>
      <c r="CVR1" s="55"/>
      <c r="CVS1" s="628"/>
      <c r="CVT1" s="628"/>
      <c r="CVU1" s="628"/>
      <c r="CVV1" s="628"/>
      <c r="CVW1" s="628"/>
      <c r="CVX1" s="52"/>
      <c r="CVY1" s="55"/>
      <c r="CVZ1" s="628"/>
      <c r="CWA1" s="628"/>
      <c r="CWB1" s="628"/>
      <c r="CWC1" s="628"/>
      <c r="CWD1" s="628"/>
      <c r="CWE1" s="52"/>
      <c r="CWF1" s="55"/>
      <c r="CWG1" s="628"/>
      <c r="CWH1" s="628"/>
      <c r="CWI1" s="628"/>
      <c r="CWJ1" s="628"/>
      <c r="CWK1" s="628"/>
      <c r="CWL1" s="52"/>
      <c r="CWM1" s="55"/>
      <c r="CWN1" s="628"/>
      <c r="CWO1" s="628"/>
      <c r="CWP1" s="628"/>
      <c r="CWQ1" s="628"/>
      <c r="CWR1" s="628"/>
      <c r="CWS1" s="52"/>
      <c r="CWT1" s="55"/>
      <c r="CWU1" s="628"/>
      <c r="CWV1" s="628"/>
      <c r="CWW1" s="628"/>
      <c r="CWX1" s="628"/>
      <c r="CWY1" s="628"/>
      <c r="CWZ1" s="52"/>
      <c r="CXA1" s="55"/>
      <c r="CXB1" s="628"/>
      <c r="CXC1" s="628"/>
      <c r="CXD1" s="628"/>
      <c r="CXE1" s="628"/>
      <c r="CXF1" s="628"/>
      <c r="CXG1" s="52"/>
      <c r="CXH1" s="55"/>
      <c r="CXI1" s="628"/>
      <c r="CXJ1" s="628"/>
      <c r="CXK1" s="628"/>
      <c r="CXL1" s="628"/>
      <c r="CXM1" s="628"/>
      <c r="CXN1" s="52"/>
      <c r="CXO1" s="55"/>
      <c r="CXP1" s="628"/>
      <c r="CXQ1" s="628"/>
      <c r="CXR1" s="628"/>
      <c r="CXS1" s="628"/>
      <c r="CXT1" s="628"/>
      <c r="CXU1" s="52"/>
      <c r="CXV1" s="55"/>
      <c r="CXW1" s="628"/>
      <c r="CXX1" s="628"/>
      <c r="CXY1" s="628"/>
      <c r="CXZ1" s="628"/>
      <c r="CYA1" s="628"/>
      <c r="CYB1" s="52"/>
      <c r="CYC1" s="55"/>
      <c r="CYD1" s="628"/>
      <c r="CYE1" s="628"/>
      <c r="CYF1" s="628"/>
      <c r="CYG1" s="628"/>
      <c r="CYH1" s="628"/>
      <c r="CYI1" s="52"/>
      <c r="CYJ1" s="55"/>
      <c r="CYK1" s="628"/>
      <c r="CYL1" s="628"/>
      <c r="CYM1" s="628"/>
      <c r="CYN1" s="628"/>
      <c r="CYO1" s="628"/>
      <c r="CYP1" s="52"/>
      <c r="CYQ1" s="55"/>
      <c r="CYR1" s="628"/>
      <c r="CYS1" s="628"/>
      <c r="CYT1" s="628"/>
      <c r="CYU1" s="628"/>
      <c r="CYV1" s="628"/>
      <c r="CYW1" s="52"/>
      <c r="CYX1" s="55"/>
      <c r="CYY1" s="628"/>
      <c r="CYZ1" s="628"/>
      <c r="CZA1" s="628"/>
      <c r="CZB1" s="628"/>
      <c r="CZC1" s="628"/>
      <c r="CZD1" s="52"/>
      <c r="CZE1" s="55"/>
      <c r="CZF1" s="628"/>
      <c r="CZG1" s="628"/>
      <c r="CZH1" s="628"/>
      <c r="CZI1" s="628"/>
      <c r="CZJ1" s="628"/>
      <c r="CZK1" s="52"/>
      <c r="CZL1" s="55"/>
      <c r="CZM1" s="628"/>
      <c r="CZN1" s="628"/>
      <c r="CZO1" s="628"/>
      <c r="CZP1" s="628"/>
      <c r="CZQ1" s="628"/>
      <c r="CZR1" s="52"/>
      <c r="CZS1" s="55"/>
      <c r="CZT1" s="628"/>
      <c r="CZU1" s="628"/>
      <c r="CZV1" s="628"/>
      <c r="CZW1" s="628"/>
      <c r="CZX1" s="628"/>
      <c r="CZY1" s="52"/>
      <c r="CZZ1" s="55"/>
      <c r="DAA1" s="628"/>
      <c r="DAB1" s="628"/>
      <c r="DAC1" s="628"/>
      <c r="DAD1" s="628"/>
      <c r="DAE1" s="628"/>
      <c r="DAF1" s="52"/>
      <c r="DAG1" s="55"/>
      <c r="DAH1" s="628"/>
      <c r="DAI1" s="628"/>
      <c r="DAJ1" s="628"/>
      <c r="DAK1" s="628"/>
      <c r="DAL1" s="628"/>
      <c r="DAM1" s="52"/>
      <c r="DAN1" s="55"/>
      <c r="DAO1" s="628"/>
      <c r="DAP1" s="628"/>
      <c r="DAQ1" s="628"/>
      <c r="DAR1" s="628"/>
      <c r="DAS1" s="628"/>
      <c r="DAT1" s="52"/>
      <c r="DAU1" s="55"/>
      <c r="DAV1" s="628"/>
      <c r="DAW1" s="628"/>
      <c r="DAX1" s="628"/>
      <c r="DAY1" s="628"/>
      <c r="DAZ1" s="628"/>
      <c r="DBA1" s="52"/>
      <c r="DBB1" s="55"/>
      <c r="DBC1" s="628"/>
      <c r="DBD1" s="628"/>
      <c r="DBE1" s="628"/>
      <c r="DBF1" s="628"/>
      <c r="DBG1" s="628"/>
      <c r="DBH1" s="52"/>
      <c r="DBI1" s="55"/>
      <c r="DBJ1" s="628"/>
      <c r="DBK1" s="628"/>
      <c r="DBL1" s="628"/>
      <c r="DBM1" s="628"/>
      <c r="DBN1" s="628"/>
      <c r="DBO1" s="52"/>
      <c r="DBP1" s="55"/>
      <c r="DBQ1" s="628"/>
      <c r="DBR1" s="628"/>
      <c r="DBS1" s="628"/>
      <c r="DBT1" s="628"/>
      <c r="DBU1" s="628"/>
      <c r="DBV1" s="52"/>
      <c r="DBW1" s="55"/>
      <c r="DBX1" s="628"/>
      <c r="DBY1" s="628"/>
      <c r="DBZ1" s="628"/>
      <c r="DCA1" s="628"/>
      <c r="DCB1" s="628"/>
      <c r="DCC1" s="52"/>
      <c r="DCD1" s="55"/>
      <c r="DCE1" s="628"/>
      <c r="DCF1" s="628"/>
      <c r="DCG1" s="628"/>
      <c r="DCH1" s="628"/>
      <c r="DCI1" s="628"/>
      <c r="DCJ1" s="52"/>
      <c r="DCK1" s="55"/>
      <c r="DCL1" s="628"/>
      <c r="DCM1" s="628"/>
      <c r="DCN1" s="628"/>
      <c r="DCO1" s="628"/>
      <c r="DCP1" s="628"/>
      <c r="DCQ1" s="52"/>
      <c r="DCR1" s="55"/>
      <c r="DCS1" s="628"/>
      <c r="DCT1" s="628"/>
      <c r="DCU1" s="628"/>
      <c r="DCV1" s="628"/>
      <c r="DCW1" s="628"/>
      <c r="DCX1" s="52"/>
      <c r="DCY1" s="55"/>
      <c r="DCZ1" s="628"/>
      <c r="DDA1" s="628"/>
      <c r="DDB1" s="628"/>
      <c r="DDC1" s="628"/>
      <c r="DDD1" s="628"/>
      <c r="DDE1" s="52"/>
      <c r="DDF1" s="55"/>
      <c r="DDG1" s="628"/>
      <c r="DDH1" s="628"/>
      <c r="DDI1" s="628"/>
      <c r="DDJ1" s="628"/>
      <c r="DDK1" s="628"/>
      <c r="DDL1" s="52"/>
      <c r="DDM1" s="55"/>
      <c r="DDN1" s="628"/>
      <c r="DDO1" s="628"/>
      <c r="DDP1" s="628"/>
      <c r="DDQ1" s="628"/>
      <c r="DDR1" s="628"/>
      <c r="DDS1" s="52"/>
      <c r="DDT1" s="55"/>
      <c r="DDU1" s="628"/>
      <c r="DDV1" s="628"/>
      <c r="DDW1" s="628"/>
      <c r="DDX1" s="628"/>
      <c r="DDY1" s="628"/>
      <c r="DDZ1" s="52"/>
      <c r="DEA1" s="55"/>
      <c r="DEB1" s="628"/>
      <c r="DEC1" s="628"/>
      <c r="DED1" s="628"/>
      <c r="DEE1" s="628"/>
      <c r="DEF1" s="628"/>
      <c r="DEG1" s="52"/>
      <c r="DEH1" s="55"/>
      <c r="DEI1" s="628"/>
      <c r="DEJ1" s="628"/>
      <c r="DEK1" s="628"/>
      <c r="DEL1" s="628"/>
      <c r="DEM1" s="628"/>
      <c r="DEN1" s="52"/>
      <c r="DEO1" s="55"/>
      <c r="DEP1" s="628"/>
      <c r="DEQ1" s="628"/>
      <c r="DER1" s="628"/>
      <c r="DES1" s="628"/>
      <c r="DET1" s="628"/>
      <c r="DEU1" s="52"/>
      <c r="DEV1" s="55"/>
      <c r="DEW1" s="628"/>
      <c r="DEX1" s="628"/>
      <c r="DEY1" s="628"/>
      <c r="DEZ1" s="628"/>
      <c r="DFA1" s="628"/>
      <c r="DFB1" s="52"/>
      <c r="DFC1" s="55"/>
      <c r="DFD1" s="628"/>
      <c r="DFE1" s="628"/>
      <c r="DFF1" s="628"/>
      <c r="DFG1" s="628"/>
      <c r="DFH1" s="628"/>
      <c r="DFI1" s="52"/>
      <c r="DFJ1" s="55"/>
      <c r="DFK1" s="628"/>
      <c r="DFL1" s="628"/>
      <c r="DFM1" s="628"/>
      <c r="DFN1" s="628"/>
      <c r="DFO1" s="628"/>
      <c r="DFP1" s="52"/>
      <c r="DFQ1" s="55"/>
      <c r="DFR1" s="628"/>
      <c r="DFS1" s="628"/>
      <c r="DFT1" s="628"/>
      <c r="DFU1" s="628"/>
      <c r="DFV1" s="628"/>
      <c r="DFW1" s="52"/>
      <c r="DFX1" s="55"/>
      <c r="DFY1" s="628"/>
      <c r="DFZ1" s="628"/>
      <c r="DGA1" s="628"/>
      <c r="DGB1" s="628"/>
      <c r="DGC1" s="628"/>
      <c r="DGD1" s="52"/>
      <c r="DGE1" s="55"/>
      <c r="DGF1" s="628"/>
      <c r="DGG1" s="628"/>
      <c r="DGH1" s="628"/>
      <c r="DGI1" s="628"/>
      <c r="DGJ1" s="628"/>
      <c r="DGK1" s="52"/>
      <c r="DGL1" s="55"/>
      <c r="DGM1" s="628"/>
      <c r="DGN1" s="628"/>
      <c r="DGO1" s="628"/>
      <c r="DGP1" s="628"/>
      <c r="DGQ1" s="628"/>
      <c r="DGR1" s="52"/>
      <c r="DGS1" s="55"/>
      <c r="DGT1" s="628"/>
      <c r="DGU1" s="628"/>
      <c r="DGV1" s="628"/>
      <c r="DGW1" s="628"/>
      <c r="DGX1" s="628"/>
      <c r="DGY1" s="52"/>
      <c r="DGZ1" s="55"/>
      <c r="DHA1" s="628"/>
      <c r="DHB1" s="628"/>
      <c r="DHC1" s="628"/>
      <c r="DHD1" s="628"/>
      <c r="DHE1" s="628"/>
      <c r="DHF1" s="52"/>
      <c r="DHG1" s="55"/>
      <c r="DHH1" s="628"/>
      <c r="DHI1" s="628"/>
      <c r="DHJ1" s="628"/>
      <c r="DHK1" s="628"/>
      <c r="DHL1" s="628"/>
      <c r="DHM1" s="52"/>
      <c r="DHN1" s="55"/>
      <c r="DHO1" s="628"/>
      <c r="DHP1" s="628"/>
      <c r="DHQ1" s="628"/>
      <c r="DHR1" s="628"/>
      <c r="DHS1" s="628"/>
      <c r="DHT1" s="52"/>
      <c r="DHU1" s="55"/>
      <c r="DHV1" s="628"/>
      <c r="DHW1" s="628"/>
      <c r="DHX1" s="628"/>
      <c r="DHY1" s="628"/>
      <c r="DHZ1" s="628"/>
      <c r="DIA1" s="52"/>
      <c r="DIB1" s="55"/>
      <c r="DIC1" s="628"/>
      <c r="DID1" s="628"/>
      <c r="DIE1" s="628"/>
      <c r="DIF1" s="628"/>
      <c r="DIG1" s="628"/>
      <c r="DIH1" s="52"/>
      <c r="DII1" s="55"/>
      <c r="DIJ1" s="628"/>
      <c r="DIK1" s="628"/>
      <c r="DIL1" s="628"/>
      <c r="DIM1" s="628"/>
      <c r="DIN1" s="628"/>
      <c r="DIO1" s="52"/>
      <c r="DIP1" s="55"/>
      <c r="DIQ1" s="628"/>
      <c r="DIR1" s="628"/>
      <c r="DIS1" s="628"/>
      <c r="DIT1" s="628"/>
      <c r="DIU1" s="628"/>
      <c r="DIV1" s="52"/>
      <c r="DIW1" s="55"/>
      <c r="DIX1" s="628"/>
      <c r="DIY1" s="628"/>
      <c r="DIZ1" s="628"/>
      <c r="DJA1" s="628"/>
      <c r="DJB1" s="628"/>
      <c r="DJC1" s="52"/>
      <c r="DJD1" s="55"/>
      <c r="DJE1" s="628"/>
      <c r="DJF1" s="628"/>
      <c r="DJG1" s="628"/>
      <c r="DJH1" s="628"/>
      <c r="DJI1" s="628"/>
      <c r="DJJ1" s="52"/>
      <c r="DJK1" s="55"/>
      <c r="DJL1" s="628"/>
      <c r="DJM1" s="628"/>
      <c r="DJN1" s="628"/>
      <c r="DJO1" s="628"/>
      <c r="DJP1" s="628"/>
      <c r="DJQ1" s="52"/>
      <c r="DJR1" s="55"/>
      <c r="DJS1" s="628"/>
      <c r="DJT1" s="628"/>
      <c r="DJU1" s="628"/>
      <c r="DJV1" s="628"/>
      <c r="DJW1" s="628"/>
      <c r="DJX1" s="52"/>
      <c r="DJY1" s="55"/>
      <c r="DJZ1" s="628"/>
      <c r="DKA1" s="628"/>
      <c r="DKB1" s="628"/>
      <c r="DKC1" s="628"/>
      <c r="DKD1" s="628"/>
      <c r="DKE1" s="52"/>
      <c r="DKF1" s="55"/>
      <c r="DKG1" s="628"/>
      <c r="DKH1" s="628"/>
      <c r="DKI1" s="628"/>
      <c r="DKJ1" s="628"/>
      <c r="DKK1" s="628"/>
      <c r="DKL1" s="52"/>
      <c r="DKM1" s="55"/>
      <c r="DKN1" s="628"/>
      <c r="DKO1" s="628"/>
      <c r="DKP1" s="628"/>
      <c r="DKQ1" s="628"/>
      <c r="DKR1" s="628"/>
      <c r="DKS1" s="52"/>
      <c r="DKT1" s="55"/>
      <c r="DKU1" s="628"/>
      <c r="DKV1" s="628"/>
      <c r="DKW1" s="628"/>
      <c r="DKX1" s="628"/>
      <c r="DKY1" s="628"/>
      <c r="DKZ1" s="52"/>
      <c r="DLA1" s="55"/>
      <c r="DLB1" s="628"/>
      <c r="DLC1" s="628"/>
      <c r="DLD1" s="628"/>
      <c r="DLE1" s="628"/>
      <c r="DLF1" s="628"/>
      <c r="DLG1" s="52"/>
      <c r="DLH1" s="55"/>
      <c r="DLI1" s="628"/>
      <c r="DLJ1" s="628"/>
      <c r="DLK1" s="628"/>
      <c r="DLL1" s="628"/>
      <c r="DLM1" s="628"/>
      <c r="DLN1" s="52"/>
      <c r="DLO1" s="55"/>
      <c r="DLP1" s="628"/>
      <c r="DLQ1" s="628"/>
      <c r="DLR1" s="628"/>
      <c r="DLS1" s="628"/>
      <c r="DLT1" s="628"/>
      <c r="DLU1" s="52"/>
      <c r="DLV1" s="55"/>
      <c r="DLW1" s="628"/>
      <c r="DLX1" s="628"/>
      <c r="DLY1" s="628"/>
      <c r="DLZ1" s="628"/>
      <c r="DMA1" s="628"/>
      <c r="DMB1" s="52"/>
      <c r="DMC1" s="55"/>
      <c r="DMD1" s="628"/>
      <c r="DME1" s="628"/>
      <c r="DMF1" s="628"/>
      <c r="DMG1" s="628"/>
      <c r="DMH1" s="628"/>
      <c r="DMI1" s="52"/>
      <c r="DMJ1" s="55"/>
      <c r="DMK1" s="628"/>
      <c r="DML1" s="628"/>
      <c r="DMM1" s="628"/>
      <c r="DMN1" s="628"/>
      <c r="DMO1" s="628"/>
      <c r="DMP1" s="52"/>
      <c r="DMQ1" s="55"/>
      <c r="DMR1" s="628"/>
      <c r="DMS1" s="628"/>
      <c r="DMT1" s="628"/>
      <c r="DMU1" s="628"/>
      <c r="DMV1" s="628"/>
      <c r="DMW1" s="52"/>
      <c r="DMX1" s="55"/>
      <c r="DMY1" s="628"/>
      <c r="DMZ1" s="628"/>
      <c r="DNA1" s="628"/>
      <c r="DNB1" s="628"/>
      <c r="DNC1" s="628"/>
      <c r="DND1" s="52"/>
      <c r="DNE1" s="55"/>
      <c r="DNF1" s="628"/>
      <c r="DNG1" s="628"/>
      <c r="DNH1" s="628"/>
      <c r="DNI1" s="628"/>
      <c r="DNJ1" s="628"/>
      <c r="DNK1" s="52"/>
      <c r="DNL1" s="55"/>
      <c r="DNM1" s="628"/>
      <c r="DNN1" s="628"/>
      <c r="DNO1" s="628"/>
      <c r="DNP1" s="628"/>
      <c r="DNQ1" s="628"/>
      <c r="DNR1" s="52"/>
      <c r="DNS1" s="55"/>
      <c r="DNT1" s="628"/>
      <c r="DNU1" s="628"/>
      <c r="DNV1" s="628"/>
      <c r="DNW1" s="628"/>
      <c r="DNX1" s="628"/>
      <c r="DNY1" s="52"/>
      <c r="DNZ1" s="55"/>
      <c r="DOA1" s="628"/>
      <c r="DOB1" s="628"/>
      <c r="DOC1" s="628"/>
      <c r="DOD1" s="628"/>
      <c r="DOE1" s="628"/>
      <c r="DOF1" s="52"/>
      <c r="DOG1" s="55"/>
      <c r="DOH1" s="628"/>
      <c r="DOI1" s="628"/>
      <c r="DOJ1" s="628"/>
      <c r="DOK1" s="628"/>
      <c r="DOL1" s="628"/>
      <c r="DOM1" s="52"/>
      <c r="DON1" s="55"/>
      <c r="DOO1" s="628"/>
      <c r="DOP1" s="628"/>
      <c r="DOQ1" s="628"/>
      <c r="DOR1" s="628"/>
      <c r="DOS1" s="628"/>
      <c r="DOT1" s="52"/>
      <c r="DOU1" s="55"/>
      <c r="DOV1" s="628"/>
      <c r="DOW1" s="628"/>
      <c r="DOX1" s="628"/>
      <c r="DOY1" s="628"/>
      <c r="DOZ1" s="628"/>
      <c r="DPA1" s="52"/>
      <c r="DPB1" s="55"/>
      <c r="DPC1" s="628"/>
      <c r="DPD1" s="628"/>
      <c r="DPE1" s="628"/>
      <c r="DPF1" s="628"/>
      <c r="DPG1" s="628"/>
      <c r="DPH1" s="52"/>
      <c r="DPI1" s="55"/>
      <c r="DPJ1" s="628"/>
      <c r="DPK1" s="628"/>
      <c r="DPL1" s="628"/>
      <c r="DPM1" s="628"/>
      <c r="DPN1" s="628"/>
      <c r="DPO1" s="52"/>
      <c r="DPP1" s="55"/>
      <c r="DPQ1" s="628"/>
      <c r="DPR1" s="628"/>
      <c r="DPS1" s="628"/>
      <c r="DPT1" s="628"/>
      <c r="DPU1" s="628"/>
      <c r="DPV1" s="52"/>
      <c r="DPW1" s="55"/>
      <c r="DPX1" s="628"/>
      <c r="DPY1" s="628"/>
      <c r="DPZ1" s="628"/>
      <c r="DQA1" s="628"/>
      <c r="DQB1" s="628"/>
      <c r="DQC1" s="52"/>
      <c r="DQD1" s="55"/>
      <c r="DQE1" s="628"/>
      <c r="DQF1" s="628"/>
      <c r="DQG1" s="628"/>
      <c r="DQH1" s="628"/>
      <c r="DQI1" s="628"/>
      <c r="DQJ1" s="52"/>
      <c r="DQK1" s="55"/>
      <c r="DQL1" s="628"/>
      <c r="DQM1" s="628"/>
      <c r="DQN1" s="628"/>
      <c r="DQO1" s="628"/>
      <c r="DQP1" s="628"/>
      <c r="DQQ1" s="52"/>
      <c r="DQR1" s="55"/>
      <c r="DQS1" s="628"/>
      <c r="DQT1" s="628"/>
      <c r="DQU1" s="628"/>
      <c r="DQV1" s="628"/>
      <c r="DQW1" s="628"/>
      <c r="DQX1" s="52"/>
      <c r="DQY1" s="55"/>
      <c r="DQZ1" s="628"/>
      <c r="DRA1" s="628"/>
      <c r="DRB1" s="628"/>
      <c r="DRC1" s="628"/>
      <c r="DRD1" s="628"/>
      <c r="DRE1" s="52"/>
      <c r="DRF1" s="55"/>
      <c r="DRG1" s="628"/>
      <c r="DRH1" s="628"/>
      <c r="DRI1" s="628"/>
      <c r="DRJ1" s="628"/>
      <c r="DRK1" s="628"/>
      <c r="DRL1" s="52"/>
      <c r="DRM1" s="55"/>
      <c r="DRN1" s="628"/>
      <c r="DRO1" s="628"/>
      <c r="DRP1" s="628"/>
      <c r="DRQ1" s="628"/>
      <c r="DRR1" s="628"/>
      <c r="DRS1" s="52"/>
      <c r="DRT1" s="55"/>
      <c r="DRU1" s="628"/>
      <c r="DRV1" s="628"/>
      <c r="DRW1" s="628"/>
      <c r="DRX1" s="628"/>
      <c r="DRY1" s="628"/>
      <c r="DRZ1" s="52"/>
      <c r="DSA1" s="55"/>
      <c r="DSB1" s="628"/>
      <c r="DSC1" s="628"/>
      <c r="DSD1" s="628"/>
      <c r="DSE1" s="628"/>
      <c r="DSF1" s="628"/>
      <c r="DSG1" s="52"/>
      <c r="DSH1" s="55"/>
      <c r="DSI1" s="628"/>
      <c r="DSJ1" s="628"/>
      <c r="DSK1" s="628"/>
      <c r="DSL1" s="628"/>
      <c r="DSM1" s="628"/>
      <c r="DSN1" s="52"/>
      <c r="DSO1" s="55"/>
      <c r="DSP1" s="628"/>
      <c r="DSQ1" s="628"/>
      <c r="DSR1" s="628"/>
      <c r="DSS1" s="628"/>
      <c r="DST1" s="628"/>
      <c r="DSU1" s="52"/>
      <c r="DSV1" s="55"/>
      <c r="DSW1" s="628"/>
      <c r="DSX1" s="628"/>
      <c r="DSY1" s="628"/>
      <c r="DSZ1" s="628"/>
      <c r="DTA1" s="628"/>
      <c r="DTB1" s="52"/>
      <c r="DTC1" s="55"/>
      <c r="DTD1" s="628"/>
      <c r="DTE1" s="628"/>
      <c r="DTF1" s="628"/>
      <c r="DTG1" s="628"/>
      <c r="DTH1" s="628"/>
      <c r="DTI1" s="52"/>
      <c r="DTJ1" s="55"/>
      <c r="DTK1" s="628"/>
      <c r="DTL1" s="628"/>
      <c r="DTM1" s="628"/>
      <c r="DTN1" s="628"/>
      <c r="DTO1" s="628"/>
      <c r="DTP1" s="52"/>
      <c r="DTQ1" s="55"/>
      <c r="DTR1" s="628"/>
      <c r="DTS1" s="628"/>
      <c r="DTT1" s="628"/>
      <c r="DTU1" s="628"/>
      <c r="DTV1" s="628"/>
      <c r="DTW1" s="52"/>
      <c r="DTX1" s="55"/>
      <c r="DTY1" s="628"/>
      <c r="DTZ1" s="628"/>
      <c r="DUA1" s="628"/>
      <c r="DUB1" s="628"/>
      <c r="DUC1" s="628"/>
      <c r="DUD1" s="52"/>
      <c r="DUE1" s="55"/>
      <c r="DUF1" s="628"/>
      <c r="DUG1" s="628"/>
      <c r="DUH1" s="628"/>
      <c r="DUI1" s="628"/>
      <c r="DUJ1" s="628"/>
      <c r="DUK1" s="52"/>
      <c r="DUL1" s="55"/>
      <c r="DUM1" s="628"/>
      <c r="DUN1" s="628"/>
      <c r="DUO1" s="628"/>
      <c r="DUP1" s="628"/>
      <c r="DUQ1" s="628"/>
      <c r="DUR1" s="52"/>
      <c r="DUS1" s="55"/>
      <c r="DUT1" s="628"/>
      <c r="DUU1" s="628"/>
      <c r="DUV1" s="628"/>
      <c r="DUW1" s="628"/>
      <c r="DUX1" s="628"/>
      <c r="DUY1" s="52"/>
      <c r="DUZ1" s="55"/>
      <c r="DVA1" s="628"/>
      <c r="DVB1" s="628"/>
      <c r="DVC1" s="628"/>
      <c r="DVD1" s="628"/>
      <c r="DVE1" s="628"/>
      <c r="DVF1" s="52"/>
      <c r="DVG1" s="55"/>
      <c r="DVH1" s="628"/>
      <c r="DVI1" s="628"/>
      <c r="DVJ1" s="628"/>
      <c r="DVK1" s="628"/>
      <c r="DVL1" s="628"/>
      <c r="DVM1" s="52"/>
      <c r="DVN1" s="55"/>
      <c r="DVO1" s="628"/>
      <c r="DVP1" s="628"/>
      <c r="DVQ1" s="628"/>
      <c r="DVR1" s="628"/>
      <c r="DVS1" s="628"/>
      <c r="DVT1" s="52"/>
      <c r="DVU1" s="55"/>
      <c r="DVV1" s="628"/>
      <c r="DVW1" s="628"/>
      <c r="DVX1" s="628"/>
      <c r="DVY1" s="628"/>
      <c r="DVZ1" s="628"/>
      <c r="DWA1" s="52"/>
      <c r="DWB1" s="55"/>
      <c r="DWC1" s="628"/>
      <c r="DWD1" s="628"/>
      <c r="DWE1" s="628"/>
      <c r="DWF1" s="628"/>
      <c r="DWG1" s="628"/>
      <c r="DWH1" s="52"/>
      <c r="DWI1" s="55"/>
      <c r="DWJ1" s="628"/>
      <c r="DWK1" s="628"/>
      <c r="DWL1" s="628"/>
      <c r="DWM1" s="628"/>
      <c r="DWN1" s="628"/>
      <c r="DWO1" s="52"/>
      <c r="DWP1" s="55"/>
      <c r="DWQ1" s="628"/>
      <c r="DWR1" s="628"/>
      <c r="DWS1" s="628"/>
      <c r="DWT1" s="628"/>
      <c r="DWU1" s="628"/>
      <c r="DWV1" s="52"/>
      <c r="DWW1" s="55"/>
      <c r="DWX1" s="628"/>
      <c r="DWY1" s="628"/>
      <c r="DWZ1" s="628"/>
      <c r="DXA1" s="628"/>
      <c r="DXB1" s="628"/>
      <c r="DXC1" s="52"/>
      <c r="DXD1" s="55"/>
      <c r="DXE1" s="628"/>
      <c r="DXF1" s="628"/>
      <c r="DXG1" s="628"/>
      <c r="DXH1" s="628"/>
      <c r="DXI1" s="628"/>
      <c r="DXJ1" s="52"/>
      <c r="DXK1" s="55"/>
      <c r="DXL1" s="628"/>
      <c r="DXM1" s="628"/>
      <c r="DXN1" s="628"/>
      <c r="DXO1" s="628"/>
      <c r="DXP1" s="628"/>
      <c r="DXQ1" s="52"/>
      <c r="DXR1" s="55"/>
      <c r="DXS1" s="628"/>
      <c r="DXT1" s="628"/>
      <c r="DXU1" s="628"/>
      <c r="DXV1" s="628"/>
      <c r="DXW1" s="628"/>
      <c r="DXX1" s="52"/>
      <c r="DXY1" s="55"/>
      <c r="DXZ1" s="628"/>
      <c r="DYA1" s="628"/>
      <c r="DYB1" s="628"/>
      <c r="DYC1" s="628"/>
      <c r="DYD1" s="628"/>
      <c r="DYE1" s="52"/>
      <c r="DYF1" s="55"/>
      <c r="DYG1" s="628"/>
      <c r="DYH1" s="628"/>
      <c r="DYI1" s="628"/>
      <c r="DYJ1" s="628"/>
      <c r="DYK1" s="628"/>
      <c r="DYL1" s="52"/>
      <c r="DYM1" s="55"/>
      <c r="DYN1" s="628"/>
      <c r="DYO1" s="628"/>
      <c r="DYP1" s="628"/>
      <c r="DYQ1" s="628"/>
      <c r="DYR1" s="628"/>
      <c r="DYS1" s="52"/>
      <c r="DYT1" s="55"/>
      <c r="DYU1" s="628"/>
      <c r="DYV1" s="628"/>
      <c r="DYW1" s="628"/>
      <c r="DYX1" s="628"/>
      <c r="DYY1" s="628"/>
      <c r="DYZ1" s="52"/>
      <c r="DZA1" s="55"/>
      <c r="DZB1" s="628"/>
      <c r="DZC1" s="628"/>
      <c r="DZD1" s="628"/>
      <c r="DZE1" s="628"/>
      <c r="DZF1" s="628"/>
      <c r="DZG1" s="52"/>
      <c r="DZH1" s="55"/>
      <c r="DZI1" s="628"/>
      <c r="DZJ1" s="628"/>
      <c r="DZK1" s="628"/>
      <c r="DZL1" s="628"/>
      <c r="DZM1" s="628"/>
      <c r="DZN1" s="52"/>
      <c r="DZO1" s="55"/>
      <c r="DZP1" s="628"/>
      <c r="DZQ1" s="628"/>
      <c r="DZR1" s="628"/>
      <c r="DZS1" s="628"/>
      <c r="DZT1" s="628"/>
      <c r="DZU1" s="52"/>
      <c r="DZV1" s="55"/>
      <c r="DZW1" s="628"/>
      <c r="DZX1" s="628"/>
      <c r="DZY1" s="628"/>
      <c r="DZZ1" s="628"/>
      <c r="EAA1" s="628"/>
      <c r="EAB1" s="52"/>
      <c r="EAC1" s="55"/>
      <c r="EAD1" s="628"/>
      <c r="EAE1" s="628"/>
      <c r="EAF1" s="628"/>
      <c r="EAG1" s="628"/>
      <c r="EAH1" s="628"/>
      <c r="EAI1" s="52"/>
      <c r="EAJ1" s="55"/>
      <c r="EAK1" s="628"/>
      <c r="EAL1" s="628"/>
      <c r="EAM1" s="628"/>
      <c r="EAN1" s="628"/>
      <c r="EAO1" s="628"/>
      <c r="EAP1" s="52"/>
      <c r="EAQ1" s="55"/>
      <c r="EAR1" s="628"/>
      <c r="EAS1" s="628"/>
      <c r="EAT1" s="628"/>
      <c r="EAU1" s="628"/>
      <c r="EAV1" s="628"/>
      <c r="EAW1" s="52"/>
      <c r="EAX1" s="55"/>
      <c r="EAY1" s="628"/>
      <c r="EAZ1" s="628"/>
      <c r="EBA1" s="628"/>
      <c r="EBB1" s="628"/>
      <c r="EBC1" s="628"/>
      <c r="EBD1" s="52"/>
      <c r="EBE1" s="55"/>
      <c r="EBF1" s="628"/>
      <c r="EBG1" s="628"/>
      <c r="EBH1" s="628"/>
      <c r="EBI1" s="628"/>
      <c r="EBJ1" s="628"/>
      <c r="EBK1" s="52"/>
      <c r="EBL1" s="55"/>
      <c r="EBM1" s="628"/>
      <c r="EBN1" s="628"/>
      <c r="EBO1" s="628"/>
      <c r="EBP1" s="628"/>
      <c r="EBQ1" s="628"/>
      <c r="EBR1" s="52"/>
      <c r="EBS1" s="55"/>
      <c r="EBT1" s="628"/>
      <c r="EBU1" s="628"/>
      <c r="EBV1" s="628"/>
      <c r="EBW1" s="628"/>
      <c r="EBX1" s="628"/>
      <c r="EBY1" s="52"/>
      <c r="EBZ1" s="55"/>
      <c r="ECA1" s="628"/>
      <c r="ECB1" s="628"/>
      <c r="ECC1" s="628"/>
      <c r="ECD1" s="628"/>
      <c r="ECE1" s="628"/>
      <c r="ECF1" s="52"/>
      <c r="ECG1" s="55"/>
      <c r="ECH1" s="628"/>
      <c r="ECI1" s="628"/>
      <c r="ECJ1" s="628"/>
      <c r="ECK1" s="628"/>
      <c r="ECL1" s="628"/>
      <c r="ECM1" s="52"/>
      <c r="ECN1" s="55"/>
      <c r="ECO1" s="628"/>
      <c r="ECP1" s="628"/>
      <c r="ECQ1" s="628"/>
      <c r="ECR1" s="628"/>
      <c r="ECS1" s="628"/>
      <c r="ECT1" s="52"/>
      <c r="ECU1" s="55"/>
      <c r="ECV1" s="628"/>
      <c r="ECW1" s="628"/>
      <c r="ECX1" s="628"/>
      <c r="ECY1" s="628"/>
      <c r="ECZ1" s="628"/>
      <c r="EDA1" s="52"/>
      <c r="EDB1" s="55"/>
      <c r="EDC1" s="628"/>
      <c r="EDD1" s="628"/>
      <c r="EDE1" s="628"/>
      <c r="EDF1" s="628"/>
      <c r="EDG1" s="628"/>
      <c r="EDH1" s="52"/>
      <c r="EDI1" s="55"/>
      <c r="EDJ1" s="628"/>
      <c r="EDK1" s="628"/>
      <c r="EDL1" s="628"/>
      <c r="EDM1" s="628"/>
      <c r="EDN1" s="628"/>
      <c r="EDO1" s="52"/>
      <c r="EDP1" s="55"/>
      <c r="EDQ1" s="628"/>
      <c r="EDR1" s="628"/>
      <c r="EDS1" s="628"/>
      <c r="EDT1" s="628"/>
      <c r="EDU1" s="628"/>
      <c r="EDV1" s="52"/>
      <c r="EDW1" s="55"/>
      <c r="EDX1" s="628"/>
      <c r="EDY1" s="628"/>
      <c r="EDZ1" s="628"/>
      <c r="EEA1" s="628"/>
      <c r="EEB1" s="628"/>
      <c r="EEC1" s="52"/>
      <c r="EED1" s="55"/>
      <c r="EEE1" s="628"/>
      <c r="EEF1" s="628"/>
      <c r="EEG1" s="628"/>
      <c r="EEH1" s="628"/>
      <c r="EEI1" s="628"/>
      <c r="EEJ1" s="52"/>
      <c r="EEK1" s="55"/>
      <c r="EEL1" s="628"/>
      <c r="EEM1" s="628"/>
      <c r="EEN1" s="628"/>
      <c r="EEO1" s="628"/>
      <c r="EEP1" s="628"/>
      <c r="EEQ1" s="52"/>
      <c r="EER1" s="55"/>
      <c r="EES1" s="628"/>
      <c r="EET1" s="628"/>
      <c r="EEU1" s="628"/>
      <c r="EEV1" s="628"/>
      <c r="EEW1" s="628"/>
      <c r="EEX1" s="52"/>
      <c r="EEY1" s="55"/>
      <c r="EEZ1" s="628"/>
      <c r="EFA1" s="628"/>
      <c r="EFB1" s="628"/>
      <c r="EFC1" s="628"/>
      <c r="EFD1" s="628"/>
      <c r="EFE1" s="52"/>
      <c r="EFF1" s="55"/>
      <c r="EFG1" s="628"/>
      <c r="EFH1" s="628"/>
      <c r="EFI1" s="628"/>
      <c r="EFJ1" s="628"/>
      <c r="EFK1" s="628"/>
      <c r="EFL1" s="52"/>
      <c r="EFM1" s="55"/>
      <c r="EFN1" s="628"/>
      <c r="EFO1" s="628"/>
      <c r="EFP1" s="628"/>
      <c r="EFQ1" s="628"/>
      <c r="EFR1" s="628"/>
      <c r="EFS1" s="52"/>
      <c r="EFT1" s="55"/>
      <c r="EFU1" s="628"/>
      <c r="EFV1" s="628"/>
      <c r="EFW1" s="628"/>
      <c r="EFX1" s="628"/>
      <c r="EFY1" s="628"/>
      <c r="EFZ1" s="52"/>
      <c r="EGA1" s="55"/>
      <c r="EGB1" s="628"/>
      <c r="EGC1" s="628"/>
      <c r="EGD1" s="628"/>
      <c r="EGE1" s="628"/>
      <c r="EGF1" s="628"/>
      <c r="EGG1" s="52"/>
      <c r="EGH1" s="55"/>
      <c r="EGI1" s="628"/>
      <c r="EGJ1" s="628"/>
      <c r="EGK1" s="628"/>
      <c r="EGL1" s="628"/>
      <c r="EGM1" s="628"/>
      <c r="EGN1" s="52"/>
      <c r="EGO1" s="55"/>
      <c r="EGP1" s="628"/>
      <c r="EGQ1" s="628"/>
      <c r="EGR1" s="628"/>
      <c r="EGS1" s="628"/>
      <c r="EGT1" s="628"/>
      <c r="EGU1" s="52"/>
      <c r="EGV1" s="55"/>
      <c r="EGW1" s="628"/>
      <c r="EGX1" s="628"/>
      <c r="EGY1" s="628"/>
      <c r="EGZ1" s="628"/>
      <c r="EHA1" s="628"/>
      <c r="EHB1" s="52"/>
      <c r="EHC1" s="55"/>
      <c r="EHD1" s="628"/>
      <c r="EHE1" s="628"/>
      <c r="EHF1" s="628"/>
      <c r="EHG1" s="628"/>
      <c r="EHH1" s="628"/>
      <c r="EHI1" s="52"/>
      <c r="EHJ1" s="55"/>
      <c r="EHK1" s="628"/>
      <c r="EHL1" s="628"/>
      <c r="EHM1" s="628"/>
      <c r="EHN1" s="628"/>
      <c r="EHO1" s="628"/>
      <c r="EHP1" s="52"/>
      <c r="EHQ1" s="55"/>
      <c r="EHR1" s="628"/>
      <c r="EHS1" s="628"/>
      <c r="EHT1" s="628"/>
      <c r="EHU1" s="628"/>
      <c r="EHV1" s="628"/>
      <c r="EHW1" s="52"/>
      <c r="EHX1" s="55"/>
      <c r="EHY1" s="628"/>
      <c r="EHZ1" s="628"/>
      <c r="EIA1" s="628"/>
      <c r="EIB1" s="628"/>
      <c r="EIC1" s="628"/>
      <c r="EID1" s="52"/>
      <c r="EIE1" s="55"/>
      <c r="EIF1" s="628"/>
      <c r="EIG1" s="628"/>
      <c r="EIH1" s="628"/>
      <c r="EII1" s="628"/>
      <c r="EIJ1" s="628"/>
      <c r="EIK1" s="52"/>
      <c r="EIL1" s="55"/>
      <c r="EIM1" s="628"/>
      <c r="EIN1" s="628"/>
      <c r="EIO1" s="628"/>
      <c r="EIP1" s="628"/>
      <c r="EIQ1" s="628"/>
      <c r="EIR1" s="52"/>
      <c r="EIS1" s="55"/>
      <c r="EIT1" s="628"/>
      <c r="EIU1" s="628"/>
      <c r="EIV1" s="628"/>
      <c r="EIW1" s="628"/>
      <c r="EIX1" s="628"/>
      <c r="EIY1" s="52"/>
      <c r="EIZ1" s="55"/>
      <c r="EJA1" s="628"/>
      <c r="EJB1" s="628"/>
      <c r="EJC1" s="628"/>
      <c r="EJD1" s="628"/>
      <c r="EJE1" s="628"/>
      <c r="EJF1" s="52"/>
      <c r="EJG1" s="55"/>
      <c r="EJH1" s="628"/>
      <c r="EJI1" s="628"/>
      <c r="EJJ1" s="628"/>
      <c r="EJK1" s="628"/>
      <c r="EJL1" s="628"/>
      <c r="EJM1" s="52"/>
      <c r="EJN1" s="55"/>
      <c r="EJO1" s="628"/>
      <c r="EJP1" s="628"/>
      <c r="EJQ1" s="628"/>
      <c r="EJR1" s="628"/>
      <c r="EJS1" s="628"/>
      <c r="EJT1" s="52"/>
      <c r="EJU1" s="55"/>
      <c r="EJV1" s="628"/>
      <c r="EJW1" s="628"/>
      <c r="EJX1" s="628"/>
      <c r="EJY1" s="628"/>
      <c r="EJZ1" s="628"/>
      <c r="EKA1" s="52"/>
      <c r="EKB1" s="55"/>
      <c r="EKC1" s="628"/>
      <c r="EKD1" s="628"/>
      <c r="EKE1" s="628"/>
      <c r="EKF1" s="628"/>
      <c r="EKG1" s="628"/>
      <c r="EKH1" s="52"/>
      <c r="EKI1" s="55"/>
      <c r="EKJ1" s="628"/>
      <c r="EKK1" s="628"/>
      <c r="EKL1" s="628"/>
      <c r="EKM1" s="628"/>
      <c r="EKN1" s="628"/>
      <c r="EKO1" s="52"/>
      <c r="EKP1" s="55"/>
      <c r="EKQ1" s="628"/>
      <c r="EKR1" s="628"/>
      <c r="EKS1" s="628"/>
      <c r="EKT1" s="628"/>
      <c r="EKU1" s="628"/>
      <c r="EKV1" s="52"/>
      <c r="EKW1" s="55"/>
      <c r="EKX1" s="628"/>
      <c r="EKY1" s="628"/>
      <c r="EKZ1" s="628"/>
      <c r="ELA1" s="628"/>
      <c r="ELB1" s="628"/>
      <c r="ELC1" s="52"/>
      <c r="ELD1" s="55"/>
      <c r="ELE1" s="628"/>
      <c r="ELF1" s="628"/>
      <c r="ELG1" s="628"/>
      <c r="ELH1" s="628"/>
      <c r="ELI1" s="628"/>
      <c r="ELJ1" s="52"/>
      <c r="ELK1" s="55"/>
      <c r="ELL1" s="628"/>
      <c r="ELM1" s="628"/>
      <c r="ELN1" s="628"/>
      <c r="ELO1" s="628"/>
      <c r="ELP1" s="628"/>
      <c r="ELQ1" s="52"/>
      <c r="ELR1" s="55"/>
      <c r="ELS1" s="628"/>
      <c r="ELT1" s="628"/>
      <c r="ELU1" s="628"/>
      <c r="ELV1" s="628"/>
      <c r="ELW1" s="628"/>
      <c r="ELX1" s="52"/>
      <c r="ELY1" s="55"/>
      <c r="ELZ1" s="628"/>
      <c r="EMA1" s="628"/>
      <c r="EMB1" s="628"/>
      <c r="EMC1" s="628"/>
      <c r="EMD1" s="628"/>
      <c r="EME1" s="52"/>
      <c r="EMF1" s="55"/>
      <c r="EMG1" s="628"/>
      <c r="EMH1" s="628"/>
      <c r="EMI1" s="628"/>
      <c r="EMJ1" s="628"/>
      <c r="EMK1" s="628"/>
      <c r="EML1" s="52"/>
      <c r="EMM1" s="55"/>
      <c r="EMN1" s="628"/>
      <c r="EMO1" s="628"/>
      <c r="EMP1" s="628"/>
      <c r="EMQ1" s="628"/>
      <c r="EMR1" s="628"/>
      <c r="EMS1" s="52"/>
      <c r="EMT1" s="55"/>
      <c r="EMU1" s="628"/>
      <c r="EMV1" s="628"/>
      <c r="EMW1" s="628"/>
      <c r="EMX1" s="628"/>
      <c r="EMY1" s="628"/>
      <c r="EMZ1" s="52"/>
      <c r="ENA1" s="55"/>
      <c r="ENB1" s="628"/>
      <c r="ENC1" s="628"/>
      <c r="END1" s="628"/>
      <c r="ENE1" s="628"/>
      <c r="ENF1" s="628"/>
      <c r="ENG1" s="52"/>
      <c r="ENH1" s="55"/>
      <c r="ENI1" s="628"/>
      <c r="ENJ1" s="628"/>
      <c r="ENK1" s="628"/>
      <c r="ENL1" s="628"/>
      <c r="ENM1" s="628"/>
      <c r="ENN1" s="52"/>
      <c r="ENO1" s="55"/>
      <c r="ENP1" s="628"/>
      <c r="ENQ1" s="628"/>
      <c r="ENR1" s="628"/>
      <c r="ENS1" s="628"/>
      <c r="ENT1" s="628"/>
      <c r="ENU1" s="52"/>
      <c r="ENV1" s="55"/>
      <c r="ENW1" s="628"/>
      <c r="ENX1" s="628"/>
      <c r="ENY1" s="628"/>
      <c r="ENZ1" s="628"/>
      <c r="EOA1" s="628"/>
      <c r="EOB1" s="52"/>
      <c r="EOC1" s="55"/>
      <c r="EOD1" s="628"/>
      <c r="EOE1" s="628"/>
      <c r="EOF1" s="628"/>
      <c r="EOG1" s="628"/>
      <c r="EOH1" s="628"/>
      <c r="EOI1" s="52"/>
      <c r="EOJ1" s="55"/>
      <c r="EOK1" s="628"/>
      <c r="EOL1" s="628"/>
      <c r="EOM1" s="628"/>
      <c r="EON1" s="628"/>
      <c r="EOO1" s="628"/>
      <c r="EOP1" s="52"/>
      <c r="EOQ1" s="55"/>
      <c r="EOR1" s="628"/>
      <c r="EOS1" s="628"/>
      <c r="EOT1" s="628"/>
      <c r="EOU1" s="628"/>
      <c r="EOV1" s="628"/>
      <c r="EOW1" s="52"/>
      <c r="EOX1" s="55"/>
      <c r="EOY1" s="628"/>
      <c r="EOZ1" s="628"/>
      <c r="EPA1" s="628"/>
      <c r="EPB1" s="628"/>
      <c r="EPC1" s="628"/>
      <c r="EPD1" s="52"/>
      <c r="EPE1" s="55"/>
      <c r="EPF1" s="628"/>
      <c r="EPG1" s="628"/>
      <c r="EPH1" s="628"/>
      <c r="EPI1" s="628"/>
      <c r="EPJ1" s="628"/>
      <c r="EPK1" s="52"/>
      <c r="EPL1" s="55"/>
      <c r="EPM1" s="628"/>
      <c r="EPN1" s="628"/>
      <c r="EPO1" s="628"/>
      <c r="EPP1" s="628"/>
      <c r="EPQ1" s="628"/>
      <c r="EPR1" s="52"/>
      <c r="EPS1" s="55"/>
      <c r="EPT1" s="628"/>
      <c r="EPU1" s="628"/>
      <c r="EPV1" s="628"/>
      <c r="EPW1" s="628"/>
      <c r="EPX1" s="628"/>
      <c r="EPY1" s="52"/>
      <c r="EPZ1" s="55"/>
      <c r="EQA1" s="628"/>
      <c r="EQB1" s="628"/>
      <c r="EQC1" s="628"/>
      <c r="EQD1" s="628"/>
      <c r="EQE1" s="628"/>
      <c r="EQF1" s="52"/>
      <c r="EQG1" s="55"/>
      <c r="EQH1" s="628"/>
      <c r="EQI1" s="628"/>
      <c r="EQJ1" s="628"/>
      <c r="EQK1" s="628"/>
      <c r="EQL1" s="628"/>
      <c r="EQM1" s="52"/>
      <c r="EQN1" s="55"/>
      <c r="EQO1" s="628"/>
      <c r="EQP1" s="628"/>
      <c r="EQQ1" s="628"/>
      <c r="EQR1" s="628"/>
      <c r="EQS1" s="628"/>
      <c r="EQT1" s="52"/>
      <c r="EQU1" s="55"/>
      <c r="EQV1" s="628"/>
      <c r="EQW1" s="628"/>
      <c r="EQX1" s="628"/>
      <c r="EQY1" s="628"/>
      <c r="EQZ1" s="628"/>
      <c r="ERA1" s="52"/>
      <c r="ERB1" s="55"/>
      <c r="ERC1" s="628"/>
      <c r="ERD1" s="628"/>
      <c r="ERE1" s="628"/>
      <c r="ERF1" s="628"/>
      <c r="ERG1" s="628"/>
      <c r="ERH1" s="52"/>
      <c r="ERI1" s="55"/>
      <c r="ERJ1" s="628"/>
      <c r="ERK1" s="628"/>
      <c r="ERL1" s="628"/>
      <c r="ERM1" s="628"/>
      <c r="ERN1" s="628"/>
      <c r="ERO1" s="52"/>
      <c r="ERP1" s="55"/>
      <c r="ERQ1" s="628"/>
      <c r="ERR1" s="628"/>
      <c r="ERS1" s="628"/>
      <c r="ERT1" s="628"/>
      <c r="ERU1" s="628"/>
      <c r="ERV1" s="52"/>
      <c r="ERW1" s="55"/>
      <c r="ERX1" s="628"/>
      <c r="ERY1" s="628"/>
      <c r="ERZ1" s="628"/>
      <c r="ESA1" s="628"/>
      <c r="ESB1" s="628"/>
      <c r="ESC1" s="52"/>
      <c r="ESD1" s="55"/>
      <c r="ESE1" s="628"/>
      <c r="ESF1" s="628"/>
      <c r="ESG1" s="628"/>
      <c r="ESH1" s="628"/>
      <c r="ESI1" s="628"/>
      <c r="ESJ1" s="52"/>
      <c r="ESK1" s="55"/>
      <c r="ESL1" s="628"/>
      <c r="ESM1" s="628"/>
      <c r="ESN1" s="628"/>
      <c r="ESO1" s="628"/>
      <c r="ESP1" s="628"/>
      <c r="ESQ1" s="52"/>
      <c r="ESR1" s="55"/>
      <c r="ESS1" s="628"/>
      <c r="EST1" s="628"/>
      <c r="ESU1" s="628"/>
      <c r="ESV1" s="628"/>
      <c r="ESW1" s="628"/>
      <c r="ESX1" s="52"/>
      <c r="ESY1" s="55"/>
      <c r="ESZ1" s="628"/>
      <c r="ETA1" s="628"/>
      <c r="ETB1" s="628"/>
      <c r="ETC1" s="628"/>
      <c r="ETD1" s="628"/>
      <c r="ETE1" s="52"/>
      <c r="ETF1" s="55"/>
      <c r="ETG1" s="628"/>
      <c r="ETH1" s="628"/>
      <c r="ETI1" s="628"/>
      <c r="ETJ1" s="628"/>
      <c r="ETK1" s="628"/>
      <c r="ETL1" s="52"/>
      <c r="ETM1" s="55"/>
      <c r="ETN1" s="628"/>
      <c r="ETO1" s="628"/>
      <c r="ETP1" s="628"/>
      <c r="ETQ1" s="628"/>
      <c r="ETR1" s="628"/>
      <c r="ETS1" s="52"/>
      <c r="ETT1" s="55"/>
      <c r="ETU1" s="628"/>
      <c r="ETV1" s="628"/>
      <c r="ETW1" s="628"/>
      <c r="ETX1" s="628"/>
      <c r="ETY1" s="628"/>
      <c r="ETZ1" s="52"/>
      <c r="EUA1" s="55"/>
      <c r="EUB1" s="628"/>
      <c r="EUC1" s="628"/>
      <c r="EUD1" s="628"/>
      <c r="EUE1" s="628"/>
      <c r="EUF1" s="628"/>
      <c r="EUG1" s="52"/>
      <c r="EUH1" s="55"/>
      <c r="EUI1" s="628"/>
      <c r="EUJ1" s="628"/>
      <c r="EUK1" s="628"/>
      <c r="EUL1" s="628"/>
      <c r="EUM1" s="628"/>
      <c r="EUN1" s="52"/>
      <c r="EUO1" s="55"/>
      <c r="EUP1" s="628"/>
      <c r="EUQ1" s="628"/>
      <c r="EUR1" s="628"/>
      <c r="EUS1" s="628"/>
      <c r="EUT1" s="628"/>
      <c r="EUU1" s="52"/>
      <c r="EUV1" s="55"/>
      <c r="EUW1" s="628"/>
      <c r="EUX1" s="628"/>
      <c r="EUY1" s="628"/>
      <c r="EUZ1" s="628"/>
      <c r="EVA1" s="628"/>
      <c r="EVB1" s="52"/>
      <c r="EVC1" s="55"/>
      <c r="EVD1" s="628"/>
      <c r="EVE1" s="628"/>
      <c r="EVF1" s="628"/>
      <c r="EVG1" s="628"/>
      <c r="EVH1" s="628"/>
      <c r="EVI1" s="52"/>
      <c r="EVJ1" s="55"/>
      <c r="EVK1" s="628"/>
      <c r="EVL1" s="628"/>
      <c r="EVM1" s="628"/>
      <c r="EVN1" s="628"/>
      <c r="EVO1" s="628"/>
      <c r="EVP1" s="52"/>
      <c r="EVQ1" s="55"/>
      <c r="EVR1" s="628"/>
      <c r="EVS1" s="628"/>
      <c r="EVT1" s="628"/>
      <c r="EVU1" s="628"/>
      <c r="EVV1" s="628"/>
      <c r="EVW1" s="52"/>
      <c r="EVX1" s="55"/>
      <c r="EVY1" s="628"/>
      <c r="EVZ1" s="628"/>
      <c r="EWA1" s="628"/>
      <c r="EWB1" s="628"/>
      <c r="EWC1" s="628"/>
      <c r="EWD1" s="52"/>
      <c r="EWE1" s="55"/>
      <c r="EWF1" s="628"/>
      <c r="EWG1" s="628"/>
      <c r="EWH1" s="628"/>
      <c r="EWI1" s="628"/>
      <c r="EWJ1" s="628"/>
      <c r="EWK1" s="52"/>
      <c r="EWL1" s="55"/>
      <c r="EWM1" s="628"/>
      <c r="EWN1" s="628"/>
      <c r="EWO1" s="628"/>
      <c r="EWP1" s="628"/>
      <c r="EWQ1" s="628"/>
      <c r="EWR1" s="52"/>
      <c r="EWS1" s="55"/>
      <c r="EWT1" s="628"/>
      <c r="EWU1" s="628"/>
      <c r="EWV1" s="628"/>
      <c r="EWW1" s="628"/>
      <c r="EWX1" s="628"/>
      <c r="EWY1" s="52"/>
      <c r="EWZ1" s="55"/>
      <c r="EXA1" s="628"/>
      <c r="EXB1" s="628"/>
      <c r="EXC1" s="628"/>
      <c r="EXD1" s="628"/>
      <c r="EXE1" s="628"/>
      <c r="EXF1" s="52"/>
      <c r="EXG1" s="55"/>
      <c r="EXH1" s="628"/>
      <c r="EXI1" s="628"/>
      <c r="EXJ1" s="628"/>
      <c r="EXK1" s="628"/>
      <c r="EXL1" s="628"/>
      <c r="EXM1" s="52"/>
      <c r="EXN1" s="55"/>
      <c r="EXO1" s="628"/>
      <c r="EXP1" s="628"/>
      <c r="EXQ1" s="628"/>
      <c r="EXR1" s="628"/>
      <c r="EXS1" s="628"/>
      <c r="EXT1" s="52"/>
      <c r="EXU1" s="55"/>
      <c r="EXV1" s="628"/>
      <c r="EXW1" s="628"/>
      <c r="EXX1" s="628"/>
      <c r="EXY1" s="628"/>
      <c r="EXZ1" s="628"/>
      <c r="EYA1" s="52"/>
      <c r="EYB1" s="55"/>
      <c r="EYC1" s="628"/>
      <c r="EYD1" s="628"/>
      <c r="EYE1" s="628"/>
      <c r="EYF1" s="628"/>
      <c r="EYG1" s="628"/>
      <c r="EYH1" s="52"/>
      <c r="EYI1" s="55"/>
      <c r="EYJ1" s="628"/>
      <c r="EYK1" s="628"/>
      <c r="EYL1" s="628"/>
      <c r="EYM1" s="628"/>
      <c r="EYN1" s="628"/>
      <c r="EYO1" s="52"/>
      <c r="EYP1" s="55"/>
      <c r="EYQ1" s="628"/>
      <c r="EYR1" s="628"/>
      <c r="EYS1" s="628"/>
      <c r="EYT1" s="628"/>
      <c r="EYU1" s="628"/>
      <c r="EYV1" s="52"/>
      <c r="EYW1" s="55"/>
      <c r="EYX1" s="628"/>
      <c r="EYY1" s="628"/>
      <c r="EYZ1" s="628"/>
      <c r="EZA1" s="628"/>
      <c r="EZB1" s="628"/>
      <c r="EZC1" s="52"/>
      <c r="EZD1" s="55"/>
      <c r="EZE1" s="628"/>
      <c r="EZF1" s="628"/>
      <c r="EZG1" s="628"/>
      <c r="EZH1" s="628"/>
      <c r="EZI1" s="628"/>
      <c r="EZJ1" s="52"/>
      <c r="EZK1" s="55"/>
      <c r="EZL1" s="628"/>
      <c r="EZM1" s="628"/>
      <c r="EZN1" s="628"/>
      <c r="EZO1" s="628"/>
      <c r="EZP1" s="628"/>
      <c r="EZQ1" s="52"/>
      <c r="EZR1" s="55"/>
      <c r="EZS1" s="628"/>
      <c r="EZT1" s="628"/>
      <c r="EZU1" s="628"/>
      <c r="EZV1" s="628"/>
      <c r="EZW1" s="628"/>
      <c r="EZX1" s="52"/>
      <c r="EZY1" s="55"/>
      <c r="EZZ1" s="628"/>
      <c r="FAA1" s="628"/>
      <c r="FAB1" s="628"/>
      <c r="FAC1" s="628"/>
      <c r="FAD1" s="628"/>
      <c r="FAE1" s="52"/>
      <c r="FAF1" s="55"/>
      <c r="FAG1" s="628"/>
      <c r="FAH1" s="628"/>
      <c r="FAI1" s="628"/>
      <c r="FAJ1" s="628"/>
      <c r="FAK1" s="628"/>
      <c r="FAL1" s="52"/>
      <c r="FAM1" s="55"/>
      <c r="FAN1" s="628"/>
      <c r="FAO1" s="628"/>
      <c r="FAP1" s="628"/>
      <c r="FAQ1" s="628"/>
      <c r="FAR1" s="628"/>
      <c r="FAS1" s="52"/>
      <c r="FAT1" s="55"/>
      <c r="FAU1" s="628"/>
      <c r="FAV1" s="628"/>
      <c r="FAW1" s="628"/>
      <c r="FAX1" s="628"/>
      <c r="FAY1" s="628"/>
      <c r="FAZ1" s="52"/>
      <c r="FBA1" s="55"/>
      <c r="FBB1" s="628"/>
      <c r="FBC1" s="628"/>
      <c r="FBD1" s="628"/>
      <c r="FBE1" s="628"/>
      <c r="FBF1" s="628"/>
      <c r="FBG1" s="52"/>
      <c r="FBH1" s="55"/>
      <c r="FBI1" s="628"/>
      <c r="FBJ1" s="628"/>
      <c r="FBK1" s="628"/>
      <c r="FBL1" s="628"/>
      <c r="FBM1" s="628"/>
      <c r="FBN1" s="52"/>
      <c r="FBO1" s="55"/>
      <c r="FBP1" s="628"/>
      <c r="FBQ1" s="628"/>
      <c r="FBR1" s="628"/>
      <c r="FBS1" s="628"/>
      <c r="FBT1" s="628"/>
      <c r="FBU1" s="52"/>
      <c r="FBV1" s="55"/>
      <c r="FBW1" s="628"/>
      <c r="FBX1" s="628"/>
      <c r="FBY1" s="628"/>
      <c r="FBZ1" s="628"/>
      <c r="FCA1" s="628"/>
      <c r="FCB1" s="52"/>
      <c r="FCC1" s="55"/>
      <c r="FCD1" s="628"/>
      <c r="FCE1" s="628"/>
      <c r="FCF1" s="628"/>
      <c r="FCG1" s="628"/>
      <c r="FCH1" s="628"/>
      <c r="FCI1" s="52"/>
      <c r="FCJ1" s="55"/>
      <c r="FCK1" s="628"/>
      <c r="FCL1" s="628"/>
      <c r="FCM1" s="628"/>
      <c r="FCN1" s="628"/>
      <c r="FCO1" s="628"/>
      <c r="FCP1" s="52"/>
      <c r="FCQ1" s="55"/>
      <c r="FCR1" s="628"/>
      <c r="FCS1" s="628"/>
      <c r="FCT1" s="628"/>
      <c r="FCU1" s="628"/>
      <c r="FCV1" s="628"/>
      <c r="FCW1" s="52"/>
      <c r="FCX1" s="55"/>
      <c r="FCY1" s="628"/>
      <c r="FCZ1" s="628"/>
      <c r="FDA1" s="628"/>
      <c r="FDB1" s="628"/>
      <c r="FDC1" s="628"/>
      <c r="FDD1" s="52"/>
      <c r="FDE1" s="55"/>
      <c r="FDF1" s="628"/>
      <c r="FDG1" s="628"/>
      <c r="FDH1" s="628"/>
      <c r="FDI1" s="628"/>
      <c r="FDJ1" s="628"/>
      <c r="FDK1" s="52"/>
      <c r="FDL1" s="55"/>
      <c r="FDM1" s="628"/>
      <c r="FDN1" s="628"/>
      <c r="FDO1" s="628"/>
      <c r="FDP1" s="628"/>
      <c r="FDQ1" s="628"/>
      <c r="FDR1" s="52"/>
      <c r="FDS1" s="55"/>
      <c r="FDT1" s="628"/>
      <c r="FDU1" s="628"/>
      <c r="FDV1" s="628"/>
      <c r="FDW1" s="628"/>
      <c r="FDX1" s="628"/>
      <c r="FDY1" s="52"/>
      <c r="FDZ1" s="55"/>
      <c r="FEA1" s="628"/>
      <c r="FEB1" s="628"/>
      <c r="FEC1" s="628"/>
      <c r="FED1" s="628"/>
      <c r="FEE1" s="628"/>
      <c r="FEF1" s="52"/>
      <c r="FEG1" s="55"/>
      <c r="FEH1" s="628"/>
      <c r="FEI1" s="628"/>
      <c r="FEJ1" s="628"/>
      <c r="FEK1" s="628"/>
      <c r="FEL1" s="628"/>
      <c r="FEM1" s="52"/>
      <c r="FEN1" s="55"/>
      <c r="FEO1" s="628"/>
      <c r="FEP1" s="628"/>
      <c r="FEQ1" s="628"/>
      <c r="FER1" s="628"/>
      <c r="FES1" s="628"/>
      <c r="FET1" s="52"/>
      <c r="FEU1" s="55"/>
      <c r="FEV1" s="628"/>
      <c r="FEW1" s="628"/>
      <c r="FEX1" s="628"/>
      <c r="FEY1" s="628"/>
      <c r="FEZ1" s="628"/>
      <c r="FFA1" s="52"/>
      <c r="FFB1" s="55"/>
      <c r="FFC1" s="628"/>
      <c r="FFD1" s="628"/>
      <c r="FFE1" s="628"/>
      <c r="FFF1" s="628"/>
      <c r="FFG1" s="628"/>
      <c r="FFH1" s="52"/>
      <c r="FFI1" s="55"/>
      <c r="FFJ1" s="628"/>
      <c r="FFK1" s="628"/>
      <c r="FFL1" s="628"/>
      <c r="FFM1" s="628"/>
      <c r="FFN1" s="628"/>
      <c r="FFO1" s="52"/>
      <c r="FFP1" s="55"/>
      <c r="FFQ1" s="628"/>
      <c r="FFR1" s="628"/>
      <c r="FFS1" s="628"/>
      <c r="FFT1" s="628"/>
      <c r="FFU1" s="628"/>
      <c r="FFV1" s="52"/>
      <c r="FFW1" s="55"/>
      <c r="FFX1" s="628"/>
      <c r="FFY1" s="628"/>
      <c r="FFZ1" s="628"/>
      <c r="FGA1" s="628"/>
      <c r="FGB1" s="628"/>
      <c r="FGC1" s="52"/>
      <c r="FGD1" s="55"/>
      <c r="FGE1" s="628"/>
      <c r="FGF1" s="628"/>
      <c r="FGG1" s="628"/>
      <c r="FGH1" s="628"/>
      <c r="FGI1" s="628"/>
      <c r="FGJ1" s="52"/>
      <c r="FGK1" s="55"/>
      <c r="FGL1" s="628"/>
      <c r="FGM1" s="628"/>
      <c r="FGN1" s="628"/>
      <c r="FGO1" s="628"/>
      <c r="FGP1" s="628"/>
      <c r="FGQ1" s="52"/>
      <c r="FGR1" s="55"/>
      <c r="FGS1" s="628"/>
      <c r="FGT1" s="628"/>
      <c r="FGU1" s="628"/>
      <c r="FGV1" s="628"/>
      <c r="FGW1" s="628"/>
      <c r="FGX1" s="52"/>
      <c r="FGY1" s="55"/>
      <c r="FGZ1" s="628"/>
      <c r="FHA1" s="628"/>
      <c r="FHB1" s="628"/>
      <c r="FHC1" s="628"/>
      <c r="FHD1" s="628"/>
      <c r="FHE1" s="52"/>
      <c r="FHF1" s="55"/>
      <c r="FHG1" s="628"/>
      <c r="FHH1" s="628"/>
      <c r="FHI1" s="628"/>
      <c r="FHJ1" s="628"/>
      <c r="FHK1" s="628"/>
      <c r="FHL1" s="52"/>
      <c r="FHM1" s="55"/>
      <c r="FHN1" s="628"/>
      <c r="FHO1" s="628"/>
      <c r="FHP1" s="628"/>
      <c r="FHQ1" s="628"/>
      <c r="FHR1" s="628"/>
      <c r="FHS1" s="52"/>
      <c r="FHT1" s="55"/>
      <c r="FHU1" s="628"/>
      <c r="FHV1" s="628"/>
      <c r="FHW1" s="628"/>
      <c r="FHX1" s="628"/>
      <c r="FHY1" s="628"/>
      <c r="FHZ1" s="52"/>
      <c r="FIA1" s="55"/>
      <c r="FIB1" s="628"/>
      <c r="FIC1" s="628"/>
      <c r="FID1" s="628"/>
      <c r="FIE1" s="628"/>
      <c r="FIF1" s="628"/>
      <c r="FIG1" s="52"/>
      <c r="FIH1" s="55"/>
      <c r="FII1" s="628"/>
      <c r="FIJ1" s="628"/>
      <c r="FIK1" s="628"/>
      <c r="FIL1" s="628"/>
      <c r="FIM1" s="628"/>
      <c r="FIN1" s="52"/>
      <c r="FIO1" s="55"/>
      <c r="FIP1" s="628"/>
      <c r="FIQ1" s="628"/>
      <c r="FIR1" s="628"/>
      <c r="FIS1" s="628"/>
      <c r="FIT1" s="628"/>
      <c r="FIU1" s="52"/>
      <c r="FIV1" s="55"/>
      <c r="FIW1" s="628"/>
      <c r="FIX1" s="628"/>
      <c r="FIY1" s="628"/>
      <c r="FIZ1" s="628"/>
      <c r="FJA1" s="628"/>
      <c r="FJB1" s="52"/>
      <c r="FJC1" s="55"/>
      <c r="FJD1" s="628"/>
      <c r="FJE1" s="628"/>
      <c r="FJF1" s="628"/>
      <c r="FJG1" s="628"/>
      <c r="FJH1" s="628"/>
      <c r="FJI1" s="52"/>
      <c r="FJJ1" s="55"/>
      <c r="FJK1" s="628"/>
      <c r="FJL1" s="628"/>
      <c r="FJM1" s="628"/>
      <c r="FJN1" s="628"/>
      <c r="FJO1" s="628"/>
      <c r="FJP1" s="52"/>
      <c r="FJQ1" s="55"/>
      <c r="FJR1" s="628"/>
      <c r="FJS1" s="628"/>
      <c r="FJT1" s="628"/>
      <c r="FJU1" s="628"/>
      <c r="FJV1" s="628"/>
      <c r="FJW1" s="52"/>
      <c r="FJX1" s="55"/>
      <c r="FJY1" s="628"/>
      <c r="FJZ1" s="628"/>
      <c r="FKA1" s="628"/>
      <c r="FKB1" s="628"/>
      <c r="FKC1" s="628"/>
      <c r="FKD1" s="52"/>
      <c r="FKE1" s="55"/>
      <c r="FKF1" s="628"/>
      <c r="FKG1" s="628"/>
      <c r="FKH1" s="628"/>
      <c r="FKI1" s="628"/>
      <c r="FKJ1" s="628"/>
      <c r="FKK1" s="52"/>
      <c r="FKL1" s="55"/>
      <c r="FKM1" s="628"/>
      <c r="FKN1" s="628"/>
      <c r="FKO1" s="628"/>
      <c r="FKP1" s="628"/>
      <c r="FKQ1" s="628"/>
      <c r="FKR1" s="52"/>
      <c r="FKS1" s="55"/>
      <c r="FKT1" s="628"/>
      <c r="FKU1" s="628"/>
      <c r="FKV1" s="628"/>
      <c r="FKW1" s="628"/>
      <c r="FKX1" s="628"/>
      <c r="FKY1" s="52"/>
      <c r="FKZ1" s="55"/>
      <c r="FLA1" s="628"/>
      <c r="FLB1" s="628"/>
      <c r="FLC1" s="628"/>
      <c r="FLD1" s="628"/>
      <c r="FLE1" s="628"/>
      <c r="FLF1" s="52"/>
      <c r="FLG1" s="55"/>
      <c r="FLH1" s="628"/>
      <c r="FLI1" s="628"/>
      <c r="FLJ1" s="628"/>
      <c r="FLK1" s="628"/>
      <c r="FLL1" s="628"/>
      <c r="FLM1" s="52"/>
      <c r="FLN1" s="55"/>
      <c r="FLO1" s="628"/>
      <c r="FLP1" s="628"/>
      <c r="FLQ1" s="628"/>
      <c r="FLR1" s="628"/>
      <c r="FLS1" s="628"/>
      <c r="FLT1" s="52"/>
      <c r="FLU1" s="55"/>
      <c r="FLV1" s="628"/>
      <c r="FLW1" s="628"/>
      <c r="FLX1" s="628"/>
      <c r="FLY1" s="628"/>
      <c r="FLZ1" s="628"/>
      <c r="FMA1" s="52"/>
      <c r="FMB1" s="55"/>
      <c r="FMC1" s="628"/>
      <c r="FMD1" s="628"/>
      <c r="FME1" s="628"/>
      <c r="FMF1" s="628"/>
      <c r="FMG1" s="628"/>
      <c r="FMH1" s="52"/>
      <c r="FMI1" s="55"/>
      <c r="FMJ1" s="628"/>
      <c r="FMK1" s="628"/>
      <c r="FML1" s="628"/>
      <c r="FMM1" s="628"/>
      <c r="FMN1" s="628"/>
      <c r="FMO1" s="52"/>
      <c r="FMP1" s="55"/>
      <c r="FMQ1" s="628"/>
      <c r="FMR1" s="628"/>
      <c r="FMS1" s="628"/>
      <c r="FMT1" s="628"/>
      <c r="FMU1" s="628"/>
      <c r="FMV1" s="52"/>
      <c r="FMW1" s="55"/>
      <c r="FMX1" s="628"/>
      <c r="FMY1" s="628"/>
      <c r="FMZ1" s="628"/>
      <c r="FNA1" s="628"/>
      <c r="FNB1" s="628"/>
      <c r="FNC1" s="52"/>
      <c r="FND1" s="55"/>
      <c r="FNE1" s="628"/>
      <c r="FNF1" s="628"/>
      <c r="FNG1" s="628"/>
      <c r="FNH1" s="628"/>
      <c r="FNI1" s="628"/>
      <c r="FNJ1" s="52"/>
      <c r="FNK1" s="55"/>
      <c r="FNL1" s="628"/>
      <c r="FNM1" s="628"/>
      <c r="FNN1" s="628"/>
      <c r="FNO1" s="628"/>
      <c r="FNP1" s="628"/>
      <c r="FNQ1" s="52"/>
      <c r="FNR1" s="55"/>
      <c r="FNS1" s="628"/>
      <c r="FNT1" s="628"/>
      <c r="FNU1" s="628"/>
      <c r="FNV1" s="628"/>
      <c r="FNW1" s="628"/>
      <c r="FNX1" s="52"/>
      <c r="FNY1" s="55"/>
      <c r="FNZ1" s="628"/>
      <c r="FOA1" s="628"/>
      <c r="FOB1" s="628"/>
      <c r="FOC1" s="628"/>
      <c r="FOD1" s="628"/>
      <c r="FOE1" s="52"/>
      <c r="FOF1" s="55"/>
      <c r="FOG1" s="628"/>
      <c r="FOH1" s="628"/>
      <c r="FOI1" s="628"/>
      <c r="FOJ1" s="628"/>
      <c r="FOK1" s="628"/>
      <c r="FOL1" s="52"/>
      <c r="FOM1" s="55"/>
      <c r="FON1" s="628"/>
      <c r="FOO1" s="628"/>
      <c r="FOP1" s="628"/>
      <c r="FOQ1" s="628"/>
      <c r="FOR1" s="628"/>
      <c r="FOS1" s="52"/>
      <c r="FOT1" s="55"/>
      <c r="FOU1" s="628"/>
      <c r="FOV1" s="628"/>
      <c r="FOW1" s="628"/>
      <c r="FOX1" s="628"/>
      <c r="FOY1" s="628"/>
      <c r="FOZ1" s="52"/>
      <c r="FPA1" s="55"/>
      <c r="FPB1" s="628"/>
      <c r="FPC1" s="628"/>
      <c r="FPD1" s="628"/>
      <c r="FPE1" s="628"/>
      <c r="FPF1" s="628"/>
      <c r="FPG1" s="52"/>
      <c r="FPH1" s="55"/>
      <c r="FPI1" s="628"/>
      <c r="FPJ1" s="628"/>
      <c r="FPK1" s="628"/>
      <c r="FPL1" s="628"/>
      <c r="FPM1" s="628"/>
      <c r="FPN1" s="52"/>
      <c r="FPO1" s="55"/>
      <c r="FPP1" s="628"/>
      <c r="FPQ1" s="628"/>
      <c r="FPR1" s="628"/>
      <c r="FPS1" s="628"/>
      <c r="FPT1" s="628"/>
      <c r="FPU1" s="52"/>
      <c r="FPV1" s="55"/>
      <c r="FPW1" s="628"/>
      <c r="FPX1" s="628"/>
      <c r="FPY1" s="628"/>
      <c r="FPZ1" s="628"/>
      <c r="FQA1" s="628"/>
      <c r="FQB1" s="52"/>
      <c r="FQC1" s="55"/>
      <c r="FQD1" s="628"/>
      <c r="FQE1" s="628"/>
      <c r="FQF1" s="628"/>
      <c r="FQG1" s="628"/>
      <c r="FQH1" s="628"/>
      <c r="FQI1" s="52"/>
      <c r="FQJ1" s="55"/>
      <c r="FQK1" s="628"/>
      <c r="FQL1" s="628"/>
      <c r="FQM1" s="628"/>
      <c r="FQN1" s="628"/>
      <c r="FQO1" s="628"/>
      <c r="FQP1" s="52"/>
      <c r="FQQ1" s="55"/>
      <c r="FQR1" s="628"/>
      <c r="FQS1" s="628"/>
      <c r="FQT1" s="628"/>
      <c r="FQU1" s="628"/>
      <c r="FQV1" s="628"/>
      <c r="FQW1" s="52"/>
      <c r="FQX1" s="55"/>
      <c r="FQY1" s="628"/>
      <c r="FQZ1" s="628"/>
      <c r="FRA1" s="628"/>
      <c r="FRB1" s="628"/>
      <c r="FRC1" s="628"/>
      <c r="FRD1" s="52"/>
      <c r="FRE1" s="55"/>
      <c r="FRF1" s="628"/>
      <c r="FRG1" s="628"/>
      <c r="FRH1" s="628"/>
      <c r="FRI1" s="628"/>
      <c r="FRJ1" s="628"/>
      <c r="FRK1" s="52"/>
      <c r="FRL1" s="55"/>
      <c r="FRM1" s="628"/>
      <c r="FRN1" s="628"/>
      <c r="FRO1" s="628"/>
      <c r="FRP1" s="628"/>
      <c r="FRQ1" s="628"/>
      <c r="FRR1" s="52"/>
      <c r="FRS1" s="55"/>
      <c r="FRT1" s="628"/>
      <c r="FRU1" s="628"/>
      <c r="FRV1" s="628"/>
      <c r="FRW1" s="628"/>
      <c r="FRX1" s="628"/>
      <c r="FRY1" s="52"/>
      <c r="FRZ1" s="55"/>
      <c r="FSA1" s="628"/>
      <c r="FSB1" s="628"/>
      <c r="FSC1" s="628"/>
      <c r="FSD1" s="628"/>
      <c r="FSE1" s="628"/>
      <c r="FSF1" s="52"/>
      <c r="FSG1" s="55"/>
      <c r="FSH1" s="628"/>
      <c r="FSI1" s="628"/>
      <c r="FSJ1" s="628"/>
      <c r="FSK1" s="628"/>
      <c r="FSL1" s="628"/>
      <c r="FSM1" s="52"/>
      <c r="FSN1" s="55"/>
      <c r="FSO1" s="628"/>
      <c r="FSP1" s="628"/>
      <c r="FSQ1" s="628"/>
      <c r="FSR1" s="628"/>
      <c r="FSS1" s="628"/>
      <c r="FST1" s="52"/>
      <c r="FSU1" s="55"/>
      <c r="FSV1" s="628"/>
      <c r="FSW1" s="628"/>
      <c r="FSX1" s="628"/>
      <c r="FSY1" s="628"/>
      <c r="FSZ1" s="628"/>
      <c r="FTA1" s="52"/>
      <c r="FTB1" s="55"/>
      <c r="FTC1" s="628"/>
      <c r="FTD1" s="628"/>
      <c r="FTE1" s="628"/>
      <c r="FTF1" s="628"/>
      <c r="FTG1" s="628"/>
      <c r="FTH1" s="52"/>
      <c r="FTI1" s="55"/>
      <c r="FTJ1" s="628"/>
      <c r="FTK1" s="628"/>
      <c r="FTL1" s="628"/>
      <c r="FTM1" s="628"/>
      <c r="FTN1" s="628"/>
      <c r="FTO1" s="52"/>
      <c r="FTP1" s="55"/>
      <c r="FTQ1" s="628"/>
      <c r="FTR1" s="628"/>
      <c r="FTS1" s="628"/>
      <c r="FTT1" s="628"/>
      <c r="FTU1" s="628"/>
      <c r="FTV1" s="52"/>
      <c r="FTW1" s="55"/>
      <c r="FTX1" s="628"/>
      <c r="FTY1" s="628"/>
      <c r="FTZ1" s="628"/>
      <c r="FUA1" s="628"/>
      <c r="FUB1" s="628"/>
      <c r="FUC1" s="52"/>
      <c r="FUD1" s="55"/>
      <c r="FUE1" s="628"/>
      <c r="FUF1" s="628"/>
      <c r="FUG1" s="628"/>
      <c r="FUH1" s="628"/>
      <c r="FUI1" s="628"/>
      <c r="FUJ1" s="52"/>
      <c r="FUK1" s="55"/>
      <c r="FUL1" s="628"/>
      <c r="FUM1" s="628"/>
      <c r="FUN1" s="628"/>
      <c r="FUO1" s="628"/>
      <c r="FUP1" s="628"/>
      <c r="FUQ1" s="52"/>
      <c r="FUR1" s="55"/>
      <c r="FUS1" s="628"/>
      <c r="FUT1" s="628"/>
      <c r="FUU1" s="628"/>
      <c r="FUV1" s="628"/>
      <c r="FUW1" s="628"/>
      <c r="FUX1" s="52"/>
      <c r="FUY1" s="55"/>
      <c r="FUZ1" s="628"/>
      <c r="FVA1" s="628"/>
      <c r="FVB1" s="628"/>
      <c r="FVC1" s="628"/>
      <c r="FVD1" s="628"/>
      <c r="FVE1" s="52"/>
      <c r="FVF1" s="55"/>
      <c r="FVG1" s="628"/>
      <c r="FVH1" s="628"/>
      <c r="FVI1" s="628"/>
      <c r="FVJ1" s="628"/>
      <c r="FVK1" s="628"/>
      <c r="FVL1" s="52"/>
      <c r="FVM1" s="55"/>
      <c r="FVN1" s="628"/>
      <c r="FVO1" s="628"/>
      <c r="FVP1" s="628"/>
      <c r="FVQ1" s="628"/>
      <c r="FVR1" s="628"/>
      <c r="FVS1" s="52"/>
      <c r="FVT1" s="55"/>
      <c r="FVU1" s="628"/>
      <c r="FVV1" s="628"/>
      <c r="FVW1" s="628"/>
      <c r="FVX1" s="628"/>
      <c r="FVY1" s="628"/>
      <c r="FVZ1" s="52"/>
      <c r="FWA1" s="55"/>
      <c r="FWB1" s="628"/>
      <c r="FWC1" s="628"/>
      <c r="FWD1" s="628"/>
      <c r="FWE1" s="628"/>
      <c r="FWF1" s="628"/>
      <c r="FWG1" s="52"/>
      <c r="FWH1" s="55"/>
      <c r="FWI1" s="628"/>
      <c r="FWJ1" s="628"/>
      <c r="FWK1" s="628"/>
      <c r="FWL1" s="628"/>
      <c r="FWM1" s="628"/>
      <c r="FWN1" s="52"/>
      <c r="FWO1" s="55"/>
      <c r="FWP1" s="628"/>
      <c r="FWQ1" s="628"/>
      <c r="FWR1" s="628"/>
      <c r="FWS1" s="628"/>
      <c r="FWT1" s="628"/>
      <c r="FWU1" s="52"/>
      <c r="FWV1" s="55"/>
      <c r="FWW1" s="628"/>
      <c r="FWX1" s="628"/>
      <c r="FWY1" s="628"/>
      <c r="FWZ1" s="628"/>
      <c r="FXA1" s="628"/>
      <c r="FXB1" s="52"/>
      <c r="FXC1" s="55"/>
      <c r="FXD1" s="628"/>
      <c r="FXE1" s="628"/>
      <c r="FXF1" s="628"/>
      <c r="FXG1" s="628"/>
      <c r="FXH1" s="628"/>
      <c r="FXI1" s="52"/>
      <c r="FXJ1" s="55"/>
      <c r="FXK1" s="628"/>
      <c r="FXL1" s="628"/>
      <c r="FXM1" s="628"/>
      <c r="FXN1" s="628"/>
      <c r="FXO1" s="628"/>
      <c r="FXP1" s="52"/>
      <c r="FXQ1" s="55"/>
      <c r="FXR1" s="628"/>
      <c r="FXS1" s="628"/>
      <c r="FXT1" s="628"/>
      <c r="FXU1" s="628"/>
      <c r="FXV1" s="628"/>
      <c r="FXW1" s="52"/>
      <c r="FXX1" s="55"/>
      <c r="FXY1" s="628"/>
      <c r="FXZ1" s="628"/>
      <c r="FYA1" s="628"/>
      <c r="FYB1" s="628"/>
      <c r="FYC1" s="628"/>
      <c r="FYD1" s="52"/>
      <c r="FYE1" s="55"/>
      <c r="FYF1" s="628"/>
      <c r="FYG1" s="628"/>
      <c r="FYH1" s="628"/>
      <c r="FYI1" s="628"/>
      <c r="FYJ1" s="628"/>
      <c r="FYK1" s="52"/>
      <c r="FYL1" s="55"/>
      <c r="FYM1" s="628"/>
      <c r="FYN1" s="628"/>
      <c r="FYO1" s="628"/>
      <c r="FYP1" s="628"/>
      <c r="FYQ1" s="628"/>
      <c r="FYR1" s="52"/>
      <c r="FYS1" s="55"/>
      <c r="FYT1" s="628"/>
      <c r="FYU1" s="628"/>
      <c r="FYV1" s="628"/>
      <c r="FYW1" s="628"/>
      <c r="FYX1" s="628"/>
      <c r="FYY1" s="52"/>
      <c r="FYZ1" s="55"/>
      <c r="FZA1" s="628"/>
      <c r="FZB1" s="628"/>
      <c r="FZC1" s="628"/>
      <c r="FZD1" s="628"/>
      <c r="FZE1" s="628"/>
      <c r="FZF1" s="52"/>
      <c r="FZG1" s="55"/>
      <c r="FZH1" s="628"/>
      <c r="FZI1" s="628"/>
      <c r="FZJ1" s="628"/>
      <c r="FZK1" s="628"/>
      <c r="FZL1" s="628"/>
      <c r="FZM1" s="52"/>
      <c r="FZN1" s="55"/>
      <c r="FZO1" s="628"/>
      <c r="FZP1" s="628"/>
      <c r="FZQ1" s="628"/>
      <c r="FZR1" s="628"/>
      <c r="FZS1" s="628"/>
      <c r="FZT1" s="52"/>
      <c r="FZU1" s="55"/>
      <c r="FZV1" s="628"/>
      <c r="FZW1" s="628"/>
      <c r="FZX1" s="628"/>
      <c r="FZY1" s="628"/>
      <c r="FZZ1" s="628"/>
      <c r="GAA1" s="52"/>
      <c r="GAB1" s="55"/>
      <c r="GAC1" s="628"/>
      <c r="GAD1" s="628"/>
      <c r="GAE1" s="628"/>
      <c r="GAF1" s="628"/>
      <c r="GAG1" s="628"/>
      <c r="GAH1" s="52"/>
      <c r="GAI1" s="55"/>
      <c r="GAJ1" s="628"/>
      <c r="GAK1" s="628"/>
      <c r="GAL1" s="628"/>
      <c r="GAM1" s="628"/>
      <c r="GAN1" s="628"/>
      <c r="GAO1" s="52"/>
      <c r="GAP1" s="55"/>
      <c r="GAQ1" s="628"/>
      <c r="GAR1" s="628"/>
      <c r="GAS1" s="628"/>
      <c r="GAT1" s="628"/>
      <c r="GAU1" s="628"/>
      <c r="GAV1" s="52"/>
      <c r="GAW1" s="55"/>
      <c r="GAX1" s="628"/>
      <c r="GAY1" s="628"/>
      <c r="GAZ1" s="628"/>
      <c r="GBA1" s="628"/>
      <c r="GBB1" s="628"/>
      <c r="GBC1" s="52"/>
      <c r="GBD1" s="55"/>
      <c r="GBE1" s="628"/>
      <c r="GBF1" s="628"/>
      <c r="GBG1" s="628"/>
      <c r="GBH1" s="628"/>
      <c r="GBI1" s="628"/>
      <c r="GBJ1" s="52"/>
      <c r="GBK1" s="55"/>
      <c r="GBL1" s="628"/>
      <c r="GBM1" s="628"/>
      <c r="GBN1" s="628"/>
      <c r="GBO1" s="628"/>
      <c r="GBP1" s="628"/>
      <c r="GBQ1" s="52"/>
      <c r="GBR1" s="55"/>
      <c r="GBS1" s="628"/>
      <c r="GBT1" s="628"/>
      <c r="GBU1" s="628"/>
      <c r="GBV1" s="628"/>
      <c r="GBW1" s="628"/>
      <c r="GBX1" s="52"/>
      <c r="GBY1" s="55"/>
      <c r="GBZ1" s="628"/>
      <c r="GCA1" s="628"/>
      <c r="GCB1" s="628"/>
      <c r="GCC1" s="628"/>
      <c r="GCD1" s="628"/>
      <c r="GCE1" s="52"/>
      <c r="GCF1" s="55"/>
      <c r="GCG1" s="628"/>
      <c r="GCH1" s="628"/>
      <c r="GCI1" s="628"/>
      <c r="GCJ1" s="628"/>
      <c r="GCK1" s="628"/>
      <c r="GCL1" s="52"/>
      <c r="GCM1" s="55"/>
      <c r="GCN1" s="628"/>
      <c r="GCO1" s="628"/>
      <c r="GCP1" s="628"/>
      <c r="GCQ1" s="628"/>
      <c r="GCR1" s="628"/>
      <c r="GCS1" s="52"/>
      <c r="GCT1" s="55"/>
      <c r="GCU1" s="628"/>
      <c r="GCV1" s="628"/>
      <c r="GCW1" s="628"/>
      <c r="GCX1" s="628"/>
      <c r="GCY1" s="628"/>
      <c r="GCZ1" s="52"/>
      <c r="GDA1" s="55"/>
      <c r="GDB1" s="628"/>
      <c r="GDC1" s="628"/>
      <c r="GDD1" s="628"/>
      <c r="GDE1" s="628"/>
      <c r="GDF1" s="628"/>
      <c r="GDG1" s="52"/>
      <c r="GDH1" s="55"/>
      <c r="GDI1" s="628"/>
      <c r="GDJ1" s="628"/>
      <c r="GDK1" s="628"/>
      <c r="GDL1" s="628"/>
      <c r="GDM1" s="628"/>
      <c r="GDN1" s="52"/>
      <c r="GDO1" s="55"/>
      <c r="GDP1" s="628"/>
      <c r="GDQ1" s="628"/>
      <c r="GDR1" s="628"/>
      <c r="GDS1" s="628"/>
      <c r="GDT1" s="628"/>
      <c r="GDU1" s="52"/>
      <c r="GDV1" s="55"/>
      <c r="GDW1" s="628"/>
      <c r="GDX1" s="628"/>
      <c r="GDY1" s="628"/>
      <c r="GDZ1" s="628"/>
      <c r="GEA1" s="628"/>
      <c r="GEB1" s="52"/>
      <c r="GEC1" s="55"/>
      <c r="GED1" s="628"/>
      <c r="GEE1" s="628"/>
      <c r="GEF1" s="628"/>
      <c r="GEG1" s="628"/>
      <c r="GEH1" s="628"/>
      <c r="GEI1" s="52"/>
      <c r="GEJ1" s="55"/>
      <c r="GEK1" s="628"/>
      <c r="GEL1" s="628"/>
      <c r="GEM1" s="628"/>
      <c r="GEN1" s="628"/>
      <c r="GEO1" s="628"/>
      <c r="GEP1" s="52"/>
      <c r="GEQ1" s="55"/>
      <c r="GER1" s="628"/>
      <c r="GES1" s="628"/>
      <c r="GET1" s="628"/>
      <c r="GEU1" s="628"/>
      <c r="GEV1" s="628"/>
      <c r="GEW1" s="52"/>
      <c r="GEX1" s="55"/>
      <c r="GEY1" s="628"/>
      <c r="GEZ1" s="628"/>
      <c r="GFA1" s="628"/>
      <c r="GFB1" s="628"/>
      <c r="GFC1" s="628"/>
      <c r="GFD1" s="52"/>
      <c r="GFE1" s="55"/>
      <c r="GFF1" s="628"/>
      <c r="GFG1" s="628"/>
      <c r="GFH1" s="628"/>
      <c r="GFI1" s="628"/>
      <c r="GFJ1" s="628"/>
      <c r="GFK1" s="52"/>
      <c r="GFL1" s="55"/>
      <c r="GFM1" s="628"/>
      <c r="GFN1" s="628"/>
      <c r="GFO1" s="628"/>
      <c r="GFP1" s="628"/>
      <c r="GFQ1" s="628"/>
      <c r="GFR1" s="52"/>
      <c r="GFS1" s="55"/>
      <c r="GFT1" s="628"/>
      <c r="GFU1" s="628"/>
      <c r="GFV1" s="628"/>
      <c r="GFW1" s="628"/>
      <c r="GFX1" s="628"/>
      <c r="GFY1" s="52"/>
      <c r="GFZ1" s="55"/>
      <c r="GGA1" s="628"/>
      <c r="GGB1" s="628"/>
      <c r="GGC1" s="628"/>
      <c r="GGD1" s="628"/>
      <c r="GGE1" s="628"/>
      <c r="GGF1" s="52"/>
      <c r="GGG1" s="55"/>
      <c r="GGH1" s="628"/>
      <c r="GGI1" s="628"/>
      <c r="GGJ1" s="628"/>
      <c r="GGK1" s="628"/>
      <c r="GGL1" s="628"/>
      <c r="GGM1" s="52"/>
      <c r="GGN1" s="55"/>
      <c r="GGO1" s="628"/>
      <c r="GGP1" s="628"/>
      <c r="GGQ1" s="628"/>
      <c r="GGR1" s="628"/>
      <c r="GGS1" s="628"/>
      <c r="GGT1" s="52"/>
      <c r="GGU1" s="55"/>
      <c r="GGV1" s="628"/>
      <c r="GGW1" s="628"/>
      <c r="GGX1" s="628"/>
      <c r="GGY1" s="628"/>
      <c r="GGZ1" s="628"/>
      <c r="GHA1" s="52"/>
      <c r="GHB1" s="55"/>
      <c r="GHC1" s="628"/>
      <c r="GHD1" s="628"/>
      <c r="GHE1" s="628"/>
      <c r="GHF1" s="628"/>
      <c r="GHG1" s="628"/>
      <c r="GHH1" s="52"/>
      <c r="GHI1" s="55"/>
      <c r="GHJ1" s="628"/>
      <c r="GHK1" s="628"/>
      <c r="GHL1" s="628"/>
      <c r="GHM1" s="628"/>
      <c r="GHN1" s="628"/>
      <c r="GHO1" s="52"/>
      <c r="GHP1" s="55"/>
      <c r="GHQ1" s="628"/>
      <c r="GHR1" s="628"/>
      <c r="GHS1" s="628"/>
      <c r="GHT1" s="628"/>
      <c r="GHU1" s="628"/>
      <c r="GHV1" s="52"/>
      <c r="GHW1" s="55"/>
      <c r="GHX1" s="628"/>
      <c r="GHY1" s="628"/>
      <c r="GHZ1" s="628"/>
      <c r="GIA1" s="628"/>
      <c r="GIB1" s="628"/>
      <c r="GIC1" s="52"/>
      <c r="GID1" s="55"/>
      <c r="GIE1" s="628"/>
      <c r="GIF1" s="628"/>
      <c r="GIG1" s="628"/>
      <c r="GIH1" s="628"/>
      <c r="GII1" s="628"/>
      <c r="GIJ1" s="52"/>
      <c r="GIK1" s="55"/>
      <c r="GIL1" s="628"/>
      <c r="GIM1" s="628"/>
      <c r="GIN1" s="628"/>
      <c r="GIO1" s="628"/>
      <c r="GIP1" s="628"/>
      <c r="GIQ1" s="52"/>
      <c r="GIR1" s="55"/>
      <c r="GIS1" s="628"/>
      <c r="GIT1" s="628"/>
      <c r="GIU1" s="628"/>
      <c r="GIV1" s="628"/>
      <c r="GIW1" s="628"/>
      <c r="GIX1" s="52"/>
      <c r="GIY1" s="55"/>
      <c r="GIZ1" s="628"/>
      <c r="GJA1" s="628"/>
      <c r="GJB1" s="628"/>
      <c r="GJC1" s="628"/>
      <c r="GJD1" s="628"/>
      <c r="GJE1" s="52"/>
      <c r="GJF1" s="55"/>
      <c r="GJG1" s="628"/>
      <c r="GJH1" s="628"/>
      <c r="GJI1" s="628"/>
      <c r="GJJ1" s="628"/>
      <c r="GJK1" s="628"/>
      <c r="GJL1" s="52"/>
      <c r="GJM1" s="55"/>
      <c r="GJN1" s="628"/>
      <c r="GJO1" s="628"/>
      <c r="GJP1" s="628"/>
      <c r="GJQ1" s="628"/>
      <c r="GJR1" s="628"/>
      <c r="GJS1" s="52"/>
      <c r="GJT1" s="55"/>
      <c r="GJU1" s="628"/>
      <c r="GJV1" s="628"/>
      <c r="GJW1" s="628"/>
      <c r="GJX1" s="628"/>
      <c r="GJY1" s="628"/>
      <c r="GJZ1" s="52"/>
      <c r="GKA1" s="55"/>
      <c r="GKB1" s="628"/>
      <c r="GKC1" s="628"/>
      <c r="GKD1" s="628"/>
      <c r="GKE1" s="628"/>
      <c r="GKF1" s="628"/>
      <c r="GKG1" s="52"/>
      <c r="GKH1" s="55"/>
      <c r="GKI1" s="628"/>
      <c r="GKJ1" s="628"/>
      <c r="GKK1" s="628"/>
      <c r="GKL1" s="628"/>
      <c r="GKM1" s="628"/>
      <c r="GKN1" s="52"/>
      <c r="GKO1" s="55"/>
      <c r="GKP1" s="628"/>
      <c r="GKQ1" s="628"/>
      <c r="GKR1" s="628"/>
      <c r="GKS1" s="628"/>
      <c r="GKT1" s="628"/>
      <c r="GKU1" s="52"/>
      <c r="GKV1" s="55"/>
      <c r="GKW1" s="628"/>
      <c r="GKX1" s="628"/>
      <c r="GKY1" s="628"/>
      <c r="GKZ1" s="628"/>
      <c r="GLA1" s="628"/>
      <c r="GLB1" s="52"/>
      <c r="GLC1" s="55"/>
      <c r="GLD1" s="628"/>
      <c r="GLE1" s="628"/>
      <c r="GLF1" s="628"/>
      <c r="GLG1" s="628"/>
      <c r="GLH1" s="628"/>
      <c r="GLI1" s="52"/>
      <c r="GLJ1" s="55"/>
      <c r="GLK1" s="628"/>
      <c r="GLL1" s="628"/>
      <c r="GLM1" s="628"/>
      <c r="GLN1" s="628"/>
      <c r="GLO1" s="628"/>
      <c r="GLP1" s="52"/>
      <c r="GLQ1" s="55"/>
      <c r="GLR1" s="628"/>
      <c r="GLS1" s="628"/>
      <c r="GLT1" s="628"/>
      <c r="GLU1" s="628"/>
      <c r="GLV1" s="628"/>
      <c r="GLW1" s="52"/>
      <c r="GLX1" s="55"/>
      <c r="GLY1" s="628"/>
      <c r="GLZ1" s="628"/>
      <c r="GMA1" s="628"/>
      <c r="GMB1" s="628"/>
      <c r="GMC1" s="628"/>
      <c r="GMD1" s="52"/>
      <c r="GME1" s="55"/>
      <c r="GMF1" s="628"/>
      <c r="GMG1" s="628"/>
      <c r="GMH1" s="628"/>
      <c r="GMI1" s="628"/>
      <c r="GMJ1" s="628"/>
      <c r="GMK1" s="52"/>
      <c r="GML1" s="55"/>
      <c r="GMM1" s="628"/>
      <c r="GMN1" s="628"/>
      <c r="GMO1" s="628"/>
      <c r="GMP1" s="628"/>
      <c r="GMQ1" s="628"/>
      <c r="GMR1" s="52"/>
      <c r="GMS1" s="55"/>
      <c r="GMT1" s="628"/>
      <c r="GMU1" s="628"/>
      <c r="GMV1" s="628"/>
      <c r="GMW1" s="628"/>
      <c r="GMX1" s="628"/>
      <c r="GMY1" s="52"/>
      <c r="GMZ1" s="55"/>
      <c r="GNA1" s="628"/>
      <c r="GNB1" s="628"/>
      <c r="GNC1" s="628"/>
      <c r="GND1" s="628"/>
      <c r="GNE1" s="628"/>
      <c r="GNF1" s="52"/>
      <c r="GNG1" s="55"/>
      <c r="GNH1" s="628"/>
      <c r="GNI1" s="628"/>
      <c r="GNJ1" s="628"/>
      <c r="GNK1" s="628"/>
      <c r="GNL1" s="628"/>
      <c r="GNM1" s="52"/>
      <c r="GNN1" s="55"/>
      <c r="GNO1" s="628"/>
      <c r="GNP1" s="628"/>
      <c r="GNQ1" s="628"/>
      <c r="GNR1" s="628"/>
      <c r="GNS1" s="628"/>
      <c r="GNT1" s="52"/>
      <c r="GNU1" s="55"/>
      <c r="GNV1" s="628"/>
      <c r="GNW1" s="628"/>
      <c r="GNX1" s="628"/>
      <c r="GNY1" s="628"/>
      <c r="GNZ1" s="628"/>
      <c r="GOA1" s="52"/>
      <c r="GOB1" s="55"/>
      <c r="GOC1" s="628"/>
      <c r="GOD1" s="628"/>
      <c r="GOE1" s="628"/>
      <c r="GOF1" s="628"/>
      <c r="GOG1" s="628"/>
      <c r="GOH1" s="52"/>
      <c r="GOI1" s="55"/>
      <c r="GOJ1" s="628"/>
      <c r="GOK1" s="628"/>
      <c r="GOL1" s="628"/>
      <c r="GOM1" s="628"/>
      <c r="GON1" s="628"/>
      <c r="GOO1" s="52"/>
      <c r="GOP1" s="55"/>
      <c r="GOQ1" s="628"/>
      <c r="GOR1" s="628"/>
      <c r="GOS1" s="628"/>
      <c r="GOT1" s="628"/>
      <c r="GOU1" s="628"/>
      <c r="GOV1" s="52"/>
      <c r="GOW1" s="55"/>
      <c r="GOX1" s="628"/>
      <c r="GOY1" s="628"/>
      <c r="GOZ1" s="628"/>
      <c r="GPA1" s="628"/>
      <c r="GPB1" s="628"/>
      <c r="GPC1" s="52"/>
      <c r="GPD1" s="55"/>
      <c r="GPE1" s="628"/>
      <c r="GPF1" s="628"/>
      <c r="GPG1" s="628"/>
      <c r="GPH1" s="628"/>
      <c r="GPI1" s="628"/>
      <c r="GPJ1" s="52"/>
      <c r="GPK1" s="55"/>
      <c r="GPL1" s="628"/>
      <c r="GPM1" s="628"/>
      <c r="GPN1" s="628"/>
      <c r="GPO1" s="628"/>
      <c r="GPP1" s="628"/>
      <c r="GPQ1" s="52"/>
      <c r="GPR1" s="55"/>
      <c r="GPS1" s="628"/>
      <c r="GPT1" s="628"/>
      <c r="GPU1" s="628"/>
      <c r="GPV1" s="628"/>
      <c r="GPW1" s="628"/>
      <c r="GPX1" s="52"/>
      <c r="GPY1" s="55"/>
      <c r="GPZ1" s="628"/>
      <c r="GQA1" s="628"/>
      <c r="GQB1" s="628"/>
      <c r="GQC1" s="628"/>
      <c r="GQD1" s="628"/>
      <c r="GQE1" s="52"/>
      <c r="GQF1" s="55"/>
      <c r="GQG1" s="628"/>
      <c r="GQH1" s="628"/>
      <c r="GQI1" s="628"/>
      <c r="GQJ1" s="628"/>
      <c r="GQK1" s="628"/>
      <c r="GQL1" s="52"/>
      <c r="GQM1" s="55"/>
      <c r="GQN1" s="628"/>
      <c r="GQO1" s="628"/>
      <c r="GQP1" s="628"/>
      <c r="GQQ1" s="628"/>
      <c r="GQR1" s="628"/>
      <c r="GQS1" s="52"/>
      <c r="GQT1" s="55"/>
      <c r="GQU1" s="628"/>
      <c r="GQV1" s="628"/>
      <c r="GQW1" s="628"/>
      <c r="GQX1" s="628"/>
      <c r="GQY1" s="628"/>
      <c r="GQZ1" s="52"/>
      <c r="GRA1" s="55"/>
      <c r="GRB1" s="628"/>
      <c r="GRC1" s="628"/>
      <c r="GRD1" s="628"/>
      <c r="GRE1" s="628"/>
      <c r="GRF1" s="628"/>
      <c r="GRG1" s="52"/>
      <c r="GRH1" s="55"/>
      <c r="GRI1" s="628"/>
      <c r="GRJ1" s="628"/>
      <c r="GRK1" s="628"/>
      <c r="GRL1" s="628"/>
      <c r="GRM1" s="628"/>
      <c r="GRN1" s="52"/>
      <c r="GRO1" s="55"/>
      <c r="GRP1" s="628"/>
      <c r="GRQ1" s="628"/>
      <c r="GRR1" s="628"/>
      <c r="GRS1" s="628"/>
      <c r="GRT1" s="628"/>
      <c r="GRU1" s="52"/>
      <c r="GRV1" s="55"/>
      <c r="GRW1" s="628"/>
      <c r="GRX1" s="628"/>
      <c r="GRY1" s="628"/>
      <c r="GRZ1" s="628"/>
      <c r="GSA1" s="628"/>
      <c r="GSB1" s="52"/>
      <c r="GSC1" s="55"/>
      <c r="GSD1" s="628"/>
      <c r="GSE1" s="628"/>
      <c r="GSF1" s="628"/>
      <c r="GSG1" s="628"/>
      <c r="GSH1" s="628"/>
      <c r="GSI1" s="52"/>
      <c r="GSJ1" s="55"/>
      <c r="GSK1" s="628"/>
      <c r="GSL1" s="628"/>
      <c r="GSM1" s="628"/>
      <c r="GSN1" s="628"/>
      <c r="GSO1" s="628"/>
      <c r="GSP1" s="52"/>
      <c r="GSQ1" s="55"/>
      <c r="GSR1" s="628"/>
      <c r="GSS1" s="628"/>
      <c r="GST1" s="628"/>
      <c r="GSU1" s="628"/>
      <c r="GSV1" s="628"/>
      <c r="GSW1" s="52"/>
      <c r="GSX1" s="55"/>
      <c r="GSY1" s="628"/>
      <c r="GSZ1" s="628"/>
      <c r="GTA1" s="628"/>
      <c r="GTB1" s="628"/>
      <c r="GTC1" s="628"/>
      <c r="GTD1" s="52"/>
      <c r="GTE1" s="55"/>
      <c r="GTF1" s="628"/>
      <c r="GTG1" s="628"/>
      <c r="GTH1" s="628"/>
      <c r="GTI1" s="628"/>
      <c r="GTJ1" s="628"/>
      <c r="GTK1" s="52"/>
      <c r="GTL1" s="55"/>
      <c r="GTM1" s="628"/>
      <c r="GTN1" s="628"/>
      <c r="GTO1" s="628"/>
      <c r="GTP1" s="628"/>
      <c r="GTQ1" s="628"/>
      <c r="GTR1" s="52"/>
      <c r="GTS1" s="55"/>
      <c r="GTT1" s="628"/>
      <c r="GTU1" s="628"/>
      <c r="GTV1" s="628"/>
      <c r="GTW1" s="628"/>
      <c r="GTX1" s="628"/>
      <c r="GTY1" s="52"/>
      <c r="GTZ1" s="55"/>
      <c r="GUA1" s="628"/>
      <c r="GUB1" s="628"/>
      <c r="GUC1" s="628"/>
      <c r="GUD1" s="628"/>
      <c r="GUE1" s="628"/>
      <c r="GUF1" s="52"/>
      <c r="GUG1" s="55"/>
      <c r="GUH1" s="628"/>
      <c r="GUI1" s="628"/>
      <c r="GUJ1" s="628"/>
      <c r="GUK1" s="628"/>
      <c r="GUL1" s="628"/>
      <c r="GUM1" s="52"/>
      <c r="GUN1" s="55"/>
      <c r="GUO1" s="628"/>
      <c r="GUP1" s="628"/>
      <c r="GUQ1" s="628"/>
      <c r="GUR1" s="628"/>
      <c r="GUS1" s="628"/>
      <c r="GUT1" s="52"/>
      <c r="GUU1" s="55"/>
      <c r="GUV1" s="628"/>
      <c r="GUW1" s="628"/>
      <c r="GUX1" s="628"/>
      <c r="GUY1" s="628"/>
      <c r="GUZ1" s="628"/>
      <c r="GVA1" s="52"/>
      <c r="GVB1" s="55"/>
      <c r="GVC1" s="628"/>
      <c r="GVD1" s="628"/>
      <c r="GVE1" s="628"/>
      <c r="GVF1" s="628"/>
      <c r="GVG1" s="628"/>
      <c r="GVH1" s="52"/>
      <c r="GVI1" s="55"/>
      <c r="GVJ1" s="628"/>
      <c r="GVK1" s="628"/>
      <c r="GVL1" s="628"/>
      <c r="GVM1" s="628"/>
      <c r="GVN1" s="628"/>
      <c r="GVO1" s="52"/>
      <c r="GVP1" s="55"/>
      <c r="GVQ1" s="628"/>
      <c r="GVR1" s="628"/>
      <c r="GVS1" s="628"/>
      <c r="GVT1" s="628"/>
      <c r="GVU1" s="628"/>
      <c r="GVV1" s="52"/>
      <c r="GVW1" s="55"/>
      <c r="GVX1" s="628"/>
      <c r="GVY1" s="628"/>
      <c r="GVZ1" s="628"/>
      <c r="GWA1" s="628"/>
      <c r="GWB1" s="628"/>
      <c r="GWC1" s="52"/>
      <c r="GWD1" s="55"/>
      <c r="GWE1" s="628"/>
      <c r="GWF1" s="628"/>
      <c r="GWG1" s="628"/>
      <c r="GWH1" s="628"/>
      <c r="GWI1" s="628"/>
      <c r="GWJ1" s="52"/>
      <c r="GWK1" s="55"/>
      <c r="GWL1" s="628"/>
      <c r="GWM1" s="628"/>
      <c r="GWN1" s="628"/>
      <c r="GWO1" s="628"/>
      <c r="GWP1" s="628"/>
      <c r="GWQ1" s="52"/>
      <c r="GWR1" s="55"/>
      <c r="GWS1" s="628"/>
      <c r="GWT1" s="628"/>
      <c r="GWU1" s="628"/>
      <c r="GWV1" s="628"/>
      <c r="GWW1" s="628"/>
      <c r="GWX1" s="52"/>
      <c r="GWY1" s="55"/>
      <c r="GWZ1" s="628"/>
      <c r="GXA1" s="628"/>
      <c r="GXB1" s="628"/>
      <c r="GXC1" s="628"/>
      <c r="GXD1" s="628"/>
      <c r="GXE1" s="52"/>
      <c r="GXF1" s="55"/>
      <c r="GXG1" s="628"/>
      <c r="GXH1" s="628"/>
      <c r="GXI1" s="628"/>
      <c r="GXJ1" s="628"/>
      <c r="GXK1" s="628"/>
      <c r="GXL1" s="52"/>
      <c r="GXM1" s="55"/>
      <c r="GXN1" s="628"/>
      <c r="GXO1" s="628"/>
      <c r="GXP1" s="628"/>
      <c r="GXQ1" s="628"/>
      <c r="GXR1" s="628"/>
      <c r="GXS1" s="52"/>
      <c r="GXT1" s="55"/>
      <c r="GXU1" s="628"/>
      <c r="GXV1" s="628"/>
      <c r="GXW1" s="628"/>
      <c r="GXX1" s="628"/>
      <c r="GXY1" s="628"/>
      <c r="GXZ1" s="52"/>
      <c r="GYA1" s="55"/>
      <c r="GYB1" s="628"/>
      <c r="GYC1" s="628"/>
      <c r="GYD1" s="628"/>
      <c r="GYE1" s="628"/>
      <c r="GYF1" s="628"/>
      <c r="GYG1" s="52"/>
      <c r="GYH1" s="55"/>
      <c r="GYI1" s="628"/>
      <c r="GYJ1" s="628"/>
      <c r="GYK1" s="628"/>
      <c r="GYL1" s="628"/>
      <c r="GYM1" s="628"/>
      <c r="GYN1" s="52"/>
      <c r="GYO1" s="55"/>
      <c r="GYP1" s="628"/>
      <c r="GYQ1" s="628"/>
      <c r="GYR1" s="628"/>
      <c r="GYS1" s="628"/>
      <c r="GYT1" s="628"/>
      <c r="GYU1" s="52"/>
      <c r="GYV1" s="55"/>
      <c r="GYW1" s="628"/>
      <c r="GYX1" s="628"/>
      <c r="GYY1" s="628"/>
      <c r="GYZ1" s="628"/>
      <c r="GZA1" s="628"/>
      <c r="GZB1" s="52"/>
      <c r="GZC1" s="55"/>
      <c r="GZD1" s="628"/>
      <c r="GZE1" s="628"/>
      <c r="GZF1" s="628"/>
      <c r="GZG1" s="628"/>
      <c r="GZH1" s="628"/>
      <c r="GZI1" s="52"/>
      <c r="GZJ1" s="55"/>
      <c r="GZK1" s="628"/>
      <c r="GZL1" s="628"/>
      <c r="GZM1" s="628"/>
      <c r="GZN1" s="628"/>
      <c r="GZO1" s="628"/>
      <c r="GZP1" s="52"/>
      <c r="GZQ1" s="55"/>
      <c r="GZR1" s="628"/>
      <c r="GZS1" s="628"/>
      <c r="GZT1" s="628"/>
      <c r="GZU1" s="628"/>
      <c r="GZV1" s="628"/>
      <c r="GZW1" s="52"/>
      <c r="GZX1" s="55"/>
      <c r="GZY1" s="628"/>
      <c r="GZZ1" s="628"/>
      <c r="HAA1" s="628"/>
      <c r="HAB1" s="628"/>
      <c r="HAC1" s="628"/>
      <c r="HAD1" s="52"/>
      <c r="HAE1" s="55"/>
      <c r="HAF1" s="628"/>
      <c r="HAG1" s="628"/>
      <c r="HAH1" s="628"/>
      <c r="HAI1" s="628"/>
      <c r="HAJ1" s="628"/>
      <c r="HAK1" s="52"/>
      <c r="HAL1" s="55"/>
      <c r="HAM1" s="628"/>
      <c r="HAN1" s="628"/>
      <c r="HAO1" s="628"/>
      <c r="HAP1" s="628"/>
      <c r="HAQ1" s="628"/>
      <c r="HAR1" s="52"/>
      <c r="HAS1" s="55"/>
      <c r="HAT1" s="628"/>
      <c r="HAU1" s="628"/>
      <c r="HAV1" s="628"/>
      <c r="HAW1" s="628"/>
      <c r="HAX1" s="628"/>
      <c r="HAY1" s="52"/>
      <c r="HAZ1" s="55"/>
      <c r="HBA1" s="628"/>
      <c r="HBB1" s="628"/>
      <c r="HBC1" s="628"/>
      <c r="HBD1" s="628"/>
      <c r="HBE1" s="628"/>
      <c r="HBF1" s="52"/>
      <c r="HBG1" s="55"/>
      <c r="HBH1" s="628"/>
      <c r="HBI1" s="628"/>
      <c r="HBJ1" s="628"/>
      <c r="HBK1" s="628"/>
      <c r="HBL1" s="628"/>
      <c r="HBM1" s="52"/>
      <c r="HBN1" s="55"/>
      <c r="HBO1" s="628"/>
      <c r="HBP1" s="628"/>
      <c r="HBQ1" s="628"/>
      <c r="HBR1" s="628"/>
      <c r="HBS1" s="628"/>
      <c r="HBT1" s="52"/>
      <c r="HBU1" s="55"/>
      <c r="HBV1" s="628"/>
      <c r="HBW1" s="628"/>
      <c r="HBX1" s="628"/>
      <c r="HBY1" s="628"/>
      <c r="HBZ1" s="628"/>
      <c r="HCA1" s="52"/>
      <c r="HCB1" s="55"/>
      <c r="HCC1" s="628"/>
      <c r="HCD1" s="628"/>
      <c r="HCE1" s="628"/>
      <c r="HCF1" s="628"/>
      <c r="HCG1" s="628"/>
      <c r="HCH1" s="52"/>
      <c r="HCI1" s="55"/>
      <c r="HCJ1" s="628"/>
      <c r="HCK1" s="628"/>
      <c r="HCL1" s="628"/>
      <c r="HCM1" s="628"/>
      <c r="HCN1" s="628"/>
      <c r="HCO1" s="52"/>
      <c r="HCP1" s="55"/>
      <c r="HCQ1" s="628"/>
      <c r="HCR1" s="628"/>
      <c r="HCS1" s="628"/>
      <c r="HCT1" s="628"/>
      <c r="HCU1" s="628"/>
      <c r="HCV1" s="52"/>
      <c r="HCW1" s="55"/>
      <c r="HCX1" s="628"/>
      <c r="HCY1" s="628"/>
      <c r="HCZ1" s="628"/>
      <c r="HDA1" s="628"/>
      <c r="HDB1" s="628"/>
      <c r="HDC1" s="52"/>
      <c r="HDD1" s="55"/>
      <c r="HDE1" s="628"/>
      <c r="HDF1" s="628"/>
      <c r="HDG1" s="628"/>
      <c r="HDH1" s="628"/>
      <c r="HDI1" s="628"/>
      <c r="HDJ1" s="52"/>
      <c r="HDK1" s="55"/>
      <c r="HDL1" s="628"/>
      <c r="HDM1" s="628"/>
      <c r="HDN1" s="628"/>
      <c r="HDO1" s="628"/>
      <c r="HDP1" s="628"/>
      <c r="HDQ1" s="52"/>
      <c r="HDR1" s="55"/>
      <c r="HDS1" s="628"/>
      <c r="HDT1" s="628"/>
      <c r="HDU1" s="628"/>
      <c r="HDV1" s="628"/>
      <c r="HDW1" s="628"/>
      <c r="HDX1" s="52"/>
      <c r="HDY1" s="55"/>
      <c r="HDZ1" s="628"/>
      <c r="HEA1" s="628"/>
      <c r="HEB1" s="628"/>
      <c r="HEC1" s="628"/>
      <c r="HED1" s="628"/>
      <c r="HEE1" s="52"/>
      <c r="HEF1" s="55"/>
      <c r="HEG1" s="628"/>
      <c r="HEH1" s="628"/>
      <c r="HEI1" s="628"/>
      <c r="HEJ1" s="628"/>
      <c r="HEK1" s="628"/>
      <c r="HEL1" s="52"/>
      <c r="HEM1" s="55"/>
      <c r="HEN1" s="628"/>
      <c r="HEO1" s="628"/>
      <c r="HEP1" s="628"/>
      <c r="HEQ1" s="628"/>
      <c r="HER1" s="628"/>
      <c r="HES1" s="52"/>
      <c r="HET1" s="55"/>
      <c r="HEU1" s="628"/>
      <c r="HEV1" s="628"/>
      <c r="HEW1" s="628"/>
      <c r="HEX1" s="628"/>
      <c r="HEY1" s="628"/>
      <c r="HEZ1" s="52"/>
      <c r="HFA1" s="55"/>
      <c r="HFB1" s="628"/>
      <c r="HFC1" s="628"/>
      <c r="HFD1" s="628"/>
      <c r="HFE1" s="628"/>
      <c r="HFF1" s="628"/>
      <c r="HFG1" s="52"/>
      <c r="HFH1" s="55"/>
      <c r="HFI1" s="628"/>
      <c r="HFJ1" s="628"/>
      <c r="HFK1" s="628"/>
      <c r="HFL1" s="628"/>
      <c r="HFM1" s="628"/>
      <c r="HFN1" s="52"/>
      <c r="HFO1" s="55"/>
      <c r="HFP1" s="628"/>
      <c r="HFQ1" s="628"/>
      <c r="HFR1" s="628"/>
      <c r="HFS1" s="628"/>
      <c r="HFT1" s="628"/>
      <c r="HFU1" s="52"/>
      <c r="HFV1" s="55"/>
      <c r="HFW1" s="628"/>
      <c r="HFX1" s="628"/>
      <c r="HFY1" s="628"/>
      <c r="HFZ1" s="628"/>
      <c r="HGA1" s="628"/>
      <c r="HGB1" s="52"/>
      <c r="HGC1" s="55"/>
      <c r="HGD1" s="628"/>
      <c r="HGE1" s="628"/>
      <c r="HGF1" s="628"/>
      <c r="HGG1" s="628"/>
      <c r="HGH1" s="628"/>
      <c r="HGI1" s="52"/>
      <c r="HGJ1" s="55"/>
      <c r="HGK1" s="628"/>
      <c r="HGL1" s="628"/>
      <c r="HGM1" s="628"/>
      <c r="HGN1" s="628"/>
      <c r="HGO1" s="628"/>
      <c r="HGP1" s="52"/>
      <c r="HGQ1" s="55"/>
      <c r="HGR1" s="628"/>
      <c r="HGS1" s="628"/>
      <c r="HGT1" s="628"/>
      <c r="HGU1" s="628"/>
      <c r="HGV1" s="628"/>
      <c r="HGW1" s="52"/>
      <c r="HGX1" s="55"/>
      <c r="HGY1" s="628"/>
      <c r="HGZ1" s="628"/>
      <c r="HHA1" s="628"/>
      <c r="HHB1" s="628"/>
      <c r="HHC1" s="628"/>
      <c r="HHD1" s="52"/>
      <c r="HHE1" s="55"/>
      <c r="HHF1" s="628"/>
      <c r="HHG1" s="628"/>
      <c r="HHH1" s="628"/>
      <c r="HHI1" s="628"/>
      <c r="HHJ1" s="628"/>
      <c r="HHK1" s="52"/>
      <c r="HHL1" s="55"/>
      <c r="HHM1" s="628"/>
      <c r="HHN1" s="628"/>
      <c r="HHO1" s="628"/>
      <c r="HHP1" s="628"/>
      <c r="HHQ1" s="628"/>
      <c r="HHR1" s="52"/>
      <c r="HHS1" s="55"/>
      <c r="HHT1" s="628"/>
      <c r="HHU1" s="628"/>
      <c r="HHV1" s="628"/>
      <c r="HHW1" s="628"/>
      <c r="HHX1" s="628"/>
      <c r="HHY1" s="52"/>
      <c r="HHZ1" s="55"/>
      <c r="HIA1" s="628"/>
      <c r="HIB1" s="628"/>
      <c r="HIC1" s="628"/>
      <c r="HID1" s="628"/>
      <c r="HIE1" s="628"/>
      <c r="HIF1" s="52"/>
      <c r="HIG1" s="55"/>
      <c r="HIH1" s="628"/>
      <c r="HII1" s="628"/>
      <c r="HIJ1" s="628"/>
      <c r="HIK1" s="628"/>
      <c r="HIL1" s="628"/>
      <c r="HIM1" s="52"/>
      <c r="HIN1" s="55"/>
      <c r="HIO1" s="628"/>
      <c r="HIP1" s="628"/>
      <c r="HIQ1" s="628"/>
      <c r="HIR1" s="628"/>
      <c r="HIS1" s="628"/>
      <c r="HIT1" s="52"/>
      <c r="HIU1" s="55"/>
      <c r="HIV1" s="628"/>
      <c r="HIW1" s="628"/>
      <c r="HIX1" s="628"/>
      <c r="HIY1" s="628"/>
      <c r="HIZ1" s="628"/>
      <c r="HJA1" s="52"/>
      <c r="HJB1" s="55"/>
      <c r="HJC1" s="628"/>
      <c r="HJD1" s="628"/>
      <c r="HJE1" s="628"/>
      <c r="HJF1" s="628"/>
      <c r="HJG1" s="628"/>
      <c r="HJH1" s="52"/>
      <c r="HJI1" s="55"/>
      <c r="HJJ1" s="628"/>
      <c r="HJK1" s="628"/>
      <c r="HJL1" s="628"/>
      <c r="HJM1" s="628"/>
      <c r="HJN1" s="628"/>
      <c r="HJO1" s="52"/>
      <c r="HJP1" s="55"/>
      <c r="HJQ1" s="628"/>
      <c r="HJR1" s="628"/>
      <c r="HJS1" s="628"/>
      <c r="HJT1" s="628"/>
      <c r="HJU1" s="628"/>
      <c r="HJV1" s="52"/>
      <c r="HJW1" s="55"/>
      <c r="HJX1" s="628"/>
      <c r="HJY1" s="628"/>
      <c r="HJZ1" s="628"/>
      <c r="HKA1" s="628"/>
      <c r="HKB1" s="628"/>
      <c r="HKC1" s="52"/>
      <c r="HKD1" s="55"/>
      <c r="HKE1" s="628"/>
      <c r="HKF1" s="628"/>
      <c r="HKG1" s="628"/>
      <c r="HKH1" s="628"/>
      <c r="HKI1" s="628"/>
      <c r="HKJ1" s="52"/>
      <c r="HKK1" s="55"/>
      <c r="HKL1" s="628"/>
      <c r="HKM1" s="628"/>
      <c r="HKN1" s="628"/>
      <c r="HKO1" s="628"/>
      <c r="HKP1" s="628"/>
      <c r="HKQ1" s="52"/>
      <c r="HKR1" s="55"/>
      <c r="HKS1" s="628"/>
      <c r="HKT1" s="628"/>
      <c r="HKU1" s="628"/>
      <c r="HKV1" s="628"/>
      <c r="HKW1" s="628"/>
      <c r="HKX1" s="52"/>
      <c r="HKY1" s="55"/>
      <c r="HKZ1" s="628"/>
      <c r="HLA1" s="628"/>
      <c r="HLB1" s="628"/>
      <c r="HLC1" s="628"/>
      <c r="HLD1" s="628"/>
      <c r="HLE1" s="52"/>
      <c r="HLF1" s="55"/>
      <c r="HLG1" s="628"/>
      <c r="HLH1" s="628"/>
      <c r="HLI1" s="628"/>
      <c r="HLJ1" s="628"/>
      <c r="HLK1" s="628"/>
      <c r="HLL1" s="52"/>
      <c r="HLM1" s="55"/>
      <c r="HLN1" s="628"/>
      <c r="HLO1" s="628"/>
      <c r="HLP1" s="628"/>
      <c r="HLQ1" s="628"/>
      <c r="HLR1" s="628"/>
      <c r="HLS1" s="52"/>
      <c r="HLT1" s="55"/>
      <c r="HLU1" s="628"/>
      <c r="HLV1" s="628"/>
      <c r="HLW1" s="628"/>
      <c r="HLX1" s="628"/>
      <c r="HLY1" s="628"/>
      <c r="HLZ1" s="52"/>
      <c r="HMA1" s="55"/>
      <c r="HMB1" s="628"/>
      <c r="HMC1" s="628"/>
      <c r="HMD1" s="628"/>
      <c r="HME1" s="628"/>
      <c r="HMF1" s="628"/>
      <c r="HMG1" s="52"/>
      <c r="HMH1" s="55"/>
      <c r="HMI1" s="628"/>
      <c r="HMJ1" s="628"/>
      <c r="HMK1" s="628"/>
      <c r="HML1" s="628"/>
      <c r="HMM1" s="628"/>
      <c r="HMN1" s="52"/>
      <c r="HMO1" s="55"/>
      <c r="HMP1" s="628"/>
      <c r="HMQ1" s="628"/>
      <c r="HMR1" s="628"/>
      <c r="HMS1" s="628"/>
      <c r="HMT1" s="628"/>
      <c r="HMU1" s="52"/>
      <c r="HMV1" s="55"/>
      <c r="HMW1" s="628"/>
      <c r="HMX1" s="628"/>
      <c r="HMY1" s="628"/>
      <c r="HMZ1" s="628"/>
      <c r="HNA1" s="628"/>
      <c r="HNB1" s="52"/>
      <c r="HNC1" s="55"/>
      <c r="HND1" s="628"/>
      <c r="HNE1" s="628"/>
      <c r="HNF1" s="628"/>
      <c r="HNG1" s="628"/>
      <c r="HNH1" s="628"/>
      <c r="HNI1" s="52"/>
      <c r="HNJ1" s="55"/>
      <c r="HNK1" s="628"/>
      <c r="HNL1" s="628"/>
      <c r="HNM1" s="628"/>
      <c r="HNN1" s="628"/>
      <c r="HNO1" s="628"/>
      <c r="HNP1" s="52"/>
      <c r="HNQ1" s="55"/>
      <c r="HNR1" s="628"/>
      <c r="HNS1" s="628"/>
      <c r="HNT1" s="628"/>
      <c r="HNU1" s="628"/>
      <c r="HNV1" s="628"/>
      <c r="HNW1" s="52"/>
      <c r="HNX1" s="55"/>
      <c r="HNY1" s="628"/>
      <c r="HNZ1" s="628"/>
      <c r="HOA1" s="628"/>
      <c r="HOB1" s="628"/>
      <c r="HOC1" s="628"/>
      <c r="HOD1" s="52"/>
      <c r="HOE1" s="55"/>
      <c r="HOF1" s="628"/>
      <c r="HOG1" s="628"/>
      <c r="HOH1" s="628"/>
      <c r="HOI1" s="628"/>
      <c r="HOJ1" s="628"/>
      <c r="HOK1" s="52"/>
      <c r="HOL1" s="55"/>
      <c r="HOM1" s="628"/>
      <c r="HON1" s="628"/>
      <c r="HOO1" s="628"/>
      <c r="HOP1" s="628"/>
      <c r="HOQ1" s="628"/>
      <c r="HOR1" s="52"/>
      <c r="HOS1" s="55"/>
      <c r="HOT1" s="628"/>
      <c r="HOU1" s="628"/>
      <c r="HOV1" s="628"/>
      <c r="HOW1" s="628"/>
      <c r="HOX1" s="628"/>
      <c r="HOY1" s="52"/>
      <c r="HOZ1" s="55"/>
      <c r="HPA1" s="628"/>
      <c r="HPB1" s="628"/>
      <c r="HPC1" s="628"/>
      <c r="HPD1" s="628"/>
      <c r="HPE1" s="628"/>
      <c r="HPF1" s="52"/>
      <c r="HPG1" s="55"/>
      <c r="HPH1" s="628"/>
      <c r="HPI1" s="628"/>
      <c r="HPJ1" s="628"/>
      <c r="HPK1" s="628"/>
      <c r="HPL1" s="628"/>
      <c r="HPM1" s="52"/>
      <c r="HPN1" s="55"/>
      <c r="HPO1" s="628"/>
      <c r="HPP1" s="628"/>
      <c r="HPQ1" s="628"/>
      <c r="HPR1" s="628"/>
      <c r="HPS1" s="628"/>
      <c r="HPT1" s="52"/>
      <c r="HPU1" s="55"/>
      <c r="HPV1" s="628"/>
      <c r="HPW1" s="628"/>
      <c r="HPX1" s="628"/>
      <c r="HPY1" s="628"/>
      <c r="HPZ1" s="628"/>
      <c r="HQA1" s="52"/>
      <c r="HQB1" s="55"/>
      <c r="HQC1" s="628"/>
      <c r="HQD1" s="628"/>
      <c r="HQE1" s="628"/>
      <c r="HQF1" s="628"/>
      <c r="HQG1" s="628"/>
      <c r="HQH1" s="52"/>
      <c r="HQI1" s="55"/>
      <c r="HQJ1" s="628"/>
      <c r="HQK1" s="628"/>
      <c r="HQL1" s="628"/>
      <c r="HQM1" s="628"/>
      <c r="HQN1" s="628"/>
      <c r="HQO1" s="52"/>
      <c r="HQP1" s="55"/>
      <c r="HQQ1" s="628"/>
      <c r="HQR1" s="628"/>
      <c r="HQS1" s="628"/>
      <c r="HQT1" s="628"/>
      <c r="HQU1" s="628"/>
      <c r="HQV1" s="52"/>
      <c r="HQW1" s="55"/>
      <c r="HQX1" s="628"/>
      <c r="HQY1" s="628"/>
      <c r="HQZ1" s="628"/>
      <c r="HRA1" s="628"/>
      <c r="HRB1" s="628"/>
      <c r="HRC1" s="52"/>
      <c r="HRD1" s="55"/>
      <c r="HRE1" s="628"/>
      <c r="HRF1" s="628"/>
      <c r="HRG1" s="628"/>
      <c r="HRH1" s="628"/>
      <c r="HRI1" s="628"/>
      <c r="HRJ1" s="52"/>
      <c r="HRK1" s="55"/>
      <c r="HRL1" s="628"/>
      <c r="HRM1" s="628"/>
      <c r="HRN1" s="628"/>
      <c r="HRO1" s="628"/>
      <c r="HRP1" s="628"/>
      <c r="HRQ1" s="52"/>
      <c r="HRR1" s="55"/>
      <c r="HRS1" s="628"/>
      <c r="HRT1" s="628"/>
      <c r="HRU1" s="628"/>
      <c r="HRV1" s="628"/>
      <c r="HRW1" s="628"/>
      <c r="HRX1" s="52"/>
      <c r="HRY1" s="55"/>
      <c r="HRZ1" s="628"/>
      <c r="HSA1" s="628"/>
      <c r="HSB1" s="628"/>
      <c r="HSC1" s="628"/>
      <c r="HSD1" s="628"/>
      <c r="HSE1" s="52"/>
      <c r="HSF1" s="55"/>
      <c r="HSG1" s="628"/>
      <c r="HSH1" s="628"/>
      <c r="HSI1" s="628"/>
      <c r="HSJ1" s="628"/>
      <c r="HSK1" s="628"/>
      <c r="HSL1" s="52"/>
      <c r="HSM1" s="55"/>
      <c r="HSN1" s="628"/>
      <c r="HSO1" s="628"/>
      <c r="HSP1" s="628"/>
      <c r="HSQ1" s="628"/>
      <c r="HSR1" s="628"/>
      <c r="HSS1" s="52"/>
      <c r="HST1" s="55"/>
      <c r="HSU1" s="628"/>
      <c r="HSV1" s="628"/>
      <c r="HSW1" s="628"/>
      <c r="HSX1" s="628"/>
      <c r="HSY1" s="628"/>
      <c r="HSZ1" s="52"/>
      <c r="HTA1" s="55"/>
      <c r="HTB1" s="628"/>
      <c r="HTC1" s="628"/>
      <c r="HTD1" s="628"/>
      <c r="HTE1" s="628"/>
      <c r="HTF1" s="628"/>
      <c r="HTG1" s="52"/>
      <c r="HTH1" s="55"/>
      <c r="HTI1" s="628"/>
      <c r="HTJ1" s="628"/>
      <c r="HTK1" s="628"/>
      <c r="HTL1" s="628"/>
      <c r="HTM1" s="628"/>
      <c r="HTN1" s="52"/>
      <c r="HTO1" s="55"/>
      <c r="HTP1" s="628"/>
      <c r="HTQ1" s="628"/>
      <c r="HTR1" s="628"/>
      <c r="HTS1" s="628"/>
      <c r="HTT1" s="628"/>
      <c r="HTU1" s="52"/>
      <c r="HTV1" s="55"/>
      <c r="HTW1" s="628"/>
      <c r="HTX1" s="628"/>
      <c r="HTY1" s="628"/>
      <c r="HTZ1" s="628"/>
      <c r="HUA1" s="628"/>
      <c r="HUB1" s="52"/>
      <c r="HUC1" s="55"/>
      <c r="HUD1" s="628"/>
      <c r="HUE1" s="628"/>
      <c r="HUF1" s="628"/>
      <c r="HUG1" s="628"/>
      <c r="HUH1" s="628"/>
      <c r="HUI1" s="52"/>
      <c r="HUJ1" s="55"/>
      <c r="HUK1" s="628"/>
      <c r="HUL1" s="628"/>
      <c r="HUM1" s="628"/>
      <c r="HUN1" s="628"/>
      <c r="HUO1" s="628"/>
      <c r="HUP1" s="52"/>
      <c r="HUQ1" s="55"/>
      <c r="HUR1" s="628"/>
      <c r="HUS1" s="628"/>
      <c r="HUT1" s="628"/>
      <c r="HUU1" s="628"/>
      <c r="HUV1" s="628"/>
      <c r="HUW1" s="52"/>
      <c r="HUX1" s="55"/>
      <c r="HUY1" s="628"/>
      <c r="HUZ1" s="628"/>
      <c r="HVA1" s="628"/>
      <c r="HVB1" s="628"/>
      <c r="HVC1" s="628"/>
      <c r="HVD1" s="52"/>
      <c r="HVE1" s="55"/>
      <c r="HVF1" s="628"/>
      <c r="HVG1" s="628"/>
      <c r="HVH1" s="628"/>
      <c r="HVI1" s="628"/>
      <c r="HVJ1" s="628"/>
      <c r="HVK1" s="52"/>
      <c r="HVL1" s="55"/>
      <c r="HVM1" s="628"/>
      <c r="HVN1" s="628"/>
      <c r="HVO1" s="628"/>
      <c r="HVP1" s="628"/>
      <c r="HVQ1" s="628"/>
      <c r="HVR1" s="52"/>
      <c r="HVS1" s="55"/>
      <c r="HVT1" s="628"/>
      <c r="HVU1" s="628"/>
      <c r="HVV1" s="628"/>
      <c r="HVW1" s="628"/>
      <c r="HVX1" s="628"/>
      <c r="HVY1" s="52"/>
      <c r="HVZ1" s="55"/>
      <c r="HWA1" s="628"/>
      <c r="HWB1" s="628"/>
      <c r="HWC1" s="628"/>
      <c r="HWD1" s="628"/>
      <c r="HWE1" s="628"/>
      <c r="HWF1" s="52"/>
      <c r="HWG1" s="55"/>
      <c r="HWH1" s="628"/>
      <c r="HWI1" s="628"/>
      <c r="HWJ1" s="628"/>
      <c r="HWK1" s="628"/>
      <c r="HWL1" s="628"/>
      <c r="HWM1" s="52"/>
      <c r="HWN1" s="55"/>
      <c r="HWO1" s="628"/>
      <c r="HWP1" s="628"/>
      <c r="HWQ1" s="628"/>
      <c r="HWR1" s="628"/>
      <c r="HWS1" s="628"/>
      <c r="HWT1" s="52"/>
      <c r="HWU1" s="55"/>
      <c r="HWV1" s="628"/>
      <c r="HWW1" s="628"/>
      <c r="HWX1" s="628"/>
      <c r="HWY1" s="628"/>
      <c r="HWZ1" s="628"/>
      <c r="HXA1" s="52"/>
      <c r="HXB1" s="55"/>
      <c r="HXC1" s="628"/>
      <c r="HXD1" s="628"/>
      <c r="HXE1" s="628"/>
      <c r="HXF1" s="628"/>
      <c r="HXG1" s="628"/>
      <c r="HXH1" s="52"/>
      <c r="HXI1" s="55"/>
      <c r="HXJ1" s="628"/>
      <c r="HXK1" s="628"/>
      <c r="HXL1" s="628"/>
      <c r="HXM1" s="628"/>
      <c r="HXN1" s="628"/>
      <c r="HXO1" s="52"/>
      <c r="HXP1" s="55"/>
      <c r="HXQ1" s="628"/>
      <c r="HXR1" s="628"/>
      <c r="HXS1" s="628"/>
      <c r="HXT1" s="628"/>
      <c r="HXU1" s="628"/>
      <c r="HXV1" s="52"/>
      <c r="HXW1" s="55"/>
      <c r="HXX1" s="628"/>
      <c r="HXY1" s="628"/>
      <c r="HXZ1" s="628"/>
      <c r="HYA1" s="628"/>
      <c r="HYB1" s="628"/>
      <c r="HYC1" s="52"/>
      <c r="HYD1" s="55"/>
      <c r="HYE1" s="628"/>
      <c r="HYF1" s="628"/>
      <c r="HYG1" s="628"/>
      <c r="HYH1" s="628"/>
      <c r="HYI1" s="628"/>
      <c r="HYJ1" s="52"/>
      <c r="HYK1" s="55"/>
      <c r="HYL1" s="628"/>
      <c r="HYM1" s="628"/>
      <c r="HYN1" s="628"/>
      <c r="HYO1" s="628"/>
      <c r="HYP1" s="628"/>
      <c r="HYQ1" s="52"/>
      <c r="HYR1" s="55"/>
      <c r="HYS1" s="628"/>
      <c r="HYT1" s="628"/>
      <c r="HYU1" s="628"/>
      <c r="HYV1" s="628"/>
      <c r="HYW1" s="628"/>
      <c r="HYX1" s="52"/>
      <c r="HYY1" s="55"/>
      <c r="HYZ1" s="628"/>
      <c r="HZA1" s="628"/>
      <c r="HZB1" s="628"/>
      <c r="HZC1" s="628"/>
      <c r="HZD1" s="628"/>
      <c r="HZE1" s="52"/>
      <c r="HZF1" s="55"/>
      <c r="HZG1" s="628"/>
      <c r="HZH1" s="628"/>
      <c r="HZI1" s="628"/>
      <c r="HZJ1" s="628"/>
      <c r="HZK1" s="628"/>
      <c r="HZL1" s="52"/>
      <c r="HZM1" s="55"/>
      <c r="HZN1" s="628"/>
      <c r="HZO1" s="628"/>
      <c r="HZP1" s="628"/>
      <c r="HZQ1" s="628"/>
      <c r="HZR1" s="628"/>
      <c r="HZS1" s="52"/>
      <c r="HZT1" s="55"/>
      <c r="HZU1" s="628"/>
      <c r="HZV1" s="628"/>
      <c r="HZW1" s="628"/>
      <c r="HZX1" s="628"/>
      <c r="HZY1" s="628"/>
      <c r="HZZ1" s="52"/>
      <c r="IAA1" s="55"/>
      <c r="IAB1" s="628"/>
      <c r="IAC1" s="628"/>
      <c r="IAD1" s="628"/>
      <c r="IAE1" s="628"/>
      <c r="IAF1" s="628"/>
      <c r="IAG1" s="52"/>
      <c r="IAH1" s="55"/>
      <c r="IAI1" s="628"/>
      <c r="IAJ1" s="628"/>
      <c r="IAK1" s="628"/>
      <c r="IAL1" s="628"/>
      <c r="IAM1" s="628"/>
      <c r="IAN1" s="52"/>
      <c r="IAO1" s="55"/>
      <c r="IAP1" s="628"/>
      <c r="IAQ1" s="628"/>
      <c r="IAR1" s="628"/>
      <c r="IAS1" s="628"/>
      <c r="IAT1" s="628"/>
      <c r="IAU1" s="52"/>
      <c r="IAV1" s="55"/>
      <c r="IAW1" s="628"/>
      <c r="IAX1" s="628"/>
      <c r="IAY1" s="628"/>
      <c r="IAZ1" s="628"/>
      <c r="IBA1" s="628"/>
      <c r="IBB1" s="52"/>
      <c r="IBC1" s="55"/>
      <c r="IBD1" s="628"/>
      <c r="IBE1" s="628"/>
      <c r="IBF1" s="628"/>
      <c r="IBG1" s="628"/>
      <c r="IBH1" s="628"/>
      <c r="IBI1" s="52"/>
      <c r="IBJ1" s="55"/>
      <c r="IBK1" s="628"/>
      <c r="IBL1" s="628"/>
      <c r="IBM1" s="628"/>
      <c r="IBN1" s="628"/>
      <c r="IBO1" s="628"/>
      <c r="IBP1" s="52"/>
      <c r="IBQ1" s="55"/>
      <c r="IBR1" s="628"/>
      <c r="IBS1" s="628"/>
      <c r="IBT1" s="628"/>
      <c r="IBU1" s="628"/>
      <c r="IBV1" s="628"/>
      <c r="IBW1" s="52"/>
      <c r="IBX1" s="55"/>
      <c r="IBY1" s="628"/>
      <c r="IBZ1" s="628"/>
      <c r="ICA1" s="628"/>
      <c r="ICB1" s="628"/>
      <c r="ICC1" s="628"/>
      <c r="ICD1" s="52"/>
      <c r="ICE1" s="55"/>
      <c r="ICF1" s="628"/>
      <c r="ICG1" s="628"/>
      <c r="ICH1" s="628"/>
      <c r="ICI1" s="628"/>
      <c r="ICJ1" s="628"/>
      <c r="ICK1" s="52"/>
      <c r="ICL1" s="55"/>
      <c r="ICM1" s="628"/>
      <c r="ICN1" s="628"/>
      <c r="ICO1" s="628"/>
      <c r="ICP1" s="628"/>
      <c r="ICQ1" s="628"/>
      <c r="ICR1" s="52"/>
      <c r="ICS1" s="55"/>
      <c r="ICT1" s="628"/>
      <c r="ICU1" s="628"/>
      <c r="ICV1" s="628"/>
      <c r="ICW1" s="628"/>
      <c r="ICX1" s="628"/>
      <c r="ICY1" s="52"/>
      <c r="ICZ1" s="55"/>
      <c r="IDA1" s="628"/>
      <c r="IDB1" s="628"/>
      <c r="IDC1" s="628"/>
      <c r="IDD1" s="628"/>
      <c r="IDE1" s="628"/>
      <c r="IDF1" s="52"/>
      <c r="IDG1" s="55"/>
      <c r="IDH1" s="628"/>
      <c r="IDI1" s="628"/>
      <c r="IDJ1" s="628"/>
      <c r="IDK1" s="628"/>
      <c r="IDL1" s="628"/>
      <c r="IDM1" s="52"/>
      <c r="IDN1" s="55"/>
      <c r="IDO1" s="628"/>
      <c r="IDP1" s="628"/>
      <c r="IDQ1" s="628"/>
      <c r="IDR1" s="628"/>
      <c r="IDS1" s="628"/>
      <c r="IDT1" s="52"/>
      <c r="IDU1" s="55"/>
      <c r="IDV1" s="628"/>
      <c r="IDW1" s="628"/>
      <c r="IDX1" s="628"/>
      <c r="IDY1" s="628"/>
      <c r="IDZ1" s="628"/>
      <c r="IEA1" s="52"/>
      <c r="IEB1" s="55"/>
      <c r="IEC1" s="628"/>
      <c r="IED1" s="628"/>
      <c r="IEE1" s="628"/>
      <c r="IEF1" s="628"/>
      <c r="IEG1" s="628"/>
      <c r="IEH1" s="52"/>
      <c r="IEI1" s="55"/>
      <c r="IEJ1" s="628"/>
      <c r="IEK1" s="628"/>
      <c r="IEL1" s="628"/>
      <c r="IEM1" s="628"/>
      <c r="IEN1" s="628"/>
      <c r="IEO1" s="52"/>
      <c r="IEP1" s="55"/>
      <c r="IEQ1" s="628"/>
      <c r="IER1" s="628"/>
      <c r="IES1" s="628"/>
      <c r="IET1" s="628"/>
      <c r="IEU1" s="628"/>
      <c r="IEV1" s="52"/>
      <c r="IEW1" s="55"/>
      <c r="IEX1" s="628"/>
      <c r="IEY1" s="628"/>
      <c r="IEZ1" s="628"/>
      <c r="IFA1" s="628"/>
      <c r="IFB1" s="628"/>
      <c r="IFC1" s="52"/>
      <c r="IFD1" s="55"/>
      <c r="IFE1" s="628"/>
      <c r="IFF1" s="628"/>
      <c r="IFG1" s="628"/>
      <c r="IFH1" s="628"/>
      <c r="IFI1" s="628"/>
      <c r="IFJ1" s="52"/>
      <c r="IFK1" s="55"/>
      <c r="IFL1" s="628"/>
      <c r="IFM1" s="628"/>
      <c r="IFN1" s="628"/>
      <c r="IFO1" s="628"/>
      <c r="IFP1" s="628"/>
      <c r="IFQ1" s="52"/>
      <c r="IFR1" s="55"/>
      <c r="IFS1" s="628"/>
      <c r="IFT1" s="628"/>
      <c r="IFU1" s="628"/>
      <c r="IFV1" s="628"/>
      <c r="IFW1" s="628"/>
      <c r="IFX1" s="52"/>
      <c r="IFY1" s="55"/>
      <c r="IFZ1" s="628"/>
      <c r="IGA1" s="628"/>
      <c r="IGB1" s="628"/>
      <c r="IGC1" s="628"/>
      <c r="IGD1" s="628"/>
      <c r="IGE1" s="52"/>
      <c r="IGF1" s="55"/>
      <c r="IGG1" s="628"/>
      <c r="IGH1" s="628"/>
      <c r="IGI1" s="628"/>
      <c r="IGJ1" s="628"/>
      <c r="IGK1" s="628"/>
      <c r="IGL1" s="52"/>
      <c r="IGM1" s="55"/>
      <c r="IGN1" s="628"/>
      <c r="IGO1" s="628"/>
      <c r="IGP1" s="628"/>
      <c r="IGQ1" s="628"/>
      <c r="IGR1" s="628"/>
      <c r="IGS1" s="52"/>
      <c r="IGT1" s="55"/>
      <c r="IGU1" s="628"/>
      <c r="IGV1" s="628"/>
      <c r="IGW1" s="628"/>
      <c r="IGX1" s="628"/>
      <c r="IGY1" s="628"/>
      <c r="IGZ1" s="52"/>
      <c r="IHA1" s="55"/>
      <c r="IHB1" s="628"/>
      <c r="IHC1" s="628"/>
      <c r="IHD1" s="628"/>
      <c r="IHE1" s="628"/>
      <c r="IHF1" s="628"/>
      <c r="IHG1" s="52"/>
      <c r="IHH1" s="55"/>
      <c r="IHI1" s="628"/>
      <c r="IHJ1" s="628"/>
      <c r="IHK1" s="628"/>
      <c r="IHL1" s="628"/>
      <c r="IHM1" s="628"/>
      <c r="IHN1" s="52"/>
      <c r="IHO1" s="55"/>
      <c r="IHP1" s="628"/>
      <c r="IHQ1" s="628"/>
      <c r="IHR1" s="628"/>
      <c r="IHS1" s="628"/>
      <c r="IHT1" s="628"/>
      <c r="IHU1" s="52"/>
      <c r="IHV1" s="55"/>
      <c r="IHW1" s="628"/>
      <c r="IHX1" s="628"/>
      <c r="IHY1" s="628"/>
      <c r="IHZ1" s="628"/>
      <c r="IIA1" s="628"/>
      <c r="IIB1" s="52"/>
      <c r="IIC1" s="55"/>
      <c r="IID1" s="628"/>
      <c r="IIE1" s="628"/>
      <c r="IIF1" s="628"/>
      <c r="IIG1" s="628"/>
      <c r="IIH1" s="628"/>
      <c r="III1" s="52"/>
      <c r="IIJ1" s="55"/>
      <c r="IIK1" s="628"/>
      <c r="IIL1" s="628"/>
      <c r="IIM1" s="628"/>
      <c r="IIN1" s="628"/>
      <c r="IIO1" s="628"/>
      <c r="IIP1" s="52"/>
      <c r="IIQ1" s="55"/>
      <c r="IIR1" s="628"/>
      <c r="IIS1" s="628"/>
      <c r="IIT1" s="628"/>
      <c r="IIU1" s="628"/>
      <c r="IIV1" s="628"/>
      <c r="IIW1" s="52"/>
      <c r="IIX1" s="55"/>
      <c r="IIY1" s="628"/>
      <c r="IIZ1" s="628"/>
      <c r="IJA1" s="628"/>
      <c r="IJB1" s="628"/>
      <c r="IJC1" s="628"/>
      <c r="IJD1" s="52"/>
      <c r="IJE1" s="55"/>
      <c r="IJF1" s="628"/>
      <c r="IJG1" s="628"/>
      <c r="IJH1" s="628"/>
      <c r="IJI1" s="628"/>
      <c r="IJJ1" s="628"/>
      <c r="IJK1" s="52"/>
      <c r="IJL1" s="55"/>
      <c r="IJM1" s="628"/>
      <c r="IJN1" s="628"/>
      <c r="IJO1" s="628"/>
      <c r="IJP1" s="628"/>
      <c r="IJQ1" s="628"/>
      <c r="IJR1" s="52"/>
      <c r="IJS1" s="55"/>
      <c r="IJT1" s="628"/>
      <c r="IJU1" s="628"/>
      <c r="IJV1" s="628"/>
      <c r="IJW1" s="628"/>
      <c r="IJX1" s="628"/>
      <c r="IJY1" s="52"/>
      <c r="IJZ1" s="55"/>
      <c r="IKA1" s="628"/>
      <c r="IKB1" s="628"/>
      <c r="IKC1" s="628"/>
      <c r="IKD1" s="628"/>
      <c r="IKE1" s="628"/>
      <c r="IKF1" s="52"/>
      <c r="IKG1" s="55"/>
      <c r="IKH1" s="628"/>
      <c r="IKI1" s="628"/>
      <c r="IKJ1" s="628"/>
      <c r="IKK1" s="628"/>
      <c r="IKL1" s="628"/>
      <c r="IKM1" s="52"/>
      <c r="IKN1" s="55"/>
      <c r="IKO1" s="628"/>
      <c r="IKP1" s="628"/>
      <c r="IKQ1" s="628"/>
      <c r="IKR1" s="628"/>
      <c r="IKS1" s="628"/>
      <c r="IKT1" s="52"/>
      <c r="IKU1" s="55"/>
      <c r="IKV1" s="628"/>
      <c r="IKW1" s="628"/>
      <c r="IKX1" s="628"/>
      <c r="IKY1" s="628"/>
      <c r="IKZ1" s="628"/>
      <c r="ILA1" s="52"/>
      <c r="ILB1" s="55"/>
      <c r="ILC1" s="628"/>
      <c r="ILD1" s="628"/>
      <c r="ILE1" s="628"/>
      <c r="ILF1" s="628"/>
      <c r="ILG1" s="628"/>
      <c r="ILH1" s="52"/>
      <c r="ILI1" s="55"/>
      <c r="ILJ1" s="628"/>
      <c r="ILK1" s="628"/>
      <c r="ILL1" s="628"/>
      <c r="ILM1" s="628"/>
      <c r="ILN1" s="628"/>
      <c r="ILO1" s="52"/>
      <c r="ILP1" s="55"/>
      <c r="ILQ1" s="628"/>
      <c r="ILR1" s="628"/>
      <c r="ILS1" s="628"/>
      <c r="ILT1" s="628"/>
      <c r="ILU1" s="628"/>
      <c r="ILV1" s="52"/>
      <c r="ILW1" s="55"/>
      <c r="ILX1" s="628"/>
      <c r="ILY1" s="628"/>
      <c r="ILZ1" s="628"/>
      <c r="IMA1" s="628"/>
      <c r="IMB1" s="628"/>
      <c r="IMC1" s="52"/>
      <c r="IMD1" s="55"/>
      <c r="IME1" s="628"/>
      <c r="IMF1" s="628"/>
      <c r="IMG1" s="628"/>
      <c r="IMH1" s="628"/>
      <c r="IMI1" s="628"/>
      <c r="IMJ1" s="52"/>
      <c r="IMK1" s="55"/>
      <c r="IML1" s="628"/>
      <c r="IMM1" s="628"/>
      <c r="IMN1" s="628"/>
      <c r="IMO1" s="628"/>
      <c r="IMP1" s="628"/>
      <c r="IMQ1" s="52"/>
      <c r="IMR1" s="55"/>
      <c r="IMS1" s="628"/>
      <c r="IMT1" s="628"/>
      <c r="IMU1" s="628"/>
      <c r="IMV1" s="628"/>
      <c r="IMW1" s="628"/>
      <c r="IMX1" s="52"/>
      <c r="IMY1" s="55"/>
      <c r="IMZ1" s="628"/>
      <c r="INA1" s="628"/>
      <c r="INB1" s="628"/>
      <c r="INC1" s="628"/>
      <c r="IND1" s="628"/>
      <c r="INE1" s="52"/>
      <c r="INF1" s="55"/>
      <c r="ING1" s="628"/>
      <c r="INH1" s="628"/>
      <c r="INI1" s="628"/>
      <c r="INJ1" s="628"/>
      <c r="INK1" s="628"/>
      <c r="INL1" s="52"/>
      <c r="INM1" s="55"/>
      <c r="INN1" s="628"/>
      <c r="INO1" s="628"/>
      <c r="INP1" s="628"/>
      <c r="INQ1" s="628"/>
      <c r="INR1" s="628"/>
      <c r="INS1" s="52"/>
      <c r="INT1" s="55"/>
      <c r="INU1" s="628"/>
      <c r="INV1" s="628"/>
      <c r="INW1" s="628"/>
      <c r="INX1" s="628"/>
      <c r="INY1" s="628"/>
      <c r="INZ1" s="52"/>
      <c r="IOA1" s="55"/>
      <c r="IOB1" s="628"/>
      <c r="IOC1" s="628"/>
      <c r="IOD1" s="628"/>
      <c r="IOE1" s="628"/>
      <c r="IOF1" s="628"/>
      <c r="IOG1" s="52"/>
      <c r="IOH1" s="55"/>
      <c r="IOI1" s="628"/>
      <c r="IOJ1" s="628"/>
      <c r="IOK1" s="628"/>
      <c r="IOL1" s="628"/>
      <c r="IOM1" s="628"/>
      <c r="ION1" s="52"/>
      <c r="IOO1" s="55"/>
      <c r="IOP1" s="628"/>
      <c r="IOQ1" s="628"/>
      <c r="IOR1" s="628"/>
      <c r="IOS1" s="628"/>
      <c r="IOT1" s="628"/>
      <c r="IOU1" s="52"/>
      <c r="IOV1" s="55"/>
      <c r="IOW1" s="628"/>
      <c r="IOX1" s="628"/>
      <c r="IOY1" s="628"/>
      <c r="IOZ1" s="628"/>
      <c r="IPA1" s="628"/>
      <c r="IPB1" s="52"/>
      <c r="IPC1" s="55"/>
      <c r="IPD1" s="628"/>
      <c r="IPE1" s="628"/>
      <c r="IPF1" s="628"/>
      <c r="IPG1" s="628"/>
      <c r="IPH1" s="628"/>
      <c r="IPI1" s="52"/>
      <c r="IPJ1" s="55"/>
      <c r="IPK1" s="628"/>
      <c r="IPL1" s="628"/>
      <c r="IPM1" s="628"/>
      <c r="IPN1" s="628"/>
      <c r="IPO1" s="628"/>
      <c r="IPP1" s="52"/>
      <c r="IPQ1" s="55"/>
      <c r="IPR1" s="628"/>
      <c r="IPS1" s="628"/>
      <c r="IPT1" s="628"/>
      <c r="IPU1" s="628"/>
      <c r="IPV1" s="628"/>
      <c r="IPW1" s="52"/>
      <c r="IPX1" s="55"/>
      <c r="IPY1" s="628"/>
      <c r="IPZ1" s="628"/>
      <c r="IQA1" s="628"/>
      <c r="IQB1" s="628"/>
      <c r="IQC1" s="628"/>
      <c r="IQD1" s="52"/>
      <c r="IQE1" s="55"/>
      <c r="IQF1" s="628"/>
      <c r="IQG1" s="628"/>
      <c r="IQH1" s="628"/>
      <c r="IQI1" s="628"/>
      <c r="IQJ1" s="628"/>
      <c r="IQK1" s="52"/>
      <c r="IQL1" s="55"/>
      <c r="IQM1" s="628"/>
      <c r="IQN1" s="628"/>
      <c r="IQO1" s="628"/>
      <c r="IQP1" s="628"/>
      <c r="IQQ1" s="628"/>
      <c r="IQR1" s="52"/>
      <c r="IQS1" s="55"/>
      <c r="IQT1" s="628"/>
      <c r="IQU1" s="628"/>
      <c r="IQV1" s="628"/>
      <c r="IQW1" s="628"/>
      <c r="IQX1" s="628"/>
      <c r="IQY1" s="52"/>
      <c r="IQZ1" s="55"/>
      <c r="IRA1" s="628"/>
      <c r="IRB1" s="628"/>
      <c r="IRC1" s="628"/>
      <c r="IRD1" s="628"/>
      <c r="IRE1" s="628"/>
      <c r="IRF1" s="52"/>
      <c r="IRG1" s="55"/>
      <c r="IRH1" s="628"/>
      <c r="IRI1" s="628"/>
      <c r="IRJ1" s="628"/>
      <c r="IRK1" s="628"/>
      <c r="IRL1" s="628"/>
      <c r="IRM1" s="52"/>
      <c r="IRN1" s="55"/>
      <c r="IRO1" s="628"/>
      <c r="IRP1" s="628"/>
      <c r="IRQ1" s="628"/>
      <c r="IRR1" s="628"/>
      <c r="IRS1" s="628"/>
      <c r="IRT1" s="52"/>
      <c r="IRU1" s="55"/>
      <c r="IRV1" s="628"/>
      <c r="IRW1" s="628"/>
      <c r="IRX1" s="628"/>
      <c r="IRY1" s="628"/>
      <c r="IRZ1" s="628"/>
      <c r="ISA1" s="52"/>
      <c r="ISB1" s="55"/>
      <c r="ISC1" s="628"/>
      <c r="ISD1" s="628"/>
      <c r="ISE1" s="628"/>
      <c r="ISF1" s="628"/>
      <c r="ISG1" s="628"/>
      <c r="ISH1" s="52"/>
      <c r="ISI1" s="55"/>
      <c r="ISJ1" s="628"/>
      <c r="ISK1" s="628"/>
      <c r="ISL1" s="628"/>
      <c r="ISM1" s="628"/>
      <c r="ISN1" s="628"/>
      <c r="ISO1" s="52"/>
      <c r="ISP1" s="55"/>
      <c r="ISQ1" s="628"/>
      <c r="ISR1" s="628"/>
      <c r="ISS1" s="628"/>
      <c r="IST1" s="628"/>
      <c r="ISU1" s="628"/>
      <c r="ISV1" s="52"/>
      <c r="ISW1" s="55"/>
      <c r="ISX1" s="628"/>
      <c r="ISY1" s="628"/>
      <c r="ISZ1" s="628"/>
      <c r="ITA1" s="628"/>
      <c r="ITB1" s="628"/>
      <c r="ITC1" s="52"/>
      <c r="ITD1" s="55"/>
      <c r="ITE1" s="628"/>
      <c r="ITF1" s="628"/>
      <c r="ITG1" s="628"/>
      <c r="ITH1" s="628"/>
      <c r="ITI1" s="628"/>
      <c r="ITJ1" s="52"/>
      <c r="ITK1" s="55"/>
      <c r="ITL1" s="628"/>
      <c r="ITM1" s="628"/>
      <c r="ITN1" s="628"/>
      <c r="ITO1" s="628"/>
      <c r="ITP1" s="628"/>
      <c r="ITQ1" s="52"/>
      <c r="ITR1" s="55"/>
      <c r="ITS1" s="628"/>
      <c r="ITT1" s="628"/>
      <c r="ITU1" s="628"/>
      <c r="ITV1" s="628"/>
      <c r="ITW1" s="628"/>
      <c r="ITX1" s="52"/>
      <c r="ITY1" s="55"/>
      <c r="ITZ1" s="628"/>
      <c r="IUA1" s="628"/>
      <c r="IUB1" s="628"/>
      <c r="IUC1" s="628"/>
      <c r="IUD1" s="628"/>
      <c r="IUE1" s="52"/>
      <c r="IUF1" s="55"/>
      <c r="IUG1" s="628"/>
      <c r="IUH1" s="628"/>
      <c r="IUI1" s="628"/>
      <c r="IUJ1" s="628"/>
      <c r="IUK1" s="628"/>
      <c r="IUL1" s="52"/>
      <c r="IUM1" s="55"/>
      <c r="IUN1" s="628"/>
      <c r="IUO1" s="628"/>
      <c r="IUP1" s="628"/>
      <c r="IUQ1" s="628"/>
      <c r="IUR1" s="628"/>
      <c r="IUS1" s="52"/>
      <c r="IUT1" s="55"/>
      <c r="IUU1" s="628"/>
      <c r="IUV1" s="628"/>
      <c r="IUW1" s="628"/>
      <c r="IUX1" s="628"/>
      <c r="IUY1" s="628"/>
      <c r="IUZ1" s="52"/>
      <c r="IVA1" s="55"/>
      <c r="IVB1" s="628"/>
      <c r="IVC1" s="628"/>
      <c r="IVD1" s="628"/>
      <c r="IVE1" s="628"/>
      <c r="IVF1" s="628"/>
      <c r="IVG1" s="52"/>
      <c r="IVH1" s="55"/>
      <c r="IVI1" s="628"/>
      <c r="IVJ1" s="628"/>
      <c r="IVK1" s="628"/>
      <c r="IVL1" s="628"/>
      <c r="IVM1" s="628"/>
      <c r="IVN1" s="52"/>
      <c r="IVO1" s="55"/>
      <c r="IVP1" s="628"/>
      <c r="IVQ1" s="628"/>
      <c r="IVR1" s="628"/>
      <c r="IVS1" s="628"/>
      <c r="IVT1" s="628"/>
      <c r="IVU1" s="52"/>
      <c r="IVV1" s="55"/>
      <c r="IVW1" s="628"/>
      <c r="IVX1" s="628"/>
      <c r="IVY1" s="628"/>
      <c r="IVZ1" s="628"/>
      <c r="IWA1" s="628"/>
      <c r="IWB1" s="52"/>
      <c r="IWC1" s="55"/>
      <c r="IWD1" s="628"/>
      <c r="IWE1" s="628"/>
      <c r="IWF1" s="628"/>
      <c r="IWG1" s="628"/>
      <c r="IWH1" s="628"/>
      <c r="IWI1" s="52"/>
      <c r="IWJ1" s="55"/>
      <c r="IWK1" s="628"/>
      <c r="IWL1" s="628"/>
      <c r="IWM1" s="628"/>
      <c r="IWN1" s="628"/>
      <c r="IWO1" s="628"/>
      <c r="IWP1" s="52"/>
      <c r="IWQ1" s="55"/>
      <c r="IWR1" s="628"/>
      <c r="IWS1" s="628"/>
      <c r="IWT1" s="628"/>
      <c r="IWU1" s="628"/>
      <c r="IWV1" s="628"/>
      <c r="IWW1" s="52"/>
      <c r="IWX1" s="55"/>
      <c r="IWY1" s="628"/>
      <c r="IWZ1" s="628"/>
      <c r="IXA1" s="628"/>
      <c r="IXB1" s="628"/>
      <c r="IXC1" s="628"/>
      <c r="IXD1" s="52"/>
      <c r="IXE1" s="55"/>
      <c r="IXF1" s="628"/>
      <c r="IXG1" s="628"/>
      <c r="IXH1" s="628"/>
      <c r="IXI1" s="628"/>
      <c r="IXJ1" s="628"/>
      <c r="IXK1" s="52"/>
      <c r="IXL1" s="55"/>
      <c r="IXM1" s="628"/>
      <c r="IXN1" s="628"/>
      <c r="IXO1" s="628"/>
      <c r="IXP1" s="628"/>
      <c r="IXQ1" s="628"/>
      <c r="IXR1" s="52"/>
      <c r="IXS1" s="55"/>
      <c r="IXT1" s="628"/>
      <c r="IXU1" s="628"/>
      <c r="IXV1" s="628"/>
      <c r="IXW1" s="628"/>
      <c r="IXX1" s="628"/>
      <c r="IXY1" s="52"/>
      <c r="IXZ1" s="55"/>
      <c r="IYA1" s="628"/>
      <c r="IYB1" s="628"/>
      <c r="IYC1" s="628"/>
      <c r="IYD1" s="628"/>
      <c r="IYE1" s="628"/>
      <c r="IYF1" s="52"/>
      <c r="IYG1" s="55"/>
      <c r="IYH1" s="628"/>
      <c r="IYI1" s="628"/>
      <c r="IYJ1" s="628"/>
      <c r="IYK1" s="628"/>
      <c r="IYL1" s="628"/>
      <c r="IYM1" s="52"/>
      <c r="IYN1" s="55"/>
      <c r="IYO1" s="628"/>
      <c r="IYP1" s="628"/>
      <c r="IYQ1" s="628"/>
      <c r="IYR1" s="628"/>
      <c r="IYS1" s="628"/>
      <c r="IYT1" s="52"/>
      <c r="IYU1" s="55"/>
      <c r="IYV1" s="628"/>
      <c r="IYW1" s="628"/>
      <c r="IYX1" s="628"/>
      <c r="IYY1" s="628"/>
      <c r="IYZ1" s="628"/>
      <c r="IZA1" s="52"/>
      <c r="IZB1" s="55"/>
      <c r="IZC1" s="628"/>
      <c r="IZD1" s="628"/>
      <c r="IZE1" s="628"/>
      <c r="IZF1" s="628"/>
      <c r="IZG1" s="628"/>
      <c r="IZH1" s="52"/>
      <c r="IZI1" s="55"/>
      <c r="IZJ1" s="628"/>
      <c r="IZK1" s="628"/>
      <c r="IZL1" s="628"/>
      <c r="IZM1" s="628"/>
      <c r="IZN1" s="628"/>
      <c r="IZO1" s="52"/>
      <c r="IZP1" s="55"/>
      <c r="IZQ1" s="628"/>
      <c r="IZR1" s="628"/>
      <c r="IZS1" s="628"/>
      <c r="IZT1" s="628"/>
      <c r="IZU1" s="628"/>
      <c r="IZV1" s="52"/>
      <c r="IZW1" s="55"/>
      <c r="IZX1" s="628"/>
      <c r="IZY1" s="628"/>
      <c r="IZZ1" s="628"/>
      <c r="JAA1" s="628"/>
      <c r="JAB1" s="628"/>
      <c r="JAC1" s="52"/>
      <c r="JAD1" s="55"/>
      <c r="JAE1" s="628"/>
      <c r="JAF1" s="628"/>
      <c r="JAG1" s="628"/>
      <c r="JAH1" s="628"/>
      <c r="JAI1" s="628"/>
      <c r="JAJ1" s="52"/>
      <c r="JAK1" s="55"/>
      <c r="JAL1" s="628"/>
      <c r="JAM1" s="628"/>
      <c r="JAN1" s="628"/>
      <c r="JAO1" s="628"/>
      <c r="JAP1" s="628"/>
      <c r="JAQ1" s="52"/>
      <c r="JAR1" s="55"/>
      <c r="JAS1" s="628"/>
      <c r="JAT1" s="628"/>
      <c r="JAU1" s="628"/>
      <c r="JAV1" s="628"/>
      <c r="JAW1" s="628"/>
      <c r="JAX1" s="52"/>
      <c r="JAY1" s="55"/>
      <c r="JAZ1" s="628"/>
      <c r="JBA1" s="628"/>
      <c r="JBB1" s="628"/>
      <c r="JBC1" s="628"/>
      <c r="JBD1" s="628"/>
      <c r="JBE1" s="52"/>
      <c r="JBF1" s="55"/>
      <c r="JBG1" s="628"/>
      <c r="JBH1" s="628"/>
      <c r="JBI1" s="628"/>
      <c r="JBJ1" s="628"/>
      <c r="JBK1" s="628"/>
      <c r="JBL1" s="52"/>
      <c r="JBM1" s="55"/>
      <c r="JBN1" s="628"/>
      <c r="JBO1" s="628"/>
      <c r="JBP1" s="628"/>
      <c r="JBQ1" s="628"/>
      <c r="JBR1" s="628"/>
      <c r="JBS1" s="52"/>
      <c r="JBT1" s="55"/>
      <c r="JBU1" s="628"/>
      <c r="JBV1" s="628"/>
      <c r="JBW1" s="628"/>
      <c r="JBX1" s="628"/>
      <c r="JBY1" s="628"/>
      <c r="JBZ1" s="52"/>
      <c r="JCA1" s="55"/>
      <c r="JCB1" s="628"/>
      <c r="JCC1" s="628"/>
      <c r="JCD1" s="628"/>
      <c r="JCE1" s="628"/>
      <c r="JCF1" s="628"/>
      <c r="JCG1" s="52"/>
      <c r="JCH1" s="55"/>
      <c r="JCI1" s="628"/>
      <c r="JCJ1" s="628"/>
      <c r="JCK1" s="628"/>
      <c r="JCL1" s="628"/>
      <c r="JCM1" s="628"/>
      <c r="JCN1" s="52"/>
      <c r="JCO1" s="55"/>
      <c r="JCP1" s="628"/>
      <c r="JCQ1" s="628"/>
      <c r="JCR1" s="628"/>
      <c r="JCS1" s="628"/>
      <c r="JCT1" s="628"/>
      <c r="JCU1" s="52"/>
      <c r="JCV1" s="55"/>
      <c r="JCW1" s="628"/>
      <c r="JCX1" s="628"/>
      <c r="JCY1" s="628"/>
      <c r="JCZ1" s="628"/>
      <c r="JDA1" s="628"/>
      <c r="JDB1" s="52"/>
      <c r="JDC1" s="55"/>
      <c r="JDD1" s="628"/>
      <c r="JDE1" s="628"/>
      <c r="JDF1" s="628"/>
      <c r="JDG1" s="628"/>
      <c r="JDH1" s="628"/>
      <c r="JDI1" s="52"/>
      <c r="JDJ1" s="55"/>
      <c r="JDK1" s="628"/>
      <c r="JDL1" s="628"/>
      <c r="JDM1" s="628"/>
      <c r="JDN1" s="628"/>
      <c r="JDO1" s="628"/>
      <c r="JDP1" s="52"/>
      <c r="JDQ1" s="55"/>
      <c r="JDR1" s="628"/>
      <c r="JDS1" s="628"/>
      <c r="JDT1" s="628"/>
      <c r="JDU1" s="628"/>
      <c r="JDV1" s="628"/>
      <c r="JDW1" s="52"/>
      <c r="JDX1" s="55"/>
      <c r="JDY1" s="628"/>
      <c r="JDZ1" s="628"/>
      <c r="JEA1" s="628"/>
      <c r="JEB1" s="628"/>
      <c r="JEC1" s="628"/>
      <c r="JED1" s="52"/>
      <c r="JEE1" s="55"/>
      <c r="JEF1" s="628"/>
      <c r="JEG1" s="628"/>
      <c r="JEH1" s="628"/>
      <c r="JEI1" s="628"/>
      <c r="JEJ1" s="628"/>
      <c r="JEK1" s="52"/>
      <c r="JEL1" s="55"/>
      <c r="JEM1" s="628"/>
      <c r="JEN1" s="628"/>
      <c r="JEO1" s="628"/>
      <c r="JEP1" s="628"/>
      <c r="JEQ1" s="628"/>
      <c r="JER1" s="52"/>
      <c r="JES1" s="55"/>
      <c r="JET1" s="628"/>
      <c r="JEU1" s="628"/>
      <c r="JEV1" s="628"/>
      <c r="JEW1" s="628"/>
      <c r="JEX1" s="628"/>
      <c r="JEY1" s="52"/>
      <c r="JEZ1" s="55"/>
      <c r="JFA1" s="628"/>
      <c r="JFB1" s="628"/>
      <c r="JFC1" s="628"/>
      <c r="JFD1" s="628"/>
      <c r="JFE1" s="628"/>
      <c r="JFF1" s="52"/>
      <c r="JFG1" s="55"/>
      <c r="JFH1" s="628"/>
      <c r="JFI1" s="628"/>
      <c r="JFJ1" s="628"/>
      <c r="JFK1" s="628"/>
      <c r="JFL1" s="628"/>
      <c r="JFM1" s="52"/>
      <c r="JFN1" s="55"/>
      <c r="JFO1" s="628"/>
      <c r="JFP1" s="628"/>
      <c r="JFQ1" s="628"/>
      <c r="JFR1" s="628"/>
      <c r="JFS1" s="628"/>
      <c r="JFT1" s="52"/>
      <c r="JFU1" s="55"/>
      <c r="JFV1" s="628"/>
      <c r="JFW1" s="628"/>
      <c r="JFX1" s="628"/>
      <c r="JFY1" s="628"/>
      <c r="JFZ1" s="628"/>
      <c r="JGA1" s="52"/>
      <c r="JGB1" s="55"/>
      <c r="JGC1" s="628"/>
      <c r="JGD1" s="628"/>
      <c r="JGE1" s="628"/>
      <c r="JGF1" s="628"/>
      <c r="JGG1" s="628"/>
      <c r="JGH1" s="52"/>
      <c r="JGI1" s="55"/>
      <c r="JGJ1" s="628"/>
      <c r="JGK1" s="628"/>
      <c r="JGL1" s="628"/>
      <c r="JGM1" s="628"/>
      <c r="JGN1" s="628"/>
      <c r="JGO1" s="52"/>
      <c r="JGP1" s="55"/>
      <c r="JGQ1" s="628"/>
      <c r="JGR1" s="628"/>
      <c r="JGS1" s="628"/>
      <c r="JGT1" s="628"/>
      <c r="JGU1" s="628"/>
      <c r="JGV1" s="52"/>
      <c r="JGW1" s="55"/>
      <c r="JGX1" s="628"/>
      <c r="JGY1" s="628"/>
      <c r="JGZ1" s="628"/>
      <c r="JHA1" s="628"/>
      <c r="JHB1" s="628"/>
      <c r="JHC1" s="52"/>
      <c r="JHD1" s="55"/>
      <c r="JHE1" s="628"/>
      <c r="JHF1" s="628"/>
      <c r="JHG1" s="628"/>
      <c r="JHH1" s="628"/>
      <c r="JHI1" s="628"/>
      <c r="JHJ1" s="52"/>
      <c r="JHK1" s="55"/>
      <c r="JHL1" s="628"/>
      <c r="JHM1" s="628"/>
      <c r="JHN1" s="628"/>
      <c r="JHO1" s="628"/>
      <c r="JHP1" s="628"/>
      <c r="JHQ1" s="52"/>
      <c r="JHR1" s="55"/>
      <c r="JHS1" s="628"/>
      <c r="JHT1" s="628"/>
      <c r="JHU1" s="628"/>
      <c r="JHV1" s="628"/>
      <c r="JHW1" s="628"/>
      <c r="JHX1" s="52"/>
      <c r="JHY1" s="55"/>
      <c r="JHZ1" s="628"/>
      <c r="JIA1" s="628"/>
      <c r="JIB1" s="628"/>
      <c r="JIC1" s="628"/>
      <c r="JID1" s="628"/>
      <c r="JIE1" s="52"/>
      <c r="JIF1" s="55"/>
      <c r="JIG1" s="628"/>
      <c r="JIH1" s="628"/>
      <c r="JII1" s="628"/>
      <c r="JIJ1" s="628"/>
      <c r="JIK1" s="628"/>
      <c r="JIL1" s="52"/>
      <c r="JIM1" s="55"/>
      <c r="JIN1" s="628"/>
      <c r="JIO1" s="628"/>
      <c r="JIP1" s="628"/>
      <c r="JIQ1" s="628"/>
      <c r="JIR1" s="628"/>
      <c r="JIS1" s="52"/>
      <c r="JIT1" s="55"/>
      <c r="JIU1" s="628"/>
      <c r="JIV1" s="628"/>
      <c r="JIW1" s="628"/>
      <c r="JIX1" s="628"/>
      <c r="JIY1" s="628"/>
      <c r="JIZ1" s="52"/>
      <c r="JJA1" s="55"/>
      <c r="JJB1" s="628"/>
      <c r="JJC1" s="628"/>
      <c r="JJD1" s="628"/>
      <c r="JJE1" s="628"/>
      <c r="JJF1" s="628"/>
      <c r="JJG1" s="52"/>
      <c r="JJH1" s="55"/>
      <c r="JJI1" s="628"/>
      <c r="JJJ1" s="628"/>
      <c r="JJK1" s="628"/>
      <c r="JJL1" s="628"/>
      <c r="JJM1" s="628"/>
      <c r="JJN1" s="52"/>
      <c r="JJO1" s="55"/>
      <c r="JJP1" s="628"/>
      <c r="JJQ1" s="628"/>
      <c r="JJR1" s="628"/>
      <c r="JJS1" s="628"/>
      <c r="JJT1" s="628"/>
      <c r="JJU1" s="52"/>
      <c r="JJV1" s="55"/>
      <c r="JJW1" s="628"/>
      <c r="JJX1" s="628"/>
      <c r="JJY1" s="628"/>
      <c r="JJZ1" s="628"/>
      <c r="JKA1" s="628"/>
      <c r="JKB1" s="52"/>
      <c r="JKC1" s="55"/>
      <c r="JKD1" s="628"/>
      <c r="JKE1" s="628"/>
      <c r="JKF1" s="628"/>
      <c r="JKG1" s="628"/>
      <c r="JKH1" s="628"/>
      <c r="JKI1" s="52"/>
      <c r="JKJ1" s="55"/>
      <c r="JKK1" s="628"/>
      <c r="JKL1" s="628"/>
      <c r="JKM1" s="628"/>
      <c r="JKN1" s="628"/>
      <c r="JKO1" s="628"/>
      <c r="JKP1" s="52"/>
      <c r="JKQ1" s="55"/>
      <c r="JKR1" s="628"/>
      <c r="JKS1" s="628"/>
      <c r="JKT1" s="628"/>
      <c r="JKU1" s="628"/>
      <c r="JKV1" s="628"/>
      <c r="JKW1" s="52"/>
      <c r="JKX1" s="55"/>
      <c r="JKY1" s="628"/>
      <c r="JKZ1" s="628"/>
      <c r="JLA1" s="628"/>
      <c r="JLB1" s="628"/>
      <c r="JLC1" s="628"/>
      <c r="JLD1" s="52"/>
      <c r="JLE1" s="55"/>
      <c r="JLF1" s="628"/>
      <c r="JLG1" s="628"/>
      <c r="JLH1" s="628"/>
      <c r="JLI1" s="628"/>
      <c r="JLJ1" s="628"/>
      <c r="JLK1" s="52"/>
      <c r="JLL1" s="55"/>
      <c r="JLM1" s="628"/>
      <c r="JLN1" s="628"/>
      <c r="JLO1" s="628"/>
      <c r="JLP1" s="628"/>
      <c r="JLQ1" s="628"/>
      <c r="JLR1" s="52"/>
      <c r="JLS1" s="55"/>
      <c r="JLT1" s="628"/>
      <c r="JLU1" s="628"/>
      <c r="JLV1" s="628"/>
      <c r="JLW1" s="628"/>
      <c r="JLX1" s="628"/>
      <c r="JLY1" s="52"/>
      <c r="JLZ1" s="55"/>
      <c r="JMA1" s="628"/>
      <c r="JMB1" s="628"/>
      <c r="JMC1" s="628"/>
      <c r="JMD1" s="628"/>
      <c r="JME1" s="628"/>
      <c r="JMF1" s="52"/>
      <c r="JMG1" s="55"/>
      <c r="JMH1" s="628"/>
      <c r="JMI1" s="628"/>
      <c r="JMJ1" s="628"/>
      <c r="JMK1" s="628"/>
      <c r="JML1" s="628"/>
      <c r="JMM1" s="52"/>
      <c r="JMN1" s="55"/>
      <c r="JMO1" s="628"/>
      <c r="JMP1" s="628"/>
      <c r="JMQ1" s="628"/>
      <c r="JMR1" s="628"/>
      <c r="JMS1" s="628"/>
      <c r="JMT1" s="52"/>
      <c r="JMU1" s="55"/>
      <c r="JMV1" s="628"/>
      <c r="JMW1" s="628"/>
      <c r="JMX1" s="628"/>
      <c r="JMY1" s="628"/>
      <c r="JMZ1" s="628"/>
      <c r="JNA1" s="52"/>
      <c r="JNB1" s="55"/>
      <c r="JNC1" s="628"/>
      <c r="JND1" s="628"/>
      <c r="JNE1" s="628"/>
      <c r="JNF1" s="628"/>
      <c r="JNG1" s="628"/>
      <c r="JNH1" s="52"/>
      <c r="JNI1" s="55"/>
      <c r="JNJ1" s="628"/>
      <c r="JNK1" s="628"/>
      <c r="JNL1" s="628"/>
      <c r="JNM1" s="628"/>
      <c r="JNN1" s="628"/>
      <c r="JNO1" s="52"/>
      <c r="JNP1" s="55"/>
      <c r="JNQ1" s="628"/>
      <c r="JNR1" s="628"/>
      <c r="JNS1" s="628"/>
      <c r="JNT1" s="628"/>
      <c r="JNU1" s="628"/>
      <c r="JNV1" s="52"/>
      <c r="JNW1" s="55"/>
      <c r="JNX1" s="628"/>
      <c r="JNY1" s="628"/>
      <c r="JNZ1" s="628"/>
      <c r="JOA1" s="628"/>
      <c r="JOB1" s="628"/>
      <c r="JOC1" s="52"/>
      <c r="JOD1" s="55"/>
      <c r="JOE1" s="628"/>
      <c r="JOF1" s="628"/>
      <c r="JOG1" s="628"/>
      <c r="JOH1" s="628"/>
      <c r="JOI1" s="628"/>
      <c r="JOJ1" s="52"/>
      <c r="JOK1" s="55"/>
      <c r="JOL1" s="628"/>
      <c r="JOM1" s="628"/>
      <c r="JON1" s="628"/>
      <c r="JOO1" s="628"/>
      <c r="JOP1" s="628"/>
      <c r="JOQ1" s="52"/>
      <c r="JOR1" s="55"/>
      <c r="JOS1" s="628"/>
      <c r="JOT1" s="628"/>
      <c r="JOU1" s="628"/>
      <c r="JOV1" s="628"/>
      <c r="JOW1" s="628"/>
      <c r="JOX1" s="52"/>
      <c r="JOY1" s="55"/>
      <c r="JOZ1" s="628"/>
      <c r="JPA1" s="628"/>
      <c r="JPB1" s="628"/>
      <c r="JPC1" s="628"/>
      <c r="JPD1" s="628"/>
      <c r="JPE1" s="52"/>
      <c r="JPF1" s="55"/>
      <c r="JPG1" s="628"/>
      <c r="JPH1" s="628"/>
      <c r="JPI1" s="628"/>
      <c r="JPJ1" s="628"/>
      <c r="JPK1" s="628"/>
      <c r="JPL1" s="52"/>
      <c r="JPM1" s="55"/>
      <c r="JPN1" s="628"/>
      <c r="JPO1" s="628"/>
      <c r="JPP1" s="628"/>
      <c r="JPQ1" s="628"/>
      <c r="JPR1" s="628"/>
      <c r="JPS1" s="52"/>
      <c r="JPT1" s="55"/>
      <c r="JPU1" s="628"/>
      <c r="JPV1" s="628"/>
      <c r="JPW1" s="628"/>
      <c r="JPX1" s="628"/>
      <c r="JPY1" s="628"/>
      <c r="JPZ1" s="52"/>
      <c r="JQA1" s="55"/>
      <c r="JQB1" s="628"/>
      <c r="JQC1" s="628"/>
      <c r="JQD1" s="628"/>
      <c r="JQE1" s="628"/>
      <c r="JQF1" s="628"/>
      <c r="JQG1" s="52"/>
      <c r="JQH1" s="55"/>
      <c r="JQI1" s="628"/>
      <c r="JQJ1" s="628"/>
      <c r="JQK1" s="628"/>
      <c r="JQL1" s="628"/>
      <c r="JQM1" s="628"/>
      <c r="JQN1" s="52"/>
      <c r="JQO1" s="55"/>
      <c r="JQP1" s="628"/>
      <c r="JQQ1" s="628"/>
      <c r="JQR1" s="628"/>
      <c r="JQS1" s="628"/>
      <c r="JQT1" s="628"/>
      <c r="JQU1" s="52"/>
      <c r="JQV1" s="55"/>
      <c r="JQW1" s="628"/>
      <c r="JQX1" s="628"/>
      <c r="JQY1" s="628"/>
      <c r="JQZ1" s="628"/>
      <c r="JRA1" s="628"/>
      <c r="JRB1" s="52"/>
      <c r="JRC1" s="55"/>
      <c r="JRD1" s="628"/>
      <c r="JRE1" s="628"/>
      <c r="JRF1" s="628"/>
      <c r="JRG1" s="628"/>
      <c r="JRH1" s="628"/>
      <c r="JRI1" s="52"/>
      <c r="JRJ1" s="55"/>
      <c r="JRK1" s="628"/>
      <c r="JRL1" s="628"/>
      <c r="JRM1" s="628"/>
      <c r="JRN1" s="628"/>
      <c r="JRO1" s="628"/>
      <c r="JRP1" s="52"/>
      <c r="JRQ1" s="55"/>
      <c r="JRR1" s="628"/>
      <c r="JRS1" s="628"/>
      <c r="JRT1" s="628"/>
      <c r="JRU1" s="628"/>
      <c r="JRV1" s="628"/>
      <c r="JRW1" s="52"/>
      <c r="JRX1" s="55"/>
      <c r="JRY1" s="628"/>
      <c r="JRZ1" s="628"/>
      <c r="JSA1" s="628"/>
      <c r="JSB1" s="628"/>
      <c r="JSC1" s="628"/>
      <c r="JSD1" s="52"/>
      <c r="JSE1" s="55"/>
      <c r="JSF1" s="628"/>
      <c r="JSG1" s="628"/>
      <c r="JSH1" s="628"/>
      <c r="JSI1" s="628"/>
      <c r="JSJ1" s="628"/>
      <c r="JSK1" s="52"/>
      <c r="JSL1" s="55"/>
      <c r="JSM1" s="628"/>
      <c r="JSN1" s="628"/>
      <c r="JSO1" s="628"/>
      <c r="JSP1" s="628"/>
      <c r="JSQ1" s="628"/>
      <c r="JSR1" s="52"/>
      <c r="JSS1" s="55"/>
      <c r="JST1" s="628"/>
      <c r="JSU1" s="628"/>
      <c r="JSV1" s="628"/>
      <c r="JSW1" s="628"/>
      <c r="JSX1" s="628"/>
      <c r="JSY1" s="52"/>
      <c r="JSZ1" s="55"/>
      <c r="JTA1" s="628"/>
      <c r="JTB1" s="628"/>
      <c r="JTC1" s="628"/>
      <c r="JTD1" s="628"/>
      <c r="JTE1" s="628"/>
      <c r="JTF1" s="52"/>
      <c r="JTG1" s="55"/>
      <c r="JTH1" s="628"/>
      <c r="JTI1" s="628"/>
      <c r="JTJ1" s="628"/>
      <c r="JTK1" s="628"/>
      <c r="JTL1" s="628"/>
      <c r="JTM1" s="52"/>
      <c r="JTN1" s="55"/>
      <c r="JTO1" s="628"/>
      <c r="JTP1" s="628"/>
      <c r="JTQ1" s="628"/>
      <c r="JTR1" s="628"/>
      <c r="JTS1" s="628"/>
      <c r="JTT1" s="52"/>
      <c r="JTU1" s="55"/>
      <c r="JTV1" s="628"/>
      <c r="JTW1" s="628"/>
      <c r="JTX1" s="628"/>
      <c r="JTY1" s="628"/>
      <c r="JTZ1" s="628"/>
      <c r="JUA1" s="52"/>
      <c r="JUB1" s="55"/>
      <c r="JUC1" s="628"/>
      <c r="JUD1" s="628"/>
      <c r="JUE1" s="628"/>
      <c r="JUF1" s="628"/>
      <c r="JUG1" s="628"/>
      <c r="JUH1" s="52"/>
      <c r="JUI1" s="55"/>
      <c r="JUJ1" s="628"/>
      <c r="JUK1" s="628"/>
      <c r="JUL1" s="628"/>
      <c r="JUM1" s="628"/>
      <c r="JUN1" s="628"/>
      <c r="JUO1" s="52"/>
      <c r="JUP1" s="55"/>
      <c r="JUQ1" s="628"/>
      <c r="JUR1" s="628"/>
      <c r="JUS1" s="628"/>
      <c r="JUT1" s="628"/>
      <c r="JUU1" s="628"/>
      <c r="JUV1" s="52"/>
      <c r="JUW1" s="55"/>
      <c r="JUX1" s="628"/>
      <c r="JUY1" s="628"/>
      <c r="JUZ1" s="628"/>
      <c r="JVA1" s="628"/>
      <c r="JVB1" s="628"/>
      <c r="JVC1" s="52"/>
      <c r="JVD1" s="55"/>
      <c r="JVE1" s="628"/>
      <c r="JVF1" s="628"/>
      <c r="JVG1" s="628"/>
      <c r="JVH1" s="628"/>
      <c r="JVI1" s="628"/>
      <c r="JVJ1" s="52"/>
      <c r="JVK1" s="55"/>
      <c r="JVL1" s="628"/>
      <c r="JVM1" s="628"/>
      <c r="JVN1" s="628"/>
      <c r="JVO1" s="628"/>
      <c r="JVP1" s="628"/>
      <c r="JVQ1" s="52"/>
      <c r="JVR1" s="55"/>
      <c r="JVS1" s="628"/>
      <c r="JVT1" s="628"/>
      <c r="JVU1" s="628"/>
      <c r="JVV1" s="628"/>
      <c r="JVW1" s="628"/>
      <c r="JVX1" s="52"/>
      <c r="JVY1" s="55"/>
      <c r="JVZ1" s="628"/>
      <c r="JWA1" s="628"/>
      <c r="JWB1" s="628"/>
      <c r="JWC1" s="628"/>
      <c r="JWD1" s="628"/>
      <c r="JWE1" s="52"/>
      <c r="JWF1" s="55"/>
      <c r="JWG1" s="628"/>
      <c r="JWH1" s="628"/>
      <c r="JWI1" s="628"/>
      <c r="JWJ1" s="628"/>
      <c r="JWK1" s="628"/>
      <c r="JWL1" s="52"/>
      <c r="JWM1" s="55"/>
      <c r="JWN1" s="628"/>
      <c r="JWO1" s="628"/>
      <c r="JWP1" s="628"/>
      <c r="JWQ1" s="628"/>
      <c r="JWR1" s="628"/>
      <c r="JWS1" s="52"/>
      <c r="JWT1" s="55"/>
      <c r="JWU1" s="628"/>
      <c r="JWV1" s="628"/>
      <c r="JWW1" s="628"/>
      <c r="JWX1" s="628"/>
      <c r="JWY1" s="628"/>
      <c r="JWZ1" s="52"/>
      <c r="JXA1" s="55"/>
      <c r="JXB1" s="628"/>
      <c r="JXC1" s="628"/>
      <c r="JXD1" s="628"/>
      <c r="JXE1" s="628"/>
      <c r="JXF1" s="628"/>
      <c r="JXG1" s="52"/>
      <c r="JXH1" s="55"/>
      <c r="JXI1" s="628"/>
      <c r="JXJ1" s="628"/>
      <c r="JXK1" s="628"/>
      <c r="JXL1" s="628"/>
      <c r="JXM1" s="628"/>
      <c r="JXN1" s="52"/>
      <c r="JXO1" s="55"/>
      <c r="JXP1" s="628"/>
      <c r="JXQ1" s="628"/>
      <c r="JXR1" s="628"/>
      <c r="JXS1" s="628"/>
      <c r="JXT1" s="628"/>
      <c r="JXU1" s="52"/>
      <c r="JXV1" s="55"/>
      <c r="JXW1" s="628"/>
      <c r="JXX1" s="628"/>
      <c r="JXY1" s="628"/>
      <c r="JXZ1" s="628"/>
      <c r="JYA1" s="628"/>
      <c r="JYB1" s="52"/>
      <c r="JYC1" s="55"/>
      <c r="JYD1" s="628"/>
      <c r="JYE1" s="628"/>
      <c r="JYF1" s="628"/>
      <c r="JYG1" s="628"/>
      <c r="JYH1" s="628"/>
      <c r="JYI1" s="52"/>
      <c r="JYJ1" s="55"/>
      <c r="JYK1" s="628"/>
      <c r="JYL1" s="628"/>
      <c r="JYM1" s="628"/>
      <c r="JYN1" s="628"/>
      <c r="JYO1" s="628"/>
      <c r="JYP1" s="52"/>
      <c r="JYQ1" s="55"/>
      <c r="JYR1" s="628"/>
      <c r="JYS1" s="628"/>
      <c r="JYT1" s="628"/>
      <c r="JYU1" s="628"/>
      <c r="JYV1" s="628"/>
      <c r="JYW1" s="52"/>
      <c r="JYX1" s="55"/>
      <c r="JYY1" s="628"/>
      <c r="JYZ1" s="628"/>
      <c r="JZA1" s="628"/>
      <c r="JZB1" s="628"/>
      <c r="JZC1" s="628"/>
      <c r="JZD1" s="52"/>
      <c r="JZE1" s="55"/>
      <c r="JZF1" s="628"/>
      <c r="JZG1" s="628"/>
      <c r="JZH1" s="628"/>
      <c r="JZI1" s="628"/>
      <c r="JZJ1" s="628"/>
      <c r="JZK1" s="52"/>
      <c r="JZL1" s="55"/>
      <c r="JZM1" s="628"/>
      <c r="JZN1" s="628"/>
      <c r="JZO1" s="628"/>
      <c r="JZP1" s="628"/>
      <c r="JZQ1" s="628"/>
      <c r="JZR1" s="52"/>
      <c r="JZS1" s="55"/>
      <c r="JZT1" s="628"/>
      <c r="JZU1" s="628"/>
      <c r="JZV1" s="628"/>
      <c r="JZW1" s="628"/>
      <c r="JZX1" s="628"/>
      <c r="JZY1" s="52"/>
      <c r="JZZ1" s="55"/>
      <c r="KAA1" s="628"/>
      <c r="KAB1" s="628"/>
      <c r="KAC1" s="628"/>
      <c r="KAD1" s="628"/>
      <c r="KAE1" s="628"/>
      <c r="KAF1" s="52"/>
      <c r="KAG1" s="55"/>
      <c r="KAH1" s="628"/>
      <c r="KAI1" s="628"/>
      <c r="KAJ1" s="628"/>
      <c r="KAK1" s="628"/>
      <c r="KAL1" s="628"/>
      <c r="KAM1" s="52"/>
      <c r="KAN1" s="55"/>
      <c r="KAO1" s="628"/>
      <c r="KAP1" s="628"/>
      <c r="KAQ1" s="628"/>
      <c r="KAR1" s="628"/>
      <c r="KAS1" s="628"/>
      <c r="KAT1" s="52"/>
      <c r="KAU1" s="55"/>
      <c r="KAV1" s="628"/>
      <c r="KAW1" s="628"/>
      <c r="KAX1" s="628"/>
      <c r="KAY1" s="628"/>
      <c r="KAZ1" s="628"/>
      <c r="KBA1" s="52"/>
      <c r="KBB1" s="55"/>
      <c r="KBC1" s="628"/>
      <c r="KBD1" s="628"/>
      <c r="KBE1" s="628"/>
      <c r="KBF1" s="628"/>
      <c r="KBG1" s="628"/>
      <c r="KBH1" s="52"/>
      <c r="KBI1" s="55"/>
      <c r="KBJ1" s="628"/>
      <c r="KBK1" s="628"/>
      <c r="KBL1" s="628"/>
      <c r="KBM1" s="628"/>
      <c r="KBN1" s="628"/>
      <c r="KBO1" s="52"/>
      <c r="KBP1" s="55"/>
      <c r="KBQ1" s="628"/>
      <c r="KBR1" s="628"/>
      <c r="KBS1" s="628"/>
      <c r="KBT1" s="628"/>
      <c r="KBU1" s="628"/>
      <c r="KBV1" s="52"/>
      <c r="KBW1" s="55"/>
      <c r="KBX1" s="628"/>
      <c r="KBY1" s="628"/>
      <c r="KBZ1" s="628"/>
      <c r="KCA1" s="628"/>
      <c r="KCB1" s="628"/>
      <c r="KCC1" s="52"/>
      <c r="KCD1" s="55"/>
      <c r="KCE1" s="628"/>
      <c r="KCF1" s="628"/>
      <c r="KCG1" s="628"/>
      <c r="KCH1" s="628"/>
      <c r="KCI1" s="628"/>
      <c r="KCJ1" s="52"/>
      <c r="KCK1" s="55"/>
      <c r="KCL1" s="628"/>
      <c r="KCM1" s="628"/>
      <c r="KCN1" s="628"/>
      <c r="KCO1" s="628"/>
      <c r="KCP1" s="628"/>
      <c r="KCQ1" s="52"/>
      <c r="KCR1" s="55"/>
      <c r="KCS1" s="628"/>
      <c r="KCT1" s="628"/>
      <c r="KCU1" s="628"/>
      <c r="KCV1" s="628"/>
      <c r="KCW1" s="628"/>
      <c r="KCX1" s="52"/>
      <c r="KCY1" s="55"/>
      <c r="KCZ1" s="628"/>
      <c r="KDA1" s="628"/>
      <c r="KDB1" s="628"/>
      <c r="KDC1" s="628"/>
      <c r="KDD1" s="628"/>
      <c r="KDE1" s="52"/>
      <c r="KDF1" s="55"/>
      <c r="KDG1" s="628"/>
      <c r="KDH1" s="628"/>
      <c r="KDI1" s="628"/>
      <c r="KDJ1" s="628"/>
      <c r="KDK1" s="628"/>
      <c r="KDL1" s="52"/>
      <c r="KDM1" s="55"/>
      <c r="KDN1" s="628"/>
      <c r="KDO1" s="628"/>
      <c r="KDP1" s="628"/>
      <c r="KDQ1" s="628"/>
      <c r="KDR1" s="628"/>
      <c r="KDS1" s="52"/>
      <c r="KDT1" s="55"/>
      <c r="KDU1" s="628"/>
      <c r="KDV1" s="628"/>
      <c r="KDW1" s="628"/>
      <c r="KDX1" s="628"/>
      <c r="KDY1" s="628"/>
      <c r="KDZ1" s="52"/>
      <c r="KEA1" s="55"/>
      <c r="KEB1" s="628"/>
      <c r="KEC1" s="628"/>
      <c r="KED1" s="628"/>
      <c r="KEE1" s="628"/>
      <c r="KEF1" s="628"/>
      <c r="KEG1" s="52"/>
      <c r="KEH1" s="55"/>
      <c r="KEI1" s="628"/>
      <c r="KEJ1" s="628"/>
      <c r="KEK1" s="628"/>
      <c r="KEL1" s="628"/>
      <c r="KEM1" s="628"/>
      <c r="KEN1" s="52"/>
      <c r="KEO1" s="55"/>
      <c r="KEP1" s="628"/>
      <c r="KEQ1" s="628"/>
      <c r="KER1" s="628"/>
      <c r="KES1" s="628"/>
      <c r="KET1" s="628"/>
      <c r="KEU1" s="52"/>
      <c r="KEV1" s="55"/>
      <c r="KEW1" s="628"/>
      <c r="KEX1" s="628"/>
      <c r="KEY1" s="628"/>
      <c r="KEZ1" s="628"/>
      <c r="KFA1" s="628"/>
      <c r="KFB1" s="52"/>
      <c r="KFC1" s="55"/>
      <c r="KFD1" s="628"/>
      <c r="KFE1" s="628"/>
      <c r="KFF1" s="628"/>
      <c r="KFG1" s="628"/>
      <c r="KFH1" s="628"/>
      <c r="KFI1" s="52"/>
      <c r="KFJ1" s="55"/>
      <c r="KFK1" s="628"/>
      <c r="KFL1" s="628"/>
      <c r="KFM1" s="628"/>
      <c r="KFN1" s="628"/>
      <c r="KFO1" s="628"/>
      <c r="KFP1" s="52"/>
      <c r="KFQ1" s="55"/>
      <c r="KFR1" s="628"/>
      <c r="KFS1" s="628"/>
      <c r="KFT1" s="628"/>
      <c r="KFU1" s="628"/>
      <c r="KFV1" s="628"/>
      <c r="KFW1" s="52"/>
      <c r="KFX1" s="55"/>
      <c r="KFY1" s="628"/>
      <c r="KFZ1" s="628"/>
      <c r="KGA1" s="628"/>
      <c r="KGB1" s="628"/>
      <c r="KGC1" s="628"/>
      <c r="KGD1" s="52"/>
      <c r="KGE1" s="55"/>
      <c r="KGF1" s="628"/>
      <c r="KGG1" s="628"/>
      <c r="KGH1" s="628"/>
      <c r="KGI1" s="628"/>
      <c r="KGJ1" s="628"/>
      <c r="KGK1" s="52"/>
      <c r="KGL1" s="55"/>
      <c r="KGM1" s="628"/>
      <c r="KGN1" s="628"/>
      <c r="KGO1" s="628"/>
      <c r="KGP1" s="628"/>
      <c r="KGQ1" s="628"/>
      <c r="KGR1" s="52"/>
      <c r="KGS1" s="55"/>
      <c r="KGT1" s="628"/>
      <c r="KGU1" s="628"/>
      <c r="KGV1" s="628"/>
      <c r="KGW1" s="628"/>
      <c r="KGX1" s="628"/>
      <c r="KGY1" s="52"/>
      <c r="KGZ1" s="55"/>
      <c r="KHA1" s="628"/>
      <c r="KHB1" s="628"/>
      <c r="KHC1" s="628"/>
      <c r="KHD1" s="628"/>
      <c r="KHE1" s="628"/>
      <c r="KHF1" s="52"/>
      <c r="KHG1" s="55"/>
      <c r="KHH1" s="628"/>
      <c r="KHI1" s="628"/>
      <c r="KHJ1" s="628"/>
      <c r="KHK1" s="628"/>
      <c r="KHL1" s="628"/>
      <c r="KHM1" s="52"/>
      <c r="KHN1" s="55"/>
      <c r="KHO1" s="628"/>
      <c r="KHP1" s="628"/>
      <c r="KHQ1" s="628"/>
      <c r="KHR1" s="628"/>
      <c r="KHS1" s="628"/>
      <c r="KHT1" s="52"/>
      <c r="KHU1" s="55"/>
      <c r="KHV1" s="628"/>
      <c r="KHW1" s="628"/>
      <c r="KHX1" s="628"/>
      <c r="KHY1" s="628"/>
      <c r="KHZ1" s="628"/>
      <c r="KIA1" s="52"/>
      <c r="KIB1" s="55"/>
      <c r="KIC1" s="628"/>
      <c r="KID1" s="628"/>
      <c r="KIE1" s="628"/>
      <c r="KIF1" s="628"/>
      <c r="KIG1" s="628"/>
      <c r="KIH1" s="52"/>
      <c r="KII1" s="55"/>
      <c r="KIJ1" s="628"/>
      <c r="KIK1" s="628"/>
      <c r="KIL1" s="628"/>
      <c r="KIM1" s="628"/>
      <c r="KIN1" s="628"/>
      <c r="KIO1" s="52"/>
      <c r="KIP1" s="55"/>
      <c r="KIQ1" s="628"/>
      <c r="KIR1" s="628"/>
      <c r="KIS1" s="628"/>
      <c r="KIT1" s="628"/>
      <c r="KIU1" s="628"/>
      <c r="KIV1" s="52"/>
      <c r="KIW1" s="55"/>
      <c r="KIX1" s="628"/>
      <c r="KIY1" s="628"/>
      <c r="KIZ1" s="628"/>
      <c r="KJA1" s="628"/>
      <c r="KJB1" s="628"/>
      <c r="KJC1" s="52"/>
      <c r="KJD1" s="55"/>
      <c r="KJE1" s="628"/>
      <c r="KJF1" s="628"/>
      <c r="KJG1" s="628"/>
      <c r="KJH1" s="628"/>
      <c r="KJI1" s="628"/>
      <c r="KJJ1" s="52"/>
      <c r="KJK1" s="55"/>
      <c r="KJL1" s="628"/>
      <c r="KJM1" s="628"/>
      <c r="KJN1" s="628"/>
      <c r="KJO1" s="628"/>
      <c r="KJP1" s="628"/>
      <c r="KJQ1" s="52"/>
      <c r="KJR1" s="55"/>
      <c r="KJS1" s="628"/>
      <c r="KJT1" s="628"/>
      <c r="KJU1" s="628"/>
      <c r="KJV1" s="628"/>
      <c r="KJW1" s="628"/>
      <c r="KJX1" s="52"/>
      <c r="KJY1" s="55"/>
      <c r="KJZ1" s="628"/>
      <c r="KKA1" s="628"/>
      <c r="KKB1" s="628"/>
      <c r="KKC1" s="628"/>
      <c r="KKD1" s="628"/>
      <c r="KKE1" s="52"/>
      <c r="KKF1" s="55"/>
      <c r="KKG1" s="628"/>
      <c r="KKH1" s="628"/>
      <c r="KKI1" s="628"/>
      <c r="KKJ1" s="628"/>
      <c r="KKK1" s="628"/>
      <c r="KKL1" s="52"/>
      <c r="KKM1" s="55"/>
      <c r="KKN1" s="628"/>
      <c r="KKO1" s="628"/>
      <c r="KKP1" s="628"/>
      <c r="KKQ1" s="628"/>
      <c r="KKR1" s="628"/>
      <c r="KKS1" s="52"/>
      <c r="KKT1" s="55"/>
      <c r="KKU1" s="628"/>
      <c r="KKV1" s="628"/>
      <c r="KKW1" s="628"/>
      <c r="KKX1" s="628"/>
      <c r="KKY1" s="628"/>
      <c r="KKZ1" s="52"/>
      <c r="KLA1" s="55"/>
      <c r="KLB1" s="628"/>
      <c r="KLC1" s="628"/>
      <c r="KLD1" s="628"/>
      <c r="KLE1" s="628"/>
      <c r="KLF1" s="628"/>
      <c r="KLG1" s="52"/>
      <c r="KLH1" s="55"/>
      <c r="KLI1" s="628"/>
      <c r="KLJ1" s="628"/>
      <c r="KLK1" s="628"/>
      <c r="KLL1" s="628"/>
      <c r="KLM1" s="628"/>
      <c r="KLN1" s="52"/>
      <c r="KLO1" s="55"/>
      <c r="KLP1" s="628"/>
      <c r="KLQ1" s="628"/>
      <c r="KLR1" s="628"/>
      <c r="KLS1" s="628"/>
      <c r="KLT1" s="628"/>
      <c r="KLU1" s="52"/>
      <c r="KLV1" s="55"/>
      <c r="KLW1" s="628"/>
      <c r="KLX1" s="628"/>
      <c r="KLY1" s="628"/>
      <c r="KLZ1" s="628"/>
      <c r="KMA1" s="628"/>
      <c r="KMB1" s="52"/>
      <c r="KMC1" s="55"/>
      <c r="KMD1" s="628"/>
      <c r="KME1" s="628"/>
      <c r="KMF1" s="628"/>
      <c r="KMG1" s="628"/>
      <c r="KMH1" s="628"/>
      <c r="KMI1" s="52"/>
      <c r="KMJ1" s="55"/>
      <c r="KMK1" s="628"/>
      <c r="KML1" s="628"/>
      <c r="KMM1" s="628"/>
      <c r="KMN1" s="628"/>
      <c r="KMO1" s="628"/>
      <c r="KMP1" s="52"/>
      <c r="KMQ1" s="55"/>
      <c r="KMR1" s="628"/>
      <c r="KMS1" s="628"/>
      <c r="KMT1" s="628"/>
      <c r="KMU1" s="628"/>
      <c r="KMV1" s="628"/>
      <c r="KMW1" s="52"/>
      <c r="KMX1" s="55"/>
      <c r="KMY1" s="628"/>
      <c r="KMZ1" s="628"/>
      <c r="KNA1" s="628"/>
      <c r="KNB1" s="628"/>
      <c r="KNC1" s="628"/>
      <c r="KND1" s="52"/>
      <c r="KNE1" s="55"/>
      <c r="KNF1" s="628"/>
      <c r="KNG1" s="628"/>
      <c r="KNH1" s="628"/>
      <c r="KNI1" s="628"/>
      <c r="KNJ1" s="628"/>
      <c r="KNK1" s="52"/>
      <c r="KNL1" s="55"/>
      <c r="KNM1" s="628"/>
      <c r="KNN1" s="628"/>
      <c r="KNO1" s="628"/>
      <c r="KNP1" s="628"/>
      <c r="KNQ1" s="628"/>
      <c r="KNR1" s="52"/>
      <c r="KNS1" s="55"/>
      <c r="KNT1" s="628"/>
      <c r="KNU1" s="628"/>
      <c r="KNV1" s="628"/>
      <c r="KNW1" s="628"/>
      <c r="KNX1" s="628"/>
      <c r="KNY1" s="52"/>
      <c r="KNZ1" s="55"/>
      <c r="KOA1" s="628"/>
      <c r="KOB1" s="628"/>
      <c r="KOC1" s="628"/>
      <c r="KOD1" s="628"/>
      <c r="KOE1" s="628"/>
      <c r="KOF1" s="52"/>
      <c r="KOG1" s="55"/>
      <c r="KOH1" s="628"/>
      <c r="KOI1" s="628"/>
      <c r="KOJ1" s="628"/>
      <c r="KOK1" s="628"/>
      <c r="KOL1" s="628"/>
      <c r="KOM1" s="52"/>
      <c r="KON1" s="55"/>
      <c r="KOO1" s="628"/>
      <c r="KOP1" s="628"/>
      <c r="KOQ1" s="628"/>
      <c r="KOR1" s="628"/>
      <c r="KOS1" s="628"/>
      <c r="KOT1" s="52"/>
      <c r="KOU1" s="55"/>
      <c r="KOV1" s="628"/>
      <c r="KOW1" s="628"/>
      <c r="KOX1" s="628"/>
      <c r="KOY1" s="628"/>
      <c r="KOZ1" s="628"/>
      <c r="KPA1" s="52"/>
      <c r="KPB1" s="55"/>
      <c r="KPC1" s="628"/>
      <c r="KPD1" s="628"/>
      <c r="KPE1" s="628"/>
      <c r="KPF1" s="628"/>
      <c r="KPG1" s="628"/>
      <c r="KPH1" s="52"/>
      <c r="KPI1" s="55"/>
      <c r="KPJ1" s="628"/>
      <c r="KPK1" s="628"/>
      <c r="KPL1" s="628"/>
      <c r="KPM1" s="628"/>
      <c r="KPN1" s="628"/>
      <c r="KPO1" s="52"/>
      <c r="KPP1" s="55"/>
      <c r="KPQ1" s="628"/>
      <c r="KPR1" s="628"/>
      <c r="KPS1" s="628"/>
      <c r="KPT1" s="628"/>
      <c r="KPU1" s="628"/>
      <c r="KPV1" s="52"/>
      <c r="KPW1" s="55"/>
      <c r="KPX1" s="628"/>
      <c r="KPY1" s="628"/>
      <c r="KPZ1" s="628"/>
      <c r="KQA1" s="628"/>
      <c r="KQB1" s="628"/>
      <c r="KQC1" s="52"/>
      <c r="KQD1" s="55"/>
      <c r="KQE1" s="628"/>
      <c r="KQF1" s="628"/>
      <c r="KQG1" s="628"/>
      <c r="KQH1" s="628"/>
      <c r="KQI1" s="628"/>
      <c r="KQJ1" s="52"/>
      <c r="KQK1" s="55"/>
      <c r="KQL1" s="628"/>
      <c r="KQM1" s="628"/>
      <c r="KQN1" s="628"/>
      <c r="KQO1" s="628"/>
      <c r="KQP1" s="628"/>
      <c r="KQQ1" s="52"/>
      <c r="KQR1" s="55"/>
      <c r="KQS1" s="628"/>
      <c r="KQT1" s="628"/>
      <c r="KQU1" s="628"/>
      <c r="KQV1" s="628"/>
      <c r="KQW1" s="628"/>
      <c r="KQX1" s="52"/>
      <c r="KQY1" s="55"/>
      <c r="KQZ1" s="628"/>
      <c r="KRA1" s="628"/>
      <c r="KRB1" s="628"/>
      <c r="KRC1" s="628"/>
      <c r="KRD1" s="628"/>
      <c r="KRE1" s="52"/>
      <c r="KRF1" s="55"/>
      <c r="KRG1" s="628"/>
      <c r="KRH1" s="628"/>
      <c r="KRI1" s="628"/>
      <c r="KRJ1" s="628"/>
      <c r="KRK1" s="628"/>
      <c r="KRL1" s="52"/>
      <c r="KRM1" s="55"/>
      <c r="KRN1" s="628"/>
      <c r="KRO1" s="628"/>
      <c r="KRP1" s="628"/>
      <c r="KRQ1" s="628"/>
      <c r="KRR1" s="628"/>
      <c r="KRS1" s="52"/>
      <c r="KRT1" s="55"/>
      <c r="KRU1" s="628"/>
      <c r="KRV1" s="628"/>
      <c r="KRW1" s="628"/>
      <c r="KRX1" s="628"/>
      <c r="KRY1" s="628"/>
      <c r="KRZ1" s="52"/>
      <c r="KSA1" s="55"/>
      <c r="KSB1" s="628"/>
      <c r="KSC1" s="628"/>
      <c r="KSD1" s="628"/>
      <c r="KSE1" s="628"/>
      <c r="KSF1" s="628"/>
      <c r="KSG1" s="52"/>
      <c r="KSH1" s="55"/>
      <c r="KSI1" s="628"/>
      <c r="KSJ1" s="628"/>
      <c r="KSK1" s="628"/>
      <c r="KSL1" s="628"/>
      <c r="KSM1" s="628"/>
      <c r="KSN1" s="52"/>
      <c r="KSO1" s="55"/>
      <c r="KSP1" s="628"/>
      <c r="KSQ1" s="628"/>
      <c r="KSR1" s="628"/>
      <c r="KSS1" s="628"/>
      <c r="KST1" s="628"/>
      <c r="KSU1" s="52"/>
      <c r="KSV1" s="55"/>
      <c r="KSW1" s="628"/>
      <c r="KSX1" s="628"/>
      <c r="KSY1" s="628"/>
      <c r="KSZ1" s="628"/>
      <c r="KTA1" s="628"/>
      <c r="KTB1" s="52"/>
      <c r="KTC1" s="55"/>
      <c r="KTD1" s="628"/>
      <c r="KTE1" s="628"/>
      <c r="KTF1" s="628"/>
      <c r="KTG1" s="628"/>
      <c r="KTH1" s="628"/>
      <c r="KTI1" s="52"/>
      <c r="KTJ1" s="55"/>
      <c r="KTK1" s="628"/>
      <c r="KTL1" s="628"/>
      <c r="KTM1" s="628"/>
      <c r="KTN1" s="628"/>
      <c r="KTO1" s="628"/>
      <c r="KTP1" s="52"/>
      <c r="KTQ1" s="55"/>
      <c r="KTR1" s="628"/>
      <c r="KTS1" s="628"/>
      <c r="KTT1" s="628"/>
      <c r="KTU1" s="628"/>
      <c r="KTV1" s="628"/>
      <c r="KTW1" s="52"/>
      <c r="KTX1" s="55"/>
      <c r="KTY1" s="628"/>
      <c r="KTZ1" s="628"/>
      <c r="KUA1" s="628"/>
      <c r="KUB1" s="628"/>
      <c r="KUC1" s="628"/>
      <c r="KUD1" s="52"/>
      <c r="KUE1" s="55"/>
      <c r="KUF1" s="628"/>
      <c r="KUG1" s="628"/>
      <c r="KUH1" s="628"/>
      <c r="KUI1" s="628"/>
      <c r="KUJ1" s="628"/>
      <c r="KUK1" s="52"/>
      <c r="KUL1" s="55"/>
      <c r="KUM1" s="628"/>
      <c r="KUN1" s="628"/>
      <c r="KUO1" s="628"/>
      <c r="KUP1" s="628"/>
      <c r="KUQ1" s="628"/>
      <c r="KUR1" s="52"/>
      <c r="KUS1" s="55"/>
      <c r="KUT1" s="628"/>
      <c r="KUU1" s="628"/>
      <c r="KUV1" s="628"/>
      <c r="KUW1" s="628"/>
      <c r="KUX1" s="628"/>
      <c r="KUY1" s="52"/>
      <c r="KUZ1" s="55"/>
      <c r="KVA1" s="628"/>
      <c r="KVB1" s="628"/>
      <c r="KVC1" s="628"/>
      <c r="KVD1" s="628"/>
      <c r="KVE1" s="628"/>
      <c r="KVF1" s="52"/>
      <c r="KVG1" s="55"/>
      <c r="KVH1" s="628"/>
      <c r="KVI1" s="628"/>
      <c r="KVJ1" s="628"/>
      <c r="KVK1" s="628"/>
      <c r="KVL1" s="628"/>
      <c r="KVM1" s="52"/>
      <c r="KVN1" s="55"/>
      <c r="KVO1" s="628"/>
      <c r="KVP1" s="628"/>
      <c r="KVQ1" s="628"/>
      <c r="KVR1" s="628"/>
      <c r="KVS1" s="628"/>
      <c r="KVT1" s="52"/>
      <c r="KVU1" s="55"/>
      <c r="KVV1" s="628"/>
      <c r="KVW1" s="628"/>
      <c r="KVX1" s="628"/>
      <c r="KVY1" s="628"/>
      <c r="KVZ1" s="628"/>
      <c r="KWA1" s="52"/>
      <c r="KWB1" s="55"/>
      <c r="KWC1" s="628"/>
      <c r="KWD1" s="628"/>
      <c r="KWE1" s="628"/>
      <c r="KWF1" s="628"/>
      <c r="KWG1" s="628"/>
      <c r="KWH1" s="52"/>
      <c r="KWI1" s="55"/>
      <c r="KWJ1" s="628"/>
      <c r="KWK1" s="628"/>
      <c r="KWL1" s="628"/>
      <c r="KWM1" s="628"/>
      <c r="KWN1" s="628"/>
      <c r="KWO1" s="52"/>
      <c r="KWP1" s="55"/>
      <c r="KWQ1" s="628"/>
      <c r="KWR1" s="628"/>
      <c r="KWS1" s="628"/>
      <c r="KWT1" s="628"/>
      <c r="KWU1" s="628"/>
      <c r="KWV1" s="52"/>
      <c r="KWW1" s="55"/>
      <c r="KWX1" s="628"/>
      <c r="KWY1" s="628"/>
      <c r="KWZ1" s="628"/>
      <c r="KXA1" s="628"/>
      <c r="KXB1" s="628"/>
      <c r="KXC1" s="52"/>
      <c r="KXD1" s="55"/>
      <c r="KXE1" s="628"/>
      <c r="KXF1" s="628"/>
      <c r="KXG1" s="628"/>
      <c r="KXH1" s="628"/>
      <c r="KXI1" s="628"/>
      <c r="KXJ1" s="52"/>
      <c r="KXK1" s="55"/>
      <c r="KXL1" s="628"/>
      <c r="KXM1" s="628"/>
      <c r="KXN1" s="628"/>
      <c r="KXO1" s="628"/>
      <c r="KXP1" s="628"/>
      <c r="KXQ1" s="52"/>
      <c r="KXR1" s="55"/>
      <c r="KXS1" s="628"/>
      <c r="KXT1" s="628"/>
      <c r="KXU1" s="628"/>
      <c r="KXV1" s="628"/>
      <c r="KXW1" s="628"/>
      <c r="KXX1" s="52"/>
      <c r="KXY1" s="55"/>
      <c r="KXZ1" s="628"/>
      <c r="KYA1" s="628"/>
      <c r="KYB1" s="628"/>
      <c r="KYC1" s="628"/>
      <c r="KYD1" s="628"/>
      <c r="KYE1" s="52"/>
      <c r="KYF1" s="55"/>
      <c r="KYG1" s="628"/>
      <c r="KYH1" s="628"/>
      <c r="KYI1" s="628"/>
      <c r="KYJ1" s="628"/>
      <c r="KYK1" s="628"/>
      <c r="KYL1" s="52"/>
      <c r="KYM1" s="55"/>
      <c r="KYN1" s="628"/>
      <c r="KYO1" s="628"/>
      <c r="KYP1" s="628"/>
      <c r="KYQ1" s="628"/>
      <c r="KYR1" s="628"/>
      <c r="KYS1" s="52"/>
      <c r="KYT1" s="55"/>
      <c r="KYU1" s="628"/>
      <c r="KYV1" s="628"/>
      <c r="KYW1" s="628"/>
      <c r="KYX1" s="628"/>
      <c r="KYY1" s="628"/>
      <c r="KYZ1" s="52"/>
      <c r="KZA1" s="55"/>
      <c r="KZB1" s="628"/>
      <c r="KZC1" s="628"/>
      <c r="KZD1" s="628"/>
      <c r="KZE1" s="628"/>
      <c r="KZF1" s="628"/>
      <c r="KZG1" s="52"/>
      <c r="KZH1" s="55"/>
      <c r="KZI1" s="628"/>
      <c r="KZJ1" s="628"/>
      <c r="KZK1" s="628"/>
      <c r="KZL1" s="628"/>
      <c r="KZM1" s="628"/>
      <c r="KZN1" s="52"/>
      <c r="KZO1" s="55"/>
      <c r="KZP1" s="628"/>
      <c r="KZQ1" s="628"/>
      <c r="KZR1" s="628"/>
      <c r="KZS1" s="628"/>
      <c r="KZT1" s="628"/>
      <c r="KZU1" s="52"/>
      <c r="KZV1" s="55"/>
      <c r="KZW1" s="628"/>
      <c r="KZX1" s="628"/>
      <c r="KZY1" s="628"/>
      <c r="KZZ1" s="628"/>
      <c r="LAA1" s="628"/>
      <c r="LAB1" s="52"/>
      <c r="LAC1" s="55"/>
      <c r="LAD1" s="628"/>
      <c r="LAE1" s="628"/>
      <c r="LAF1" s="628"/>
      <c r="LAG1" s="628"/>
      <c r="LAH1" s="628"/>
      <c r="LAI1" s="52"/>
      <c r="LAJ1" s="55"/>
      <c r="LAK1" s="628"/>
      <c r="LAL1" s="628"/>
      <c r="LAM1" s="628"/>
      <c r="LAN1" s="628"/>
      <c r="LAO1" s="628"/>
      <c r="LAP1" s="52"/>
      <c r="LAQ1" s="55"/>
      <c r="LAR1" s="628"/>
      <c r="LAS1" s="628"/>
      <c r="LAT1" s="628"/>
      <c r="LAU1" s="628"/>
      <c r="LAV1" s="628"/>
      <c r="LAW1" s="52"/>
      <c r="LAX1" s="55"/>
      <c r="LAY1" s="628"/>
      <c r="LAZ1" s="628"/>
      <c r="LBA1" s="628"/>
      <c r="LBB1" s="628"/>
      <c r="LBC1" s="628"/>
      <c r="LBD1" s="52"/>
      <c r="LBE1" s="55"/>
      <c r="LBF1" s="628"/>
      <c r="LBG1" s="628"/>
      <c r="LBH1" s="628"/>
      <c r="LBI1" s="628"/>
      <c r="LBJ1" s="628"/>
      <c r="LBK1" s="52"/>
      <c r="LBL1" s="55"/>
      <c r="LBM1" s="628"/>
      <c r="LBN1" s="628"/>
      <c r="LBO1" s="628"/>
      <c r="LBP1" s="628"/>
      <c r="LBQ1" s="628"/>
      <c r="LBR1" s="52"/>
      <c r="LBS1" s="55"/>
      <c r="LBT1" s="628"/>
      <c r="LBU1" s="628"/>
      <c r="LBV1" s="628"/>
      <c r="LBW1" s="628"/>
      <c r="LBX1" s="628"/>
      <c r="LBY1" s="52"/>
      <c r="LBZ1" s="55"/>
      <c r="LCA1" s="628"/>
      <c r="LCB1" s="628"/>
      <c r="LCC1" s="628"/>
      <c r="LCD1" s="628"/>
      <c r="LCE1" s="628"/>
      <c r="LCF1" s="52"/>
      <c r="LCG1" s="55"/>
      <c r="LCH1" s="628"/>
      <c r="LCI1" s="628"/>
      <c r="LCJ1" s="628"/>
      <c r="LCK1" s="628"/>
      <c r="LCL1" s="628"/>
      <c r="LCM1" s="52"/>
      <c r="LCN1" s="55"/>
      <c r="LCO1" s="628"/>
      <c r="LCP1" s="628"/>
      <c r="LCQ1" s="628"/>
      <c r="LCR1" s="628"/>
      <c r="LCS1" s="628"/>
      <c r="LCT1" s="52"/>
      <c r="LCU1" s="55"/>
      <c r="LCV1" s="628"/>
      <c r="LCW1" s="628"/>
      <c r="LCX1" s="628"/>
      <c r="LCY1" s="628"/>
      <c r="LCZ1" s="628"/>
      <c r="LDA1" s="52"/>
      <c r="LDB1" s="55"/>
      <c r="LDC1" s="628"/>
      <c r="LDD1" s="628"/>
      <c r="LDE1" s="628"/>
      <c r="LDF1" s="628"/>
      <c r="LDG1" s="628"/>
      <c r="LDH1" s="52"/>
      <c r="LDI1" s="55"/>
      <c r="LDJ1" s="628"/>
      <c r="LDK1" s="628"/>
      <c r="LDL1" s="628"/>
      <c r="LDM1" s="628"/>
      <c r="LDN1" s="628"/>
      <c r="LDO1" s="52"/>
      <c r="LDP1" s="55"/>
      <c r="LDQ1" s="628"/>
      <c r="LDR1" s="628"/>
      <c r="LDS1" s="628"/>
      <c r="LDT1" s="628"/>
      <c r="LDU1" s="628"/>
      <c r="LDV1" s="52"/>
      <c r="LDW1" s="55"/>
      <c r="LDX1" s="628"/>
      <c r="LDY1" s="628"/>
      <c r="LDZ1" s="628"/>
      <c r="LEA1" s="628"/>
      <c r="LEB1" s="628"/>
      <c r="LEC1" s="52"/>
      <c r="LED1" s="55"/>
      <c r="LEE1" s="628"/>
      <c r="LEF1" s="628"/>
      <c r="LEG1" s="628"/>
      <c r="LEH1" s="628"/>
      <c r="LEI1" s="628"/>
      <c r="LEJ1" s="52"/>
      <c r="LEK1" s="55"/>
      <c r="LEL1" s="628"/>
      <c r="LEM1" s="628"/>
      <c r="LEN1" s="628"/>
      <c r="LEO1" s="628"/>
      <c r="LEP1" s="628"/>
      <c r="LEQ1" s="52"/>
      <c r="LER1" s="55"/>
      <c r="LES1" s="628"/>
      <c r="LET1" s="628"/>
      <c r="LEU1" s="628"/>
      <c r="LEV1" s="628"/>
      <c r="LEW1" s="628"/>
      <c r="LEX1" s="52"/>
      <c r="LEY1" s="55"/>
      <c r="LEZ1" s="628"/>
      <c r="LFA1" s="628"/>
      <c r="LFB1" s="628"/>
      <c r="LFC1" s="628"/>
      <c r="LFD1" s="628"/>
      <c r="LFE1" s="52"/>
      <c r="LFF1" s="55"/>
      <c r="LFG1" s="628"/>
      <c r="LFH1" s="628"/>
      <c r="LFI1" s="628"/>
      <c r="LFJ1" s="628"/>
      <c r="LFK1" s="628"/>
      <c r="LFL1" s="52"/>
      <c r="LFM1" s="55"/>
      <c r="LFN1" s="628"/>
      <c r="LFO1" s="628"/>
      <c r="LFP1" s="628"/>
      <c r="LFQ1" s="628"/>
      <c r="LFR1" s="628"/>
      <c r="LFS1" s="52"/>
      <c r="LFT1" s="55"/>
      <c r="LFU1" s="628"/>
      <c r="LFV1" s="628"/>
      <c r="LFW1" s="628"/>
      <c r="LFX1" s="628"/>
      <c r="LFY1" s="628"/>
      <c r="LFZ1" s="52"/>
      <c r="LGA1" s="55"/>
      <c r="LGB1" s="628"/>
      <c r="LGC1" s="628"/>
      <c r="LGD1" s="628"/>
      <c r="LGE1" s="628"/>
      <c r="LGF1" s="628"/>
      <c r="LGG1" s="52"/>
      <c r="LGH1" s="55"/>
      <c r="LGI1" s="628"/>
      <c r="LGJ1" s="628"/>
      <c r="LGK1" s="628"/>
      <c r="LGL1" s="628"/>
      <c r="LGM1" s="628"/>
      <c r="LGN1" s="52"/>
      <c r="LGO1" s="55"/>
      <c r="LGP1" s="628"/>
      <c r="LGQ1" s="628"/>
      <c r="LGR1" s="628"/>
      <c r="LGS1" s="628"/>
      <c r="LGT1" s="628"/>
      <c r="LGU1" s="52"/>
      <c r="LGV1" s="55"/>
      <c r="LGW1" s="628"/>
      <c r="LGX1" s="628"/>
      <c r="LGY1" s="628"/>
      <c r="LGZ1" s="628"/>
      <c r="LHA1" s="628"/>
      <c r="LHB1" s="52"/>
      <c r="LHC1" s="55"/>
      <c r="LHD1" s="628"/>
      <c r="LHE1" s="628"/>
      <c r="LHF1" s="628"/>
      <c r="LHG1" s="628"/>
      <c r="LHH1" s="628"/>
      <c r="LHI1" s="52"/>
      <c r="LHJ1" s="55"/>
      <c r="LHK1" s="628"/>
      <c r="LHL1" s="628"/>
      <c r="LHM1" s="628"/>
      <c r="LHN1" s="628"/>
      <c r="LHO1" s="628"/>
      <c r="LHP1" s="52"/>
      <c r="LHQ1" s="55"/>
      <c r="LHR1" s="628"/>
      <c r="LHS1" s="628"/>
      <c r="LHT1" s="628"/>
      <c r="LHU1" s="628"/>
      <c r="LHV1" s="628"/>
      <c r="LHW1" s="52"/>
      <c r="LHX1" s="55"/>
      <c r="LHY1" s="628"/>
      <c r="LHZ1" s="628"/>
      <c r="LIA1" s="628"/>
      <c r="LIB1" s="628"/>
      <c r="LIC1" s="628"/>
      <c r="LID1" s="52"/>
      <c r="LIE1" s="55"/>
      <c r="LIF1" s="628"/>
      <c r="LIG1" s="628"/>
      <c r="LIH1" s="628"/>
      <c r="LII1" s="628"/>
      <c r="LIJ1" s="628"/>
      <c r="LIK1" s="52"/>
      <c r="LIL1" s="55"/>
      <c r="LIM1" s="628"/>
      <c r="LIN1" s="628"/>
      <c r="LIO1" s="628"/>
      <c r="LIP1" s="628"/>
      <c r="LIQ1" s="628"/>
      <c r="LIR1" s="52"/>
      <c r="LIS1" s="55"/>
      <c r="LIT1" s="628"/>
      <c r="LIU1" s="628"/>
      <c r="LIV1" s="628"/>
      <c r="LIW1" s="628"/>
      <c r="LIX1" s="628"/>
      <c r="LIY1" s="52"/>
      <c r="LIZ1" s="55"/>
      <c r="LJA1" s="628"/>
      <c r="LJB1" s="628"/>
      <c r="LJC1" s="628"/>
      <c r="LJD1" s="628"/>
      <c r="LJE1" s="628"/>
      <c r="LJF1" s="52"/>
      <c r="LJG1" s="55"/>
      <c r="LJH1" s="628"/>
      <c r="LJI1" s="628"/>
      <c r="LJJ1" s="628"/>
      <c r="LJK1" s="628"/>
      <c r="LJL1" s="628"/>
      <c r="LJM1" s="52"/>
      <c r="LJN1" s="55"/>
      <c r="LJO1" s="628"/>
      <c r="LJP1" s="628"/>
      <c r="LJQ1" s="628"/>
      <c r="LJR1" s="628"/>
      <c r="LJS1" s="628"/>
      <c r="LJT1" s="52"/>
      <c r="LJU1" s="55"/>
      <c r="LJV1" s="628"/>
      <c r="LJW1" s="628"/>
      <c r="LJX1" s="628"/>
      <c r="LJY1" s="628"/>
      <c r="LJZ1" s="628"/>
      <c r="LKA1" s="52"/>
      <c r="LKB1" s="55"/>
      <c r="LKC1" s="628"/>
      <c r="LKD1" s="628"/>
      <c r="LKE1" s="628"/>
      <c r="LKF1" s="628"/>
      <c r="LKG1" s="628"/>
      <c r="LKH1" s="52"/>
      <c r="LKI1" s="55"/>
      <c r="LKJ1" s="628"/>
      <c r="LKK1" s="628"/>
      <c r="LKL1" s="628"/>
      <c r="LKM1" s="628"/>
      <c r="LKN1" s="628"/>
      <c r="LKO1" s="52"/>
      <c r="LKP1" s="55"/>
      <c r="LKQ1" s="628"/>
      <c r="LKR1" s="628"/>
      <c r="LKS1" s="628"/>
      <c r="LKT1" s="628"/>
      <c r="LKU1" s="628"/>
      <c r="LKV1" s="52"/>
      <c r="LKW1" s="55"/>
      <c r="LKX1" s="628"/>
      <c r="LKY1" s="628"/>
      <c r="LKZ1" s="628"/>
      <c r="LLA1" s="628"/>
      <c r="LLB1" s="628"/>
      <c r="LLC1" s="52"/>
      <c r="LLD1" s="55"/>
      <c r="LLE1" s="628"/>
      <c r="LLF1" s="628"/>
      <c r="LLG1" s="628"/>
      <c r="LLH1" s="628"/>
      <c r="LLI1" s="628"/>
      <c r="LLJ1" s="52"/>
      <c r="LLK1" s="55"/>
      <c r="LLL1" s="628"/>
      <c r="LLM1" s="628"/>
      <c r="LLN1" s="628"/>
      <c r="LLO1" s="628"/>
      <c r="LLP1" s="628"/>
      <c r="LLQ1" s="52"/>
      <c r="LLR1" s="55"/>
      <c r="LLS1" s="628"/>
      <c r="LLT1" s="628"/>
      <c r="LLU1" s="628"/>
      <c r="LLV1" s="628"/>
      <c r="LLW1" s="628"/>
      <c r="LLX1" s="52"/>
      <c r="LLY1" s="55"/>
      <c r="LLZ1" s="628"/>
      <c r="LMA1" s="628"/>
      <c r="LMB1" s="628"/>
      <c r="LMC1" s="628"/>
      <c r="LMD1" s="628"/>
      <c r="LME1" s="52"/>
      <c r="LMF1" s="55"/>
      <c r="LMG1" s="628"/>
      <c r="LMH1" s="628"/>
      <c r="LMI1" s="628"/>
      <c r="LMJ1" s="628"/>
      <c r="LMK1" s="628"/>
      <c r="LML1" s="52"/>
      <c r="LMM1" s="55"/>
      <c r="LMN1" s="628"/>
      <c r="LMO1" s="628"/>
      <c r="LMP1" s="628"/>
      <c r="LMQ1" s="628"/>
      <c r="LMR1" s="628"/>
      <c r="LMS1" s="52"/>
      <c r="LMT1" s="55"/>
      <c r="LMU1" s="628"/>
      <c r="LMV1" s="628"/>
      <c r="LMW1" s="628"/>
      <c r="LMX1" s="628"/>
      <c r="LMY1" s="628"/>
      <c r="LMZ1" s="52"/>
      <c r="LNA1" s="55"/>
      <c r="LNB1" s="628"/>
      <c r="LNC1" s="628"/>
      <c r="LND1" s="628"/>
      <c r="LNE1" s="628"/>
      <c r="LNF1" s="628"/>
      <c r="LNG1" s="52"/>
      <c r="LNH1" s="55"/>
      <c r="LNI1" s="628"/>
      <c r="LNJ1" s="628"/>
      <c r="LNK1" s="628"/>
      <c r="LNL1" s="628"/>
      <c r="LNM1" s="628"/>
      <c r="LNN1" s="52"/>
      <c r="LNO1" s="55"/>
      <c r="LNP1" s="628"/>
      <c r="LNQ1" s="628"/>
      <c r="LNR1" s="628"/>
      <c r="LNS1" s="628"/>
      <c r="LNT1" s="628"/>
      <c r="LNU1" s="52"/>
      <c r="LNV1" s="55"/>
      <c r="LNW1" s="628"/>
      <c r="LNX1" s="628"/>
      <c r="LNY1" s="628"/>
      <c r="LNZ1" s="628"/>
      <c r="LOA1" s="628"/>
      <c r="LOB1" s="52"/>
      <c r="LOC1" s="55"/>
      <c r="LOD1" s="628"/>
      <c r="LOE1" s="628"/>
      <c r="LOF1" s="628"/>
      <c r="LOG1" s="628"/>
      <c r="LOH1" s="628"/>
      <c r="LOI1" s="52"/>
      <c r="LOJ1" s="55"/>
      <c r="LOK1" s="628"/>
      <c r="LOL1" s="628"/>
      <c r="LOM1" s="628"/>
      <c r="LON1" s="628"/>
      <c r="LOO1" s="628"/>
      <c r="LOP1" s="52"/>
      <c r="LOQ1" s="55"/>
      <c r="LOR1" s="628"/>
      <c r="LOS1" s="628"/>
      <c r="LOT1" s="628"/>
      <c r="LOU1" s="628"/>
      <c r="LOV1" s="628"/>
      <c r="LOW1" s="52"/>
      <c r="LOX1" s="55"/>
      <c r="LOY1" s="628"/>
      <c r="LOZ1" s="628"/>
      <c r="LPA1" s="628"/>
      <c r="LPB1" s="628"/>
      <c r="LPC1" s="628"/>
      <c r="LPD1" s="52"/>
      <c r="LPE1" s="55"/>
      <c r="LPF1" s="628"/>
      <c r="LPG1" s="628"/>
      <c r="LPH1" s="628"/>
      <c r="LPI1" s="628"/>
      <c r="LPJ1" s="628"/>
      <c r="LPK1" s="52"/>
      <c r="LPL1" s="55"/>
      <c r="LPM1" s="628"/>
      <c r="LPN1" s="628"/>
      <c r="LPO1" s="628"/>
      <c r="LPP1" s="628"/>
      <c r="LPQ1" s="628"/>
      <c r="LPR1" s="52"/>
      <c r="LPS1" s="55"/>
      <c r="LPT1" s="628"/>
      <c r="LPU1" s="628"/>
      <c r="LPV1" s="628"/>
      <c r="LPW1" s="628"/>
      <c r="LPX1" s="628"/>
      <c r="LPY1" s="52"/>
      <c r="LPZ1" s="55"/>
      <c r="LQA1" s="628"/>
      <c r="LQB1" s="628"/>
      <c r="LQC1" s="628"/>
      <c r="LQD1" s="628"/>
      <c r="LQE1" s="628"/>
      <c r="LQF1" s="52"/>
      <c r="LQG1" s="55"/>
      <c r="LQH1" s="628"/>
      <c r="LQI1" s="628"/>
      <c r="LQJ1" s="628"/>
      <c r="LQK1" s="628"/>
      <c r="LQL1" s="628"/>
      <c r="LQM1" s="52"/>
      <c r="LQN1" s="55"/>
      <c r="LQO1" s="628"/>
      <c r="LQP1" s="628"/>
      <c r="LQQ1" s="628"/>
      <c r="LQR1" s="628"/>
      <c r="LQS1" s="628"/>
      <c r="LQT1" s="52"/>
      <c r="LQU1" s="55"/>
      <c r="LQV1" s="628"/>
      <c r="LQW1" s="628"/>
      <c r="LQX1" s="628"/>
      <c r="LQY1" s="628"/>
      <c r="LQZ1" s="628"/>
      <c r="LRA1" s="52"/>
      <c r="LRB1" s="55"/>
      <c r="LRC1" s="628"/>
      <c r="LRD1" s="628"/>
      <c r="LRE1" s="628"/>
      <c r="LRF1" s="628"/>
      <c r="LRG1" s="628"/>
      <c r="LRH1" s="52"/>
      <c r="LRI1" s="55"/>
      <c r="LRJ1" s="628"/>
      <c r="LRK1" s="628"/>
      <c r="LRL1" s="628"/>
      <c r="LRM1" s="628"/>
      <c r="LRN1" s="628"/>
      <c r="LRO1" s="52"/>
      <c r="LRP1" s="55"/>
      <c r="LRQ1" s="628"/>
      <c r="LRR1" s="628"/>
      <c r="LRS1" s="628"/>
      <c r="LRT1" s="628"/>
      <c r="LRU1" s="628"/>
      <c r="LRV1" s="52"/>
      <c r="LRW1" s="55"/>
      <c r="LRX1" s="628"/>
      <c r="LRY1" s="628"/>
      <c r="LRZ1" s="628"/>
      <c r="LSA1" s="628"/>
      <c r="LSB1" s="628"/>
      <c r="LSC1" s="52"/>
      <c r="LSD1" s="55"/>
      <c r="LSE1" s="628"/>
      <c r="LSF1" s="628"/>
      <c r="LSG1" s="628"/>
      <c r="LSH1" s="628"/>
      <c r="LSI1" s="628"/>
      <c r="LSJ1" s="52"/>
      <c r="LSK1" s="55"/>
      <c r="LSL1" s="628"/>
      <c r="LSM1" s="628"/>
      <c r="LSN1" s="628"/>
      <c r="LSO1" s="628"/>
      <c r="LSP1" s="628"/>
      <c r="LSQ1" s="52"/>
      <c r="LSR1" s="55"/>
      <c r="LSS1" s="628"/>
      <c r="LST1" s="628"/>
      <c r="LSU1" s="628"/>
      <c r="LSV1" s="628"/>
      <c r="LSW1" s="628"/>
      <c r="LSX1" s="52"/>
      <c r="LSY1" s="55"/>
      <c r="LSZ1" s="628"/>
      <c r="LTA1" s="628"/>
      <c r="LTB1" s="628"/>
      <c r="LTC1" s="628"/>
      <c r="LTD1" s="628"/>
      <c r="LTE1" s="52"/>
      <c r="LTF1" s="55"/>
      <c r="LTG1" s="628"/>
      <c r="LTH1" s="628"/>
      <c r="LTI1" s="628"/>
      <c r="LTJ1" s="628"/>
      <c r="LTK1" s="628"/>
      <c r="LTL1" s="52"/>
      <c r="LTM1" s="55"/>
      <c r="LTN1" s="628"/>
      <c r="LTO1" s="628"/>
      <c r="LTP1" s="628"/>
      <c r="LTQ1" s="628"/>
      <c r="LTR1" s="628"/>
      <c r="LTS1" s="52"/>
      <c r="LTT1" s="55"/>
      <c r="LTU1" s="628"/>
      <c r="LTV1" s="628"/>
      <c r="LTW1" s="628"/>
      <c r="LTX1" s="628"/>
      <c r="LTY1" s="628"/>
      <c r="LTZ1" s="52"/>
      <c r="LUA1" s="55"/>
      <c r="LUB1" s="628"/>
      <c r="LUC1" s="628"/>
      <c r="LUD1" s="628"/>
      <c r="LUE1" s="628"/>
      <c r="LUF1" s="628"/>
      <c r="LUG1" s="52"/>
      <c r="LUH1" s="55"/>
      <c r="LUI1" s="628"/>
      <c r="LUJ1" s="628"/>
      <c r="LUK1" s="628"/>
      <c r="LUL1" s="628"/>
      <c r="LUM1" s="628"/>
      <c r="LUN1" s="52"/>
      <c r="LUO1" s="55"/>
      <c r="LUP1" s="628"/>
      <c r="LUQ1" s="628"/>
      <c r="LUR1" s="628"/>
      <c r="LUS1" s="628"/>
      <c r="LUT1" s="628"/>
      <c r="LUU1" s="52"/>
      <c r="LUV1" s="55"/>
      <c r="LUW1" s="628"/>
      <c r="LUX1" s="628"/>
      <c r="LUY1" s="628"/>
      <c r="LUZ1" s="628"/>
      <c r="LVA1" s="628"/>
      <c r="LVB1" s="52"/>
      <c r="LVC1" s="55"/>
      <c r="LVD1" s="628"/>
      <c r="LVE1" s="628"/>
      <c r="LVF1" s="628"/>
      <c r="LVG1" s="628"/>
      <c r="LVH1" s="628"/>
      <c r="LVI1" s="52"/>
      <c r="LVJ1" s="55"/>
      <c r="LVK1" s="628"/>
      <c r="LVL1" s="628"/>
      <c r="LVM1" s="628"/>
      <c r="LVN1" s="628"/>
      <c r="LVO1" s="628"/>
      <c r="LVP1" s="52"/>
      <c r="LVQ1" s="55"/>
      <c r="LVR1" s="628"/>
      <c r="LVS1" s="628"/>
      <c r="LVT1" s="628"/>
      <c r="LVU1" s="628"/>
      <c r="LVV1" s="628"/>
      <c r="LVW1" s="52"/>
      <c r="LVX1" s="55"/>
      <c r="LVY1" s="628"/>
      <c r="LVZ1" s="628"/>
      <c r="LWA1" s="628"/>
      <c r="LWB1" s="628"/>
      <c r="LWC1" s="628"/>
      <c r="LWD1" s="52"/>
      <c r="LWE1" s="55"/>
      <c r="LWF1" s="628"/>
      <c r="LWG1" s="628"/>
      <c r="LWH1" s="628"/>
      <c r="LWI1" s="628"/>
      <c r="LWJ1" s="628"/>
      <c r="LWK1" s="52"/>
      <c r="LWL1" s="55"/>
      <c r="LWM1" s="628"/>
      <c r="LWN1" s="628"/>
      <c r="LWO1" s="628"/>
      <c r="LWP1" s="628"/>
      <c r="LWQ1" s="628"/>
      <c r="LWR1" s="52"/>
      <c r="LWS1" s="55"/>
      <c r="LWT1" s="628"/>
      <c r="LWU1" s="628"/>
      <c r="LWV1" s="628"/>
      <c r="LWW1" s="628"/>
      <c r="LWX1" s="628"/>
      <c r="LWY1" s="52"/>
      <c r="LWZ1" s="55"/>
      <c r="LXA1" s="628"/>
      <c r="LXB1" s="628"/>
      <c r="LXC1" s="628"/>
      <c r="LXD1" s="628"/>
      <c r="LXE1" s="628"/>
      <c r="LXF1" s="52"/>
      <c r="LXG1" s="55"/>
      <c r="LXH1" s="628"/>
      <c r="LXI1" s="628"/>
      <c r="LXJ1" s="628"/>
      <c r="LXK1" s="628"/>
      <c r="LXL1" s="628"/>
      <c r="LXM1" s="52"/>
      <c r="LXN1" s="55"/>
      <c r="LXO1" s="628"/>
      <c r="LXP1" s="628"/>
      <c r="LXQ1" s="628"/>
      <c r="LXR1" s="628"/>
      <c r="LXS1" s="628"/>
      <c r="LXT1" s="52"/>
      <c r="LXU1" s="55"/>
      <c r="LXV1" s="628"/>
      <c r="LXW1" s="628"/>
      <c r="LXX1" s="628"/>
      <c r="LXY1" s="628"/>
      <c r="LXZ1" s="628"/>
      <c r="LYA1" s="52"/>
      <c r="LYB1" s="55"/>
      <c r="LYC1" s="628"/>
      <c r="LYD1" s="628"/>
      <c r="LYE1" s="628"/>
      <c r="LYF1" s="628"/>
      <c r="LYG1" s="628"/>
      <c r="LYH1" s="52"/>
      <c r="LYI1" s="55"/>
      <c r="LYJ1" s="628"/>
      <c r="LYK1" s="628"/>
      <c r="LYL1" s="628"/>
      <c r="LYM1" s="628"/>
      <c r="LYN1" s="628"/>
      <c r="LYO1" s="52"/>
      <c r="LYP1" s="55"/>
      <c r="LYQ1" s="628"/>
      <c r="LYR1" s="628"/>
      <c r="LYS1" s="628"/>
      <c r="LYT1" s="628"/>
      <c r="LYU1" s="628"/>
      <c r="LYV1" s="52"/>
      <c r="LYW1" s="55"/>
      <c r="LYX1" s="628"/>
      <c r="LYY1" s="628"/>
      <c r="LYZ1" s="628"/>
      <c r="LZA1" s="628"/>
      <c r="LZB1" s="628"/>
      <c r="LZC1" s="52"/>
      <c r="LZD1" s="55"/>
      <c r="LZE1" s="628"/>
      <c r="LZF1" s="628"/>
      <c r="LZG1" s="628"/>
      <c r="LZH1" s="628"/>
      <c r="LZI1" s="628"/>
      <c r="LZJ1" s="52"/>
      <c r="LZK1" s="55"/>
      <c r="LZL1" s="628"/>
      <c r="LZM1" s="628"/>
      <c r="LZN1" s="628"/>
      <c r="LZO1" s="628"/>
      <c r="LZP1" s="628"/>
      <c r="LZQ1" s="52"/>
      <c r="LZR1" s="55"/>
      <c r="LZS1" s="628"/>
      <c r="LZT1" s="628"/>
      <c r="LZU1" s="628"/>
      <c r="LZV1" s="628"/>
      <c r="LZW1" s="628"/>
      <c r="LZX1" s="52"/>
      <c r="LZY1" s="55"/>
      <c r="LZZ1" s="628"/>
      <c r="MAA1" s="628"/>
      <c r="MAB1" s="628"/>
      <c r="MAC1" s="628"/>
      <c r="MAD1" s="628"/>
      <c r="MAE1" s="52"/>
      <c r="MAF1" s="55"/>
      <c r="MAG1" s="628"/>
      <c r="MAH1" s="628"/>
      <c r="MAI1" s="628"/>
      <c r="MAJ1" s="628"/>
      <c r="MAK1" s="628"/>
      <c r="MAL1" s="52"/>
      <c r="MAM1" s="55"/>
      <c r="MAN1" s="628"/>
      <c r="MAO1" s="628"/>
      <c r="MAP1" s="628"/>
      <c r="MAQ1" s="628"/>
      <c r="MAR1" s="628"/>
      <c r="MAS1" s="52"/>
      <c r="MAT1" s="55"/>
      <c r="MAU1" s="628"/>
      <c r="MAV1" s="628"/>
      <c r="MAW1" s="628"/>
      <c r="MAX1" s="628"/>
      <c r="MAY1" s="628"/>
      <c r="MAZ1" s="52"/>
      <c r="MBA1" s="55"/>
      <c r="MBB1" s="628"/>
      <c r="MBC1" s="628"/>
      <c r="MBD1" s="628"/>
      <c r="MBE1" s="628"/>
      <c r="MBF1" s="628"/>
      <c r="MBG1" s="52"/>
      <c r="MBH1" s="55"/>
      <c r="MBI1" s="628"/>
      <c r="MBJ1" s="628"/>
      <c r="MBK1" s="628"/>
      <c r="MBL1" s="628"/>
      <c r="MBM1" s="628"/>
      <c r="MBN1" s="52"/>
      <c r="MBO1" s="55"/>
      <c r="MBP1" s="628"/>
      <c r="MBQ1" s="628"/>
      <c r="MBR1" s="628"/>
      <c r="MBS1" s="628"/>
      <c r="MBT1" s="628"/>
      <c r="MBU1" s="52"/>
      <c r="MBV1" s="55"/>
      <c r="MBW1" s="628"/>
      <c r="MBX1" s="628"/>
      <c r="MBY1" s="628"/>
      <c r="MBZ1" s="628"/>
      <c r="MCA1" s="628"/>
      <c r="MCB1" s="52"/>
      <c r="MCC1" s="55"/>
      <c r="MCD1" s="628"/>
      <c r="MCE1" s="628"/>
      <c r="MCF1" s="628"/>
      <c r="MCG1" s="628"/>
      <c r="MCH1" s="628"/>
      <c r="MCI1" s="52"/>
      <c r="MCJ1" s="55"/>
      <c r="MCK1" s="628"/>
      <c r="MCL1" s="628"/>
      <c r="MCM1" s="628"/>
      <c r="MCN1" s="628"/>
      <c r="MCO1" s="628"/>
      <c r="MCP1" s="52"/>
      <c r="MCQ1" s="55"/>
      <c r="MCR1" s="628"/>
      <c r="MCS1" s="628"/>
      <c r="MCT1" s="628"/>
      <c r="MCU1" s="628"/>
      <c r="MCV1" s="628"/>
      <c r="MCW1" s="52"/>
      <c r="MCX1" s="55"/>
      <c r="MCY1" s="628"/>
      <c r="MCZ1" s="628"/>
      <c r="MDA1" s="628"/>
      <c r="MDB1" s="628"/>
      <c r="MDC1" s="628"/>
      <c r="MDD1" s="52"/>
      <c r="MDE1" s="55"/>
      <c r="MDF1" s="628"/>
      <c r="MDG1" s="628"/>
      <c r="MDH1" s="628"/>
      <c r="MDI1" s="628"/>
      <c r="MDJ1" s="628"/>
      <c r="MDK1" s="52"/>
      <c r="MDL1" s="55"/>
      <c r="MDM1" s="628"/>
      <c r="MDN1" s="628"/>
      <c r="MDO1" s="628"/>
      <c r="MDP1" s="628"/>
      <c r="MDQ1" s="628"/>
      <c r="MDR1" s="52"/>
      <c r="MDS1" s="55"/>
      <c r="MDT1" s="628"/>
      <c r="MDU1" s="628"/>
      <c r="MDV1" s="628"/>
      <c r="MDW1" s="628"/>
      <c r="MDX1" s="628"/>
      <c r="MDY1" s="52"/>
      <c r="MDZ1" s="55"/>
      <c r="MEA1" s="628"/>
      <c r="MEB1" s="628"/>
      <c r="MEC1" s="628"/>
      <c r="MED1" s="628"/>
      <c r="MEE1" s="628"/>
      <c r="MEF1" s="52"/>
      <c r="MEG1" s="55"/>
      <c r="MEH1" s="628"/>
      <c r="MEI1" s="628"/>
      <c r="MEJ1" s="628"/>
      <c r="MEK1" s="628"/>
      <c r="MEL1" s="628"/>
      <c r="MEM1" s="52"/>
      <c r="MEN1" s="55"/>
      <c r="MEO1" s="628"/>
      <c r="MEP1" s="628"/>
      <c r="MEQ1" s="628"/>
      <c r="MER1" s="628"/>
      <c r="MES1" s="628"/>
      <c r="MET1" s="52"/>
      <c r="MEU1" s="55"/>
      <c r="MEV1" s="628"/>
      <c r="MEW1" s="628"/>
      <c r="MEX1" s="628"/>
      <c r="MEY1" s="628"/>
      <c r="MEZ1" s="628"/>
      <c r="MFA1" s="52"/>
      <c r="MFB1" s="55"/>
      <c r="MFC1" s="628"/>
      <c r="MFD1" s="628"/>
      <c r="MFE1" s="628"/>
      <c r="MFF1" s="628"/>
      <c r="MFG1" s="628"/>
      <c r="MFH1" s="52"/>
      <c r="MFI1" s="55"/>
      <c r="MFJ1" s="628"/>
      <c r="MFK1" s="628"/>
      <c r="MFL1" s="628"/>
      <c r="MFM1" s="628"/>
      <c r="MFN1" s="628"/>
      <c r="MFO1" s="52"/>
      <c r="MFP1" s="55"/>
      <c r="MFQ1" s="628"/>
      <c r="MFR1" s="628"/>
      <c r="MFS1" s="628"/>
      <c r="MFT1" s="628"/>
      <c r="MFU1" s="628"/>
      <c r="MFV1" s="52"/>
      <c r="MFW1" s="55"/>
      <c r="MFX1" s="628"/>
      <c r="MFY1" s="628"/>
      <c r="MFZ1" s="628"/>
      <c r="MGA1" s="628"/>
      <c r="MGB1" s="628"/>
      <c r="MGC1" s="52"/>
      <c r="MGD1" s="55"/>
      <c r="MGE1" s="628"/>
      <c r="MGF1" s="628"/>
      <c r="MGG1" s="628"/>
      <c r="MGH1" s="628"/>
      <c r="MGI1" s="628"/>
      <c r="MGJ1" s="52"/>
      <c r="MGK1" s="55"/>
      <c r="MGL1" s="628"/>
      <c r="MGM1" s="628"/>
      <c r="MGN1" s="628"/>
      <c r="MGO1" s="628"/>
      <c r="MGP1" s="628"/>
      <c r="MGQ1" s="52"/>
      <c r="MGR1" s="55"/>
      <c r="MGS1" s="628"/>
      <c r="MGT1" s="628"/>
      <c r="MGU1" s="628"/>
      <c r="MGV1" s="628"/>
      <c r="MGW1" s="628"/>
      <c r="MGX1" s="52"/>
      <c r="MGY1" s="55"/>
      <c r="MGZ1" s="628"/>
      <c r="MHA1" s="628"/>
      <c r="MHB1" s="628"/>
      <c r="MHC1" s="628"/>
      <c r="MHD1" s="628"/>
      <c r="MHE1" s="52"/>
      <c r="MHF1" s="55"/>
      <c r="MHG1" s="628"/>
      <c r="MHH1" s="628"/>
      <c r="MHI1" s="628"/>
      <c r="MHJ1" s="628"/>
      <c r="MHK1" s="628"/>
      <c r="MHL1" s="52"/>
      <c r="MHM1" s="55"/>
      <c r="MHN1" s="628"/>
      <c r="MHO1" s="628"/>
      <c r="MHP1" s="628"/>
      <c r="MHQ1" s="628"/>
      <c r="MHR1" s="628"/>
      <c r="MHS1" s="52"/>
      <c r="MHT1" s="55"/>
      <c r="MHU1" s="628"/>
      <c r="MHV1" s="628"/>
      <c r="MHW1" s="628"/>
      <c r="MHX1" s="628"/>
      <c r="MHY1" s="628"/>
      <c r="MHZ1" s="52"/>
      <c r="MIA1" s="55"/>
      <c r="MIB1" s="628"/>
      <c r="MIC1" s="628"/>
      <c r="MID1" s="628"/>
      <c r="MIE1" s="628"/>
      <c r="MIF1" s="628"/>
      <c r="MIG1" s="52"/>
      <c r="MIH1" s="55"/>
      <c r="MII1" s="628"/>
      <c r="MIJ1" s="628"/>
      <c r="MIK1" s="628"/>
      <c r="MIL1" s="628"/>
      <c r="MIM1" s="628"/>
      <c r="MIN1" s="52"/>
      <c r="MIO1" s="55"/>
      <c r="MIP1" s="628"/>
      <c r="MIQ1" s="628"/>
      <c r="MIR1" s="628"/>
      <c r="MIS1" s="628"/>
      <c r="MIT1" s="628"/>
      <c r="MIU1" s="52"/>
      <c r="MIV1" s="55"/>
      <c r="MIW1" s="628"/>
      <c r="MIX1" s="628"/>
      <c r="MIY1" s="628"/>
      <c r="MIZ1" s="628"/>
      <c r="MJA1" s="628"/>
      <c r="MJB1" s="52"/>
      <c r="MJC1" s="55"/>
      <c r="MJD1" s="628"/>
      <c r="MJE1" s="628"/>
      <c r="MJF1" s="628"/>
      <c r="MJG1" s="628"/>
      <c r="MJH1" s="628"/>
      <c r="MJI1" s="52"/>
      <c r="MJJ1" s="55"/>
      <c r="MJK1" s="628"/>
      <c r="MJL1" s="628"/>
      <c r="MJM1" s="628"/>
      <c r="MJN1" s="628"/>
      <c r="MJO1" s="628"/>
      <c r="MJP1" s="52"/>
      <c r="MJQ1" s="55"/>
      <c r="MJR1" s="628"/>
      <c r="MJS1" s="628"/>
      <c r="MJT1" s="628"/>
      <c r="MJU1" s="628"/>
      <c r="MJV1" s="628"/>
      <c r="MJW1" s="52"/>
      <c r="MJX1" s="55"/>
      <c r="MJY1" s="628"/>
      <c r="MJZ1" s="628"/>
      <c r="MKA1" s="628"/>
      <c r="MKB1" s="628"/>
      <c r="MKC1" s="628"/>
      <c r="MKD1" s="52"/>
      <c r="MKE1" s="55"/>
      <c r="MKF1" s="628"/>
      <c r="MKG1" s="628"/>
      <c r="MKH1" s="628"/>
      <c r="MKI1" s="628"/>
      <c r="MKJ1" s="628"/>
      <c r="MKK1" s="52"/>
      <c r="MKL1" s="55"/>
      <c r="MKM1" s="628"/>
      <c r="MKN1" s="628"/>
      <c r="MKO1" s="628"/>
      <c r="MKP1" s="628"/>
      <c r="MKQ1" s="628"/>
      <c r="MKR1" s="52"/>
      <c r="MKS1" s="55"/>
      <c r="MKT1" s="628"/>
      <c r="MKU1" s="628"/>
      <c r="MKV1" s="628"/>
      <c r="MKW1" s="628"/>
      <c r="MKX1" s="628"/>
      <c r="MKY1" s="52"/>
      <c r="MKZ1" s="55"/>
      <c r="MLA1" s="628"/>
      <c r="MLB1" s="628"/>
      <c r="MLC1" s="628"/>
      <c r="MLD1" s="628"/>
      <c r="MLE1" s="628"/>
      <c r="MLF1" s="52"/>
      <c r="MLG1" s="55"/>
      <c r="MLH1" s="628"/>
      <c r="MLI1" s="628"/>
      <c r="MLJ1" s="628"/>
      <c r="MLK1" s="628"/>
      <c r="MLL1" s="628"/>
      <c r="MLM1" s="52"/>
      <c r="MLN1" s="55"/>
      <c r="MLO1" s="628"/>
      <c r="MLP1" s="628"/>
      <c r="MLQ1" s="628"/>
      <c r="MLR1" s="628"/>
      <c r="MLS1" s="628"/>
      <c r="MLT1" s="52"/>
      <c r="MLU1" s="55"/>
      <c r="MLV1" s="628"/>
      <c r="MLW1" s="628"/>
      <c r="MLX1" s="628"/>
      <c r="MLY1" s="628"/>
      <c r="MLZ1" s="628"/>
      <c r="MMA1" s="52"/>
      <c r="MMB1" s="55"/>
      <c r="MMC1" s="628"/>
      <c r="MMD1" s="628"/>
      <c r="MME1" s="628"/>
      <c r="MMF1" s="628"/>
      <c r="MMG1" s="628"/>
      <c r="MMH1" s="52"/>
      <c r="MMI1" s="55"/>
      <c r="MMJ1" s="628"/>
      <c r="MMK1" s="628"/>
      <c r="MML1" s="628"/>
      <c r="MMM1" s="628"/>
      <c r="MMN1" s="628"/>
      <c r="MMO1" s="52"/>
      <c r="MMP1" s="55"/>
      <c r="MMQ1" s="628"/>
      <c r="MMR1" s="628"/>
      <c r="MMS1" s="628"/>
      <c r="MMT1" s="628"/>
      <c r="MMU1" s="628"/>
      <c r="MMV1" s="52"/>
      <c r="MMW1" s="55"/>
      <c r="MMX1" s="628"/>
      <c r="MMY1" s="628"/>
      <c r="MMZ1" s="628"/>
      <c r="MNA1" s="628"/>
      <c r="MNB1" s="628"/>
      <c r="MNC1" s="52"/>
      <c r="MND1" s="55"/>
      <c r="MNE1" s="628"/>
      <c r="MNF1" s="628"/>
      <c r="MNG1" s="628"/>
      <c r="MNH1" s="628"/>
      <c r="MNI1" s="628"/>
      <c r="MNJ1" s="52"/>
      <c r="MNK1" s="55"/>
      <c r="MNL1" s="628"/>
      <c r="MNM1" s="628"/>
      <c r="MNN1" s="628"/>
      <c r="MNO1" s="628"/>
      <c r="MNP1" s="628"/>
      <c r="MNQ1" s="52"/>
      <c r="MNR1" s="55"/>
      <c r="MNS1" s="628"/>
      <c r="MNT1" s="628"/>
      <c r="MNU1" s="628"/>
      <c r="MNV1" s="628"/>
      <c r="MNW1" s="628"/>
      <c r="MNX1" s="52"/>
      <c r="MNY1" s="55"/>
      <c r="MNZ1" s="628"/>
      <c r="MOA1" s="628"/>
      <c r="MOB1" s="628"/>
      <c r="MOC1" s="628"/>
      <c r="MOD1" s="628"/>
      <c r="MOE1" s="52"/>
      <c r="MOF1" s="55"/>
      <c r="MOG1" s="628"/>
      <c r="MOH1" s="628"/>
      <c r="MOI1" s="628"/>
      <c r="MOJ1" s="628"/>
      <c r="MOK1" s="628"/>
      <c r="MOL1" s="52"/>
      <c r="MOM1" s="55"/>
      <c r="MON1" s="628"/>
      <c r="MOO1" s="628"/>
      <c r="MOP1" s="628"/>
      <c r="MOQ1" s="628"/>
      <c r="MOR1" s="628"/>
      <c r="MOS1" s="52"/>
      <c r="MOT1" s="55"/>
      <c r="MOU1" s="628"/>
      <c r="MOV1" s="628"/>
      <c r="MOW1" s="628"/>
      <c r="MOX1" s="628"/>
      <c r="MOY1" s="628"/>
      <c r="MOZ1" s="52"/>
      <c r="MPA1" s="55"/>
      <c r="MPB1" s="628"/>
      <c r="MPC1" s="628"/>
      <c r="MPD1" s="628"/>
      <c r="MPE1" s="628"/>
      <c r="MPF1" s="628"/>
      <c r="MPG1" s="52"/>
      <c r="MPH1" s="55"/>
      <c r="MPI1" s="628"/>
      <c r="MPJ1" s="628"/>
      <c r="MPK1" s="628"/>
      <c r="MPL1" s="628"/>
      <c r="MPM1" s="628"/>
      <c r="MPN1" s="52"/>
      <c r="MPO1" s="55"/>
      <c r="MPP1" s="628"/>
      <c r="MPQ1" s="628"/>
      <c r="MPR1" s="628"/>
      <c r="MPS1" s="628"/>
      <c r="MPT1" s="628"/>
      <c r="MPU1" s="52"/>
      <c r="MPV1" s="55"/>
      <c r="MPW1" s="628"/>
      <c r="MPX1" s="628"/>
      <c r="MPY1" s="628"/>
      <c r="MPZ1" s="628"/>
      <c r="MQA1" s="628"/>
      <c r="MQB1" s="52"/>
      <c r="MQC1" s="55"/>
      <c r="MQD1" s="628"/>
      <c r="MQE1" s="628"/>
      <c r="MQF1" s="628"/>
      <c r="MQG1" s="628"/>
      <c r="MQH1" s="628"/>
      <c r="MQI1" s="52"/>
      <c r="MQJ1" s="55"/>
      <c r="MQK1" s="628"/>
      <c r="MQL1" s="628"/>
      <c r="MQM1" s="628"/>
      <c r="MQN1" s="628"/>
      <c r="MQO1" s="628"/>
      <c r="MQP1" s="52"/>
      <c r="MQQ1" s="55"/>
      <c r="MQR1" s="628"/>
      <c r="MQS1" s="628"/>
      <c r="MQT1" s="628"/>
      <c r="MQU1" s="628"/>
      <c r="MQV1" s="628"/>
      <c r="MQW1" s="52"/>
      <c r="MQX1" s="55"/>
      <c r="MQY1" s="628"/>
      <c r="MQZ1" s="628"/>
      <c r="MRA1" s="628"/>
      <c r="MRB1" s="628"/>
      <c r="MRC1" s="628"/>
      <c r="MRD1" s="52"/>
      <c r="MRE1" s="55"/>
      <c r="MRF1" s="628"/>
      <c r="MRG1" s="628"/>
      <c r="MRH1" s="628"/>
      <c r="MRI1" s="628"/>
      <c r="MRJ1" s="628"/>
      <c r="MRK1" s="52"/>
      <c r="MRL1" s="55"/>
      <c r="MRM1" s="628"/>
      <c r="MRN1" s="628"/>
      <c r="MRO1" s="628"/>
      <c r="MRP1" s="628"/>
      <c r="MRQ1" s="628"/>
      <c r="MRR1" s="52"/>
      <c r="MRS1" s="55"/>
      <c r="MRT1" s="628"/>
      <c r="MRU1" s="628"/>
      <c r="MRV1" s="628"/>
      <c r="MRW1" s="628"/>
      <c r="MRX1" s="628"/>
      <c r="MRY1" s="52"/>
      <c r="MRZ1" s="55"/>
      <c r="MSA1" s="628"/>
      <c r="MSB1" s="628"/>
      <c r="MSC1" s="628"/>
      <c r="MSD1" s="628"/>
      <c r="MSE1" s="628"/>
      <c r="MSF1" s="52"/>
      <c r="MSG1" s="55"/>
      <c r="MSH1" s="628"/>
      <c r="MSI1" s="628"/>
      <c r="MSJ1" s="628"/>
      <c r="MSK1" s="628"/>
      <c r="MSL1" s="628"/>
      <c r="MSM1" s="52"/>
      <c r="MSN1" s="55"/>
      <c r="MSO1" s="628"/>
      <c r="MSP1" s="628"/>
      <c r="MSQ1" s="628"/>
      <c r="MSR1" s="628"/>
      <c r="MSS1" s="628"/>
      <c r="MST1" s="52"/>
      <c r="MSU1" s="55"/>
      <c r="MSV1" s="628"/>
      <c r="MSW1" s="628"/>
      <c r="MSX1" s="628"/>
      <c r="MSY1" s="628"/>
      <c r="MSZ1" s="628"/>
      <c r="MTA1" s="52"/>
      <c r="MTB1" s="55"/>
      <c r="MTC1" s="628"/>
      <c r="MTD1" s="628"/>
      <c r="MTE1" s="628"/>
      <c r="MTF1" s="628"/>
      <c r="MTG1" s="628"/>
      <c r="MTH1" s="52"/>
      <c r="MTI1" s="55"/>
      <c r="MTJ1" s="628"/>
      <c r="MTK1" s="628"/>
      <c r="MTL1" s="628"/>
      <c r="MTM1" s="628"/>
      <c r="MTN1" s="628"/>
      <c r="MTO1" s="52"/>
      <c r="MTP1" s="55"/>
      <c r="MTQ1" s="628"/>
      <c r="MTR1" s="628"/>
      <c r="MTS1" s="628"/>
      <c r="MTT1" s="628"/>
      <c r="MTU1" s="628"/>
      <c r="MTV1" s="52"/>
      <c r="MTW1" s="55"/>
      <c r="MTX1" s="628"/>
      <c r="MTY1" s="628"/>
      <c r="MTZ1" s="628"/>
      <c r="MUA1" s="628"/>
      <c r="MUB1" s="628"/>
      <c r="MUC1" s="52"/>
      <c r="MUD1" s="55"/>
      <c r="MUE1" s="628"/>
      <c r="MUF1" s="628"/>
      <c r="MUG1" s="628"/>
      <c r="MUH1" s="628"/>
      <c r="MUI1" s="628"/>
      <c r="MUJ1" s="52"/>
      <c r="MUK1" s="55"/>
      <c r="MUL1" s="628"/>
      <c r="MUM1" s="628"/>
      <c r="MUN1" s="628"/>
      <c r="MUO1" s="628"/>
      <c r="MUP1" s="628"/>
      <c r="MUQ1" s="52"/>
      <c r="MUR1" s="55"/>
      <c r="MUS1" s="628"/>
      <c r="MUT1" s="628"/>
      <c r="MUU1" s="628"/>
      <c r="MUV1" s="628"/>
      <c r="MUW1" s="628"/>
      <c r="MUX1" s="52"/>
      <c r="MUY1" s="55"/>
      <c r="MUZ1" s="628"/>
      <c r="MVA1" s="628"/>
      <c r="MVB1" s="628"/>
      <c r="MVC1" s="628"/>
      <c r="MVD1" s="628"/>
      <c r="MVE1" s="52"/>
      <c r="MVF1" s="55"/>
      <c r="MVG1" s="628"/>
      <c r="MVH1" s="628"/>
      <c r="MVI1" s="628"/>
      <c r="MVJ1" s="628"/>
      <c r="MVK1" s="628"/>
      <c r="MVL1" s="52"/>
      <c r="MVM1" s="55"/>
      <c r="MVN1" s="628"/>
      <c r="MVO1" s="628"/>
      <c r="MVP1" s="628"/>
      <c r="MVQ1" s="628"/>
      <c r="MVR1" s="628"/>
      <c r="MVS1" s="52"/>
      <c r="MVT1" s="55"/>
      <c r="MVU1" s="628"/>
      <c r="MVV1" s="628"/>
      <c r="MVW1" s="628"/>
      <c r="MVX1" s="628"/>
      <c r="MVY1" s="628"/>
      <c r="MVZ1" s="52"/>
      <c r="MWA1" s="55"/>
      <c r="MWB1" s="628"/>
      <c r="MWC1" s="628"/>
      <c r="MWD1" s="628"/>
      <c r="MWE1" s="628"/>
      <c r="MWF1" s="628"/>
      <c r="MWG1" s="52"/>
      <c r="MWH1" s="55"/>
      <c r="MWI1" s="628"/>
      <c r="MWJ1" s="628"/>
      <c r="MWK1" s="628"/>
      <c r="MWL1" s="628"/>
      <c r="MWM1" s="628"/>
      <c r="MWN1" s="52"/>
      <c r="MWO1" s="55"/>
      <c r="MWP1" s="628"/>
      <c r="MWQ1" s="628"/>
      <c r="MWR1" s="628"/>
      <c r="MWS1" s="628"/>
      <c r="MWT1" s="628"/>
      <c r="MWU1" s="52"/>
      <c r="MWV1" s="55"/>
      <c r="MWW1" s="628"/>
      <c r="MWX1" s="628"/>
      <c r="MWY1" s="628"/>
      <c r="MWZ1" s="628"/>
      <c r="MXA1" s="628"/>
      <c r="MXB1" s="52"/>
      <c r="MXC1" s="55"/>
      <c r="MXD1" s="628"/>
      <c r="MXE1" s="628"/>
      <c r="MXF1" s="628"/>
      <c r="MXG1" s="628"/>
      <c r="MXH1" s="628"/>
      <c r="MXI1" s="52"/>
      <c r="MXJ1" s="55"/>
      <c r="MXK1" s="628"/>
      <c r="MXL1" s="628"/>
      <c r="MXM1" s="628"/>
      <c r="MXN1" s="628"/>
      <c r="MXO1" s="628"/>
      <c r="MXP1" s="52"/>
      <c r="MXQ1" s="55"/>
      <c r="MXR1" s="628"/>
      <c r="MXS1" s="628"/>
      <c r="MXT1" s="628"/>
      <c r="MXU1" s="628"/>
      <c r="MXV1" s="628"/>
      <c r="MXW1" s="52"/>
      <c r="MXX1" s="55"/>
      <c r="MXY1" s="628"/>
      <c r="MXZ1" s="628"/>
      <c r="MYA1" s="628"/>
      <c r="MYB1" s="628"/>
      <c r="MYC1" s="628"/>
      <c r="MYD1" s="52"/>
      <c r="MYE1" s="55"/>
      <c r="MYF1" s="628"/>
      <c r="MYG1" s="628"/>
      <c r="MYH1" s="628"/>
      <c r="MYI1" s="628"/>
      <c r="MYJ1" s="628"/>
      <c r="MYK1" s="52"/>
      <c r="MYL1" s="55"/>
      <c r="MYM1" s="628"/>
      <c r="MYN1" s="628"/>
      <c r="MYO1" s="628"/>
      <c r="MYP1" s="628"/>
      <c r="MYQ1" s="628"/>
      <c r="MYR1" s="52"/>
      <c r="MYS1" s="55"/>
      <c r="MYT1" s="628"/>
      <c r="MYU1" s="628"/>
      <c r="MYV1" s="628"/>
      <c r="MYW1" s="628"/>
      <c r="MYX1" s="628"/>
      <c r="MYY1" s="52"/>
      <c r="MYZ1" s="55"/>
      <c r="MZA1" s="628"/>
      <c r="MZB1" s="628"/>
      <c r="MZC1" s="628"/>
      <c r="MZD1" s="628"/>
      <c r="MZE1" s="628"/>
      <c r="MZF1" s="52"/>
      <c r="MZG1" s="55"/>
      <c r="MZH1" s="628"/>
      <c r="MZI1" s="628"/>
      <c r="MZJ1" s="628"/>
      <c r="MZK1" s="628"/>
      <c r="MZL1" s="628"/>
      <c r="MZM1" s="52"/>
      <c r="MZN1" s="55"/>
      <c r="MZO1" s="628"/>
      <c r="MZP1" s="628"/>
      <c r="MZQ1" s="628"/>
      <c r="MZR1" s="628"/>
      <c r="MZS1" s="628"/>
      <c r="MZT1" s="52"/>
      <c r="MZU1" s="55"/>
      <c r="MZV1" s="628"/>
      <c r="MZW1" s="628"/>
      <c r="MZX1" s="628"/>
      <c r="MZY1" s="628"/>
      <c r="MZZ1" s="628"/>
      <c r="NAA1" s="52"/>
      <c r="NAB1" s="55"/>
      <c r="NAC1" s="628"/>
      <c r="NAD1" s="628"/>
      <c r="NAE1" s="628"/>
      <c r="NAF1" s="628"/>
      <c r="NAG1" s="628"/>
      <c r="NAH1" s="52"/>
      <c r="NAI1" s="55"/>
      <c r="NAJ1" s="628"/>
      <c r="NAK1" s="628"/>
      <c r="NAL1" s="628"/>
      <c r="NAM1" s="628"/>
      <c r="NAN1" s="628"/>
      <c r="NAO1" s="52"/>
      <c r="NAP1" s="55"/>
      <c r="NAQ1" s="628"/>
      <c r="NAR1" s="628"/>
      <c r="NAS1" s="628"/>
      <c r="NAT1" s="628"/>
      <c r="NAU1" s="628"/>
      <c r="NAV1" s="52"/>
      <c r="NAW1" s="55"/>
      <c r="NAX1" s="628"/>
      <c r="NAY1" s="628"/>
      <c r="NAZ1" s="628"/>
      <c r="NBA1" s="628"/>
      <c r="NBB1" s="628"/>
      <c r="NBC1" s="52"/>
      <c r="NBD1" s="55"/>
      <c r="NBE1" s="628"/>
      <c r="NBF1" s="628"/>
      <c r="NBG1" s="628"/>
      <c r="NBH1" s="628"/>
      <c r="NBI1" s="628"/>
      <c r="NBJ1" s="52"/>
      <c r="NBK1" s="55"/>
      <c r="NBL1" s="628"/>
      <c r="NBM1" s="628"/>
      <c r="NBN1" s="628"/>
      <c r="NBO1" s="628"/>
      <c r="NBP1" s="628"/>
      <c r="NBQ1" s="52"/>
      <c r="NBR1" s="55"/>
      <c r="NBS1" s="628"/>
      <c r="NBT1" s="628"/>
      <c r="NBU1" s="628"/>
      <c r="NBV1" s="628"/>
      <c r="NBW1" s="628"/>
      <c r="NBX1" s="52"/>
      <c r="NBY1" s="55"/>
      <c r="NBZ1" s="628"/>
      <c r="NCA1" s="628"/>
      <c r="NCB1" s="628"/>
      <c r="NCC1" s="628"/>
      <c r="NCD1" s="628"/>
      <c r="NCE1" s="52"/>
      <c r="NCF1" s="55"/>
      <c r="NCG1" s="628"/>
      <c r="NCH1" s="628"/>
      <c r="NCI1" s="628"/>
      <c r="NCJ1" s="628"/>
      <c r="NCK1" s="628"/>
      <c r="NCL1" s="52"/>
      <c r="NCM1" s="55"/>
      <c r="NCN1" s="628"/>
      <c r="NCO1" s="628"/>
      <c r="NCP1" s="628"/>
      <c r="NCQ1" s="628"/>
      <c r="NCR1" s="628"/>
      <c r="NCS1" s="52"/>
      <c r="NCT1" s="55"/>
      <c r="NCU1" s="628"/>
      <c r="NCV1" s="628"/>
      <c r="NCW1" s="628"/>
      <c r="NCX1" s="628"/>
      <c r="NCY1" s="628"/>
      <c r="NCZ1" s="52"/>
      <c r="NDA1" s="55"/>
      <c r="NDB1" s="628"/>
      <c r="NDC1" s="628"/>
      <c r="NDD1" s="628"/>
      <c r="NDE1" s="628"/>
      <c r="NDF1" s="628"/>
      <c r="NDG1" s="52"/>
      <c r="NDH1" s="55"/>
      <c r="NDI1" s="628"/>
      <c r="NDJ1" s="628"/>
      <c r="NDK1" s="628"/>
      <c r="NDL1" s="628"/>
      <c r="NDM1" s="628"/>
      <c r="NDN1" s="52"/>
      <c r="NDO1" s="55"/>
      <c r="NDP1" s="628"/>
      <c r="NDQ1" s="628"/>
      <c r="NDR1" s="628"/>
      <c r="NDS1" s="628"/>
      <c r="NDT1" s="628"/>
      <c r="NDU1" s="52"/>
      <c r="NDV1" s="55"/>
      <c r="NDW1" s="628"/>
      <c r="NDX1" s="628"/>
      <c r="NDY1" s="628"/>
      <c r="NDZ1" s="628"/>
      <c r="NEA1" s="628"/>
      <c r="NEB1" s="52"/>
      <c r="NEC1" s="55"/>
      <c r="NED1" s="628"/>
      <c r="NEE1" s="628"/>
      <c r="NEF1" s="628"/>
      <c r="NEG1" s="628"/>
      <c r="NEH1" s="628"/>
      <c r="NEI1" s="52"/>
      <c r="NEJ1" s="55"/>
      <c r="NEK1" s="628"/>
      <c r="NEL1" s="628"/>
      <c r="NEM1" s="628"/>
      <c r="NEN1" s="628"/>
      <c r="NEO1" s="628"/>
      <c r="NEP1" s="52"/>
      <c r="NEQ1" s="55"/>
      <c r="NER1" s="628"/>
      <c r="NES1" s="628"/>
      <c r="NET1" s="628"/>
      <c r="NEU1" s="628"/>
      <c r="NEV1" s="628"/>
      <c r="NEW1" s="52"/>
      <c r="NEX1" s="55"/>
      <c r="NEY1" s="628"/>
      <c r="NEZ1" s="628"/>
      <c r="NFA1" s="628"/>
      <c r="NFB1" s="628"/>
      <c r="NFC1" s="628"/>
      <c r="NFD1" s="52"/>
      <c r="NFE1" s="55"/>
      <c r="NFF1" s="628"/>
      <c r="NFG1" s="628"/>
      <c r="NFH1" s="628"/>
      <c r="NFI1" s="628"/>
      <c r="NFJ1" s="628"/>
      <c r="NFK1" s="52"/>
      <c r="NFL1" s="55"/>
      <c r="NFM1" s="628"/>
      <c r="NFN1" s="628"/>
      <c r="NFO1" s="628"/>
      <c r="NFP1" s="628"/>
      <c r="NFQ1" s="628"/>
      <c r="NFR1" s="52"/>
      <c r="NFS1" s="55"/>
      <c r="NFT1" s="628"/>
      <c r="NFU1" s="628"/>
      <c r="NFV1" s="628"/>
      <c r="NFW1" s="628"/>
      <c r="NFX1" s="628"/>
      <c r="NFY1" s="52"/>
      <c r="NFZ1" s="55"/>
      <c r="NGA1" s="628"/>
      <c r="NGB1" s="628"/>
      <c r="NGC1" s="628"/>
      <c r="NGD1" s="628"/>
      <c r="NGE1" s="628"/>
      <c r="NGF1" s="52"/>
      <c r="NGG1" s="55"/>
      <c r="NGH1" s="628"/>
      <c r="NGI1" s="628"/>
      <c r="NGJ1" s="628"/>
      <c r="NGK1" s="628"/>
      <c r="NGL1" s="628"/>
      <c r="NGM1" s="52"/>
      <c r="NGN1" s="55"/>
      <c r="NGO1" s="628"/>
      <c r="NGP1" s="628"/>
      <c r="NGQ1" s="628"/>
      <c r="NGR1" s="628"/>
      <c r="NGS1" s="628"/>
      <c r="NGT1" s="52"/>
      <c r="NGU1" s="55"/>
      <c r="NGV1" s="628"/>
      <c r="NGW1" s="628"/>
      <c r="NGX1" s="628"/>
      <c r="NGY1" s="628"/>
      <c r="NGZ1" s="628"/>
      <c r="NHA1" s="52"/>
      <c r="NHB1" s="55"/>
      <c r="NHC1" s="628"/>
      <c r="NHD1" s="628"/>
      <c r="NHE1" s="628"/>
      <c r="NHF1" s="628"/>
      <c r="NHG1" s="628"/>
      <c r="NHH1" s="52"/>
      <c r="NHI1" s="55"/>
      <c r="NHJ1" s="628"/>
      <c r="NHK1" s="628"/>
      <c r="NHL1" s="628"/>
      <c r="NHM1" s="628"/>
      <c r="NHN1" s="628"/>
      <c r="NHO1" s="52"/>
      <c r="NHP1" s="55"/>
      <c r="NHQ1" s="628"/>
      <c r="NHR1" s="628"/>
      <c r="NHS1" s="628"/>
      <c r="NHT1" s="628"/>
      <c r="NHU1" s="628"/>
      <c r="NHV1" s="52"/>
      <c r="NHW1" s="55"/>
      <c r="NHX1" s="628"/>
      <c r="NHY1" s="628"/>
      <c r="NHZ1" s="628"/>
      <c r="NIA1" s="628"/>
      <c r="NIB1" s="628"/>
      <c r="NIC1" s="52"/>
      <c r="NID1" s="55"/>
      <c r="NIE1" s="628"/>
      <c r="NIF1" s="628"/>
      <c r="NIG1" s="628"/>
      <c r="NIH1" s="628"/>
      <c r="NII1" s="628"/>
      <c r="NIJ1" s="52"/>
      <c r="NIK1" s="55"/>
      <c r="NIL1" s="628"/>
      <c r="NIM1" s="628"/>
      <c r="NIN1" s="628"/>
      <c r="NIO1" s="628"/>
      <c r="NIP1" s="628"/>
      <c r="NIQ1" s="52"/>
      <c r="NIR1" s="55"/>
      <c r="NIS1" s="628"/>
      <c r="NIT1" s="628"/>
      <c r="NIU1" s="628"/>
      <c r="NIV1" s="628"/>
      <c r="NIW1" s="628"/>
      <c r="NIX1" s="52"/>
      <c r="NIY1" s="55"/>
      <c r="NIZ1" s="628"/>
      <c r="NJA1" s="628"/>
      <c r="NJB1" s="628"/>
      <c r="NJC1" s="628"/>
      <c r="NJD1" s="628"/>
      <c r="NJE1" s="52"/>
      <c r="NJF1" s="55"/>
      <c r="NJG1" s="628"/>
      <c r="NJH1" s="628"/>
      <c r="NJI1" s="628"/>
      <c r="NJJ1" s="628"/>
      <c r="NJK1" s="628"/>
      <c r="NJL1" s="52"/>
      <c r="NJM1" s="55"/>
      <c r="NJN1" s="628"/>
      <c r="NJO1" s="628"/>
      <c r="NJP1" s="628"/>
      <c r="NJQ1" s="628"/>
      <c r="NJR1" s="628"/>
      <c r="NJS1" s="52"/>
      <c r="NJT1" s="55"/>
      <c r="NJU1" s="628"/>
      <c r="NJV1" s="628"/>
      <c r="NJW1" s="628"/>
      <c r="NJX1" s="628"/>
      <c r="NJY1" s="628"/>
      <c r="NJZ1" s="52"/>
      <c r="NKA1" s="55"/>
      <c r="NKB1" s="628"/>
      <c r="NKC1" s="628"/>
      <c r="NKD1" s="628"/>
      <c r="NKE1" s="628"/>
      <c r="NKF1" s="628"/>
      <c r="NKG1" s="52"/>
      <c r="NKH1" s="55"/>
      <c r="NKI1" s="628"/>
      <c r="NKJ1" s="628"/>
      <c r="NKK1" s="628"/>
      <c r="NKL1" s="628"/>
      <c r="NKM1" s="628"/>
      <c r="NKN1" s="52"/>
      <c r="NKO1" s="55"/>
      <c r="NKP1" s="628"/>
      <c r="NKQ1" s="628"/>
      <c r="NKR1" s="628"/>
      <c r="NKS1" s="628"/>
      <c r="NKT1" s="628"/>
      <c r="NKU1" s="52"/>
      <c r="NKV1" s="55"/>
      <c r="NKW1" s="628"/>
      <c r="NKX1" s="628"/>
      <c r="NKY1" s="628"/>
      <c r="NKZ1" s="628"/>
      <c r="NLA1" s="628"/>
      <c r="NLB1" s="52"/>
      <c r="NLC1" s="55"/>
      <c r="NLD1" s="628"/>
      <c r="NLE1" s="628"/>
      <c r="NLF1" s="628"/>
      <c r="NLG1" s="628"/>
      <c r="NLH1" s="628"/>
      <c r="NLI1" s="52"/>
      <c r="NLJ1" s="55"/>
      <c r="NLK1" s="628"/>
      <c r="NLL1" s="628"/>
      <c r="NLM1" s="628"/>
      <c r="NLN1" s="628"/>
      <c r="NLO1" s="628"/>
      <c r="NLP1" s="52"/>
      <c r="NLQ1" s="55"/>
      <c r="NLR1" s="628"/>
      <c r="NLS1" s="628"/>
      <c r="NLT1" s="628"/>
      <c r="NLU1" s="628"/>
      <c r="NLV1" s="628"/>
      <c r="NLW1" s="52"/>
      <c r="NLX1" s="55"/>
      <c r="NLY1" s="628"/>
      <c r="NLZ1" s="628"/>
      <c r="NMA1" s="628"/>
      <c r="NMB1" s="628"/>
      <c r="NMC1" s="628"/>
      <c r="NMD1" s="52"/>
      <c r="NME1" s="55"/>
      <c r="NMF1" s="628"/>
      <c r="NMG1" s="628"/>
      <c r="NMH1" s="628"/>
      <c r="NMI1" s="628"/>
      <c r="NMJ1" s="628"/>
      <c r="NMK1" s="52"/>
      <c r="NML1" s="55"/>
      <c r="NMM1" s="628"/>
      <c r="NMN1" s="628"/>
      <c r="NMO1" s="628"/>
      <c r="NMP1" s="628"/>
      <c r="NMQ1" s="628"/>
      <c r="NMR1" s="52"/>
      <c r="NMS1" s="55"/>
      <c r="NMT1" s="628"/>
      <c r="NMU1" s="628"/>
      <c r="NMV1" s="628"/>
      <c r="NMW1" s="628"/>
      <c r="NMX1" s="628"/>
      <c r="NMY1" s="52"/>
      <c r="NMZ1" s="55"/>
      <c r="NNA1" s="628"/>
      <c r="NNB1" s="628"/>
      <c r="NNC1" s="628"/>
      <c r="NND1" s="628"/>
      <c r="NNE1" s="628"/>
      <c r="NNF1" s="52"/>
      <c r="NNG1" s="55"/>
      <c r="NNH1" s="628"/>
      <c r="NNI1" s="628"/>
      <c r="NNJ1" s="628"/>
      <c r="NNK1" s="628"/>
      <c r="NNL1" s="628"/>
      <c r="NNM1" s="52"/>
      <c r="NNN1" s="55"/>
      <c r="NNO1" s="628"/>
      <c r="NNP1" s="628"/>
      <c r="NNQ1" s="628"/>
      <c r="NNR1" s="628"/>
      <c r="NNS1" s="628"/>
      <c r="NNT1" s="52"/>
      <c r="NNU1" s="55"/>
      <c r="NNV1" s="628"/>
      <c r="NNW1" s="628"/>
      <c r="NNX1" s="628"/>
      <c r="NNY1" s="628"/>
      <c r="NNZ1" s="628"/>
      <c r="NOA1" s="52"/>
      <c r="NOB1" s="55"/>
      <c r="NOC1" s="628"/>
      <c r="NOD1" s="628"/>
      <c r="NOE1" s="628"/>
      <c r="NOF1" s="628"/>
      <c r="NOG1" s="628"/>
      <c r="NOH1" s="52"/>
      <c r="NOI1" s="55"/>
      <c r="NOJ1" s="628"/>
      <c r="NOK1" s="628"/>
      <c r="NOL1" s="628"/>
      <c r="NOM1" s="628"/>
      <c r="NON1" s="628"/>
      <c r="NOO1" s="52"/>
      <c r="NOP1" s="55"/>
      <c r="NOQ1" s="628"/>
      <c r="NOR1" s="628"/>
      <c r="NOS1" s="628"/>
      <c r="NOT1" s="628"/>
      <c r="NOU1" s="628"/>
      <c r="NOV1" s="52"/>
      <c r="NOW1" s="55"/>
      <c r="NOX1" s="628"/>
      <c r="NOY1" s="628"/>
      <c r="NOZ1" s="628"/>
      <c r="NPA1" s="628"/>
      <c r="NPB1" s="628"/>
      <c r="NPC1" s="52"/>
      <c r="NPD1" s="55"/>
      <c r="NPE1" s="628"/>
      <c r="NPF1" s="628"/>
      <c r="NPG1" s="628"/>
      <c r="NPH1" s="628"/>
      <c r="NPI1" s="628"/>
      <c r="NPJ1" s="52"/>
      <c r="NPK1" s="55"/>
      <c r="NPL1" s="628"/>
      <c r="NPM1" s="628"/>
      <c r="NPN1" s="628"/>
      <c r="NPO1" s="628"/>
      <c r="NPP1" s="628"/>
      <c r="NPQ1" s="52"/>
      <c r="NPR1" s="55"/>
      <c r="NPS1" s="628"/>
      <c r="NPT1" s="628"/>
      <c r="NPU1" s="628"/>
      <c r="NPV1" s="628"/>
      <c r="NPW1" s="628"/>
      <c r="NPX1" s="52"/>
      <c r="NPY1" s="55"/>
      <c r="NPZ1" s="628"/>
      <c r="NQA1" s="628"/>
      <c r="NQB1" s="628"/>
      <c r="NQC1" s="628"/>
      <c r="NQD1" s="628"/>
      <c r="NQE1" s="52"/>
      <c r="NQF1" s="55"/>
      <c r="NQG1" s="628"/>
      <c r="NQH1" s="628"/>
      <c r="NQI1" s="628"/>
      <c r="NQJ1" s="628"/>
      <c r="NQK1" s="628"/>
      <c r="NQL1" s="52"/>
      <c r="NQM1" s="55"/>
      <c r="NQN1" s="628"/>
      <c r="NQO1" s="628"/>
      <c r="NQP1" s="628"/>
      <c r="NQQ1" s="628"/>
      <c r="NQR1" s="628"/>
      <c r="NQS1" s="52"/>
      <c r="NQT1" s="55"/>
      <c r="NQU1" s="628"/>
      <c r="NQV1" s="628"/>
      <c r="NQW1" s="628"/>
      <c r="NQX1" s="628"/>
      <c r="NQY1" s="628"/>
      <c r="NQZ1" s="52"/>
      <c r="NRA1" s="55"/>
      <c r="NRB1" s="628"/>
      <c r="NRC1" s="628"/>
      <c r="NRD1" s="628"/>
      <c r="NRE1" s="628"/>
      <c r="NRF1" s="628"/>
      <c r="NRG1" s="52"/>
      <c r="NRH1" s="55"/>
      <c r="NRI1" s="628"/>
      <c r="NRJ1" s="628"/>
      <c r="NRK1" s="628"/>
      <c r="NRL1" s="628"/>
      <c r="NRM1" s="628"/>
      <c r="NRN1" s="52"/>
      <c r="NRO1" s="55"/>
      <c r="NRP1" s="628"/>
      <c r="NRQ1" s="628"/>
      <c r="NRR1" s="628"/>
      <c r="NRS1" s="628"/>
      <c r="NRT1" s="628"/>
      <c r="NRU1" s="52"/>
      <c r="NRV1" s="55"/>
      <c r="NRW1" s="628"/>
      <c r="NRX1" s="628"/>
      <c r="NRY1" s="628"/>
      <c r="NRZ1" s="628"/>
      <c r="NSA1" s="628"/>
      <c r="NSB1" s="52"/>
      <c r="NSC1" s="55"/>
      <c r="NSD1" s="628"/>
      <c r="NSE1" s="628"/>
      <c r="NSF1" s="628"/>
      <c r="NSG1" s="628"/>
      <c r="NSH1" s="628"/>
      <c r="NSI1" s="52"/>
      <c r="NSJ1" s="55"/>
      <c r="NSK1" s="628"/>
      <c r="NSL1" s="628"/>
      <c r="NSM1" s="628"/>
      <c r="NSN1" s="628"/>
      <c r="NSO1" s="628"/>
      <c r="NSP1" s="52"/>
      <c r="NSQ1" s="55"/>
      <c r="NSR1" s="628"/>
      <c r="NSS1" s="628"/>
      <c r="NST1" s="628"/>
      <c r="NSU1" s="628"/>
      <c r="NSV1" s="628"/>
      <c r="NSW1" s="52"/>
      <c r="NSX1" s="55"/>
      <c r="NSY1" s="628"/>
      <c r="NSZ1" s="628"/>
      <c r="NTA1" s="628"/>
      <c r="NTB1" s="628"/>
      <c r="NTC1" s="628"/>
      <c r="NTD1" s="52"/>
      <c r="NTE1" s="55"/>
      <c r="NTF1" s="628"/>
      <c r="NTG1" s="628"/>
      <c r="NTH1" s="628"/>
      <c r="NTI1" s="628"/>
      <c r="NTJ1" s="628"/>
      <c r="NTK1" s="52"/>
      <c r="NTL1" s="55"/>
      <c r="NTM1" s="628"/>
      <c r="NTN1" s="628"/>
      <c r="NTO1" s="628"/>
      <c r="NTP1" s="628"/>
      <c r="NTQ1" s="628"/>
      <c r="NTR1" s="52"/>
      <c r="NTS1" s="55"/>
      <c r="NTT1" s="628"/>
      <c r="NTU1" s="628"/>
      <c r="NTV1" s="628"/>
      <c r="NTW1" s="628"/>
      <c r="NTX1" s="628"/>
      <c r="NTY1" s="52"/>
      <c r="NTZ1" s="55"/>
      <c r="NUA1" s="628"/>
      <c r="NUB1" s="628"/>
      <c r="NUC1" s="628"/>
      <c r="NUD1" s="628"/>
      <c r="NUE1" s="628"/>
      <c r="NUF1" s="52"/>
      <c r="NUG1" s="55"/>
      <c r="NUH1" s="628"/>
      <c r="NUI1" s="628"/>
      <c r="NUJ1" s="628"/>
      <c r="NUK1" s="628"/>
      <c r="NUL1" s="628"/>
      <c r="NUM1" s="52"/>
      <c r="NUN1" s="55"/>
      <c r="NUO1" s="628"/>
      <c r="NUP1" s="628"/>
      <c r="NUQ1" s="628"/>
      <c r="NUR1" s="628"/>
      <c r="NUS1" s="628"/>
      <c r="NUT1" s="52"/>
      <c r="NUU1" s="55"/>
      <c r="NUV1" s="628"/>
      <c r="NUW1" s="628"/>
      <c r="NUX1" s="628"/>
      <c r="NUY1" s="628"/>
      <c r="NUZ1" s="628"/>
      <c r="NVA1" s="52"/>
      <c r="NVB1" s="55"/>
      <c r="NVC1" s="628"/>
      <c r="NVD1" s="628"/>
      <c r="NVE1" s="628"/>
      <c r="NVF1" s="628"/>
      <c r="NVG1" s="628"/>
      <c r="NVH1" s="52"/>
      <c r="NVI1" s="55"/>
      <c r="NVJ1" s="628"/>
      <c r="NVK1" s="628"/>
      <c r="NVL1" s="628"/>
      <c r="NVM1" s="628"/>
      <c r="NVN1" s="628"/>
      <c r="NVO1" s="52"/>
      <c r="NVP1" s="55"/>
      <c r="NVQ1" s="628"/>
      <c r="NVR1" s="628"/>
      <c r="NVS1" s="628"/>
      <c r="NVT1" s="628"/>
      <c r="NVU1" s="628"/>
      <c r="NVV1" s="52"/>
      <c r="NVW1" s="55"/>
      <c r="NVX1" s="628"/>
      <c r="NVY1" s="628"/>
      <c r="NVZ1" s="628"/>
      <c r="NWA1" s="628"/>
      <c r="NWB1" s="628"/>
      <c r="NWC1" s="52"/>
      <c r="NWD1" s="55"/>
      <c r="NWE1" s="628"/>
      <c r="NWF1" s="628"/>
      <c r="NWG1" s="628"/>
      <c r="NWH1" s="628"/>
      <c r="NWI1" s="628"/>
      <c r="NWJ1" s="52"/>
      <c r="NWK1" s="55"/>
      <c r="NWL1" s="628"/>
      <c r="NWM1" s="628"/>
      <c r="NWN1" s="628"/>
      <c r="NWO1" s="628"/>
      <c r="NWP1" s="628"/>
      <c r="NWQ1" s="52"/>
      <c r="NWR1" s="55"/>
      <c r="NWS1" s="628"/>
      <c r="NWT1" s="628"/>
      <c r="NWU1" s="628"/>
      <c r="NWV1" s="628"/>
      <c r="NWW1" s="628"/>
      <c r="NWX1" s="52"/>
      <c r="NWY1" s="55"/>
      <c r="NWZ1" s="628"/>
      <c r="NXA1" s="628"/>
      <c r="NXB1" s="628"/>
      <c r="NXC1" s="628"/>
      <c r="NXD1" s="628"/>
      <c r="NXE1" s="52"/>
      <c r="NXF1" s="55"/>
      <c r="NXG1" s="628"/>
      <c r="NXH1" s="628"/>
      <c r="NXI1" s="628"/>
      <c r="NXJ1" s="628"/>
      <c r="NXK1" s="628"/>
      <c r="NXL1" s="52"/>
      <c r="NXM1" s="55"/>
      <c r="NXN1" s="628"/>
      <c r="NXO1" s="628"/>
      <c r="NXP1" s="628"/>
      <c r="NXQ1" s="628"/>
      <c r="NXR1" s="628"/>
      <c r="NXS1" s="52"/>
      <c r="NXT1" s="55"/>
      <c r="NXU1" s="628"/>
      <c r="NXV1" s="628"/>
      <c r="NXW1" s="628"/>
      <c r="NXX1" s="628"/>
      <c r="NXY1" s="628"/>
      <c r="NXZ1" s="52"/>
      <c r="NYA1" s="55"/>
      <c r="NYB1" s="628"/>
      <c r="NYC1" s="628"/>
      <c r="NYD1" s="628"/>
      <c r="NYE1" s="628"/>
      <c r="NYF1" s="628"/>
      <c r="NYG1" s="52"/>
      <c r="NYH1" s="55"/>
      <c r="NYI1" s="628"/>
      <c r="NYJ1" s="628"/>
      <c r="NYK1" s="628"/>
      <c r="NYL1" s="628"/>
      <c r="NYM1" s="628"/>
      <c r="NYN1" s="52"/>
      <c r="NYO1" s="55"/>
      <c r="NYP1" s="628"/>
      <c r="NYQ1" s="628"/>
      <c r="NYR1" s="628"/>
      <c r="NYS1" s="628"/>
      <c r="NYT1" s="628"/>
      <c r="NYU1" s="52"/>
      <c r="NYV1" s="55"/>
      <c r="NYW1" s="628"/>
      <c r="NYX1" s="628"/>
      <c r="NYY1" s="628"/>
      <c r="NYZ1" s="628"/>
      <c r="NZA1" s="628"/>
      <c r="NZB1" s="52"/>
      <c r="NZC1" s="55"/>
      <c r="NZD1" s="628"/>
      <c r="NZE1" s="628"/>
      <c r="NZF1" s="628"/>
      <c r="NZG1" s="628"/>
      <c r="NZH1" s="628"/>
      <c r="NZI1" s="52"/>
      <c r="NZJ1" s="55"/>
      <c r="NZK1" s="628"/>
      <c r="NZL1" s="628"/>
      <c r="NZM1" s="628"/>
      <c r="NZN1" s="628"/>
      <c r="NZO1" s="628"/>
      <c r="NZP1" s="52"/>
      <c r="NZQ1" s="55"/>
      <c r="NZR1" s="628"/>
      <c r="NZS1" s="628"/>
      <c r="NZT1" s="628"/>
      <c r="NZU1" s="628"/>
      <c r="NZV1" s="628"/>
      <c r="NZW1" s="52"/>
      <c r="NZX1" s="55"/>
      <c r="NZY1" s="628"/>
      <c r="NZZ1" s="628"/>
      <c r="OAA1" s="628"/>
      <c r="OAB1" s="628"/>
      <c r="OAC1" s="628"/>
      <c r="OAD1" s="52"/>
      <c r="OAE1" s="55"/>
      <c r="OAF1" s="628"/>
      <c r="OAG1" s="628"/>
      <c r="OAH1" s="628"/>
      <c r="OAI1" s="628"/>
      <c r="OAJ1" s="628"/>
      <c r="OAK1" s="52"/>
      <c r="OAL1" s="55"/>
      <c r="OAM1" s="628"/>
      <c r="OAN1" s="628"/>
      <c r="OAO1" s="628"/>
      <c r="OAP1" s="628"/>
      <c r="OAQ1" s="628"/>
      <c r="OAR1" s="52"/>
      <c r="OAS1" s="55"/>
      <c r="OAT1" s="628"/>
      <c r="OAU1" s="628"/>
      <c r="OAV1" s="628"/>
      <c r="OAW1" s="628"/>
      <c r="OAX1" s="628"/>
      <c r="OAY1" s="52"/>
      <c r="OAZ1" s="55"/>
      <c r="OBA1" s="628"/>
      <c r="OBB1" s="628"/>
      <c r="OBC1" s="628"/>
      <c r="OBD1" s="628"/>
      <c r="OBE1" s="628"/>
      <c r="OBF1" s="52"/>
      <c r="OBG1" s="55"/>
      <c r="OBH1" s="628"/>
      <c r="OBI1" s="628"/>
      <c r="OBJ1" s="628"/>
      <c r="OBK1" s="628"/>
      <c r="OBL1" s="628"/>
      <c r="OBM1" s="52"/>
      <c r="OBN1" s="55"/>
      <c r="OBO1" s="628"/>
      <c r="OBP1" s="628"/>
      <c r="OBQ1" s="628"/>
      <c r="OBR1" s="628"/>
      <c r="OBS1" s="628"/>
      <c r="OBT1" s="52"/>
      <c r="OBU1" s="55"/>
      <c r="OBV1" s="628"/>
      <c r="OBW1" s="628"/>
      <c r="OBX1" s="628"/>
      <c r="OBY1" s="628"/>
      <c r="OBZ1" s="628"/>
      <c r="OCA1" s="52"/>
      <c r="OCB1" s="55"/>
      <c r="OCC1" s="628"/>
      <c r="OCD1" s="628"/>
      <c r="OCE1" s="628"/>
      <c r="OCF1" s="628"/>
      <c r="OCG1" s="628"/>
      <c r="OCH1" s="52"/>
      <c r="OCI1" s="55"/>
      <c r="OCJ1" s="628"/>
      <c r="OCK1" s="628"/>
      <c r="OCL1" s="628"/>
      <c r="OCM1" s="628"/>
      <c r="OCN1" s="628"/>
      <c r="OCO1" s="52"/>
      <c r="OCP1" s="55"/>
      <c r="OCQ1" s="628"/>
      <c r="OCR1" s="628"/>
      <c r="OCS1" s="628"/>
      <c r="OCT1" s="628"/>
      <c r="OCU1" s="628"/>
      <c r="OCV1" s="52"/>
      <c r="OCW1" s="55"/>
      <c r="OCX1" s="628"/>
      <c r="OCY1" s="628"/>
      <c r="OCZ1" s="628"/>
      <c r="ODA1" s="628"/>
      <c r="ODB1" s="628"/>
      <c r="ODC1" s="52"/>
      <c r="ODD1" s="55"/>
      <c r="ODE1" s="628"/>
      <c r="ODF1" s="628"/>
      <c r="ODG1" s="628"/>
      <c r="ODH1" s="628"/>
      <c r="ODI1" s="628"/>
      <c r="ODJ1" s="52"/>
      <c r="ODK1" s="55"/>
      <c r="ODL1" s="628"/>
      <c r="ODM1" s="628"/>
      <c r="ODN1" s="628"/>
      <c r="ODO1" s="628"/>
      <c r="ODP1" s="628"/>
      <c r="ODQ1" s="52"/>
      <c r="ODR1" s="55"/>
      <c r="ODS1" s="628"/>
      <c r="ODT1" s="628"/>
      <c r="ODU1" s="628"/>
      <c r="ODV1" s="628"/>
      <c r="ODW1" s="628"/>
      <c r="ODX1" s="52"/>
      <c r="ODY1" s="55"/>
      <c r="ODZ1" s="628"/>
      <c r="OEA1" s="628"/>
      <c r="OEB1" s="628"/>
      <c r="OEC1" s="628"/>
      <c r="OED1" s="628"/>
      <c r="OEE1" s="52"/>
      <c r="OEF1" s="55"/>
      <c r="OEG1" s="628"/>
      <c r="OEH1" s="628"/>
      <c r="OEI1" s="628"/>
      <c r="OEJ1" s="628"/>
      <c r="OEK1" s="628"/>
      <c r="OEL1" s="52"/>
      <c r="OEM1" s="55"/>
      <c r="OEN1" s="628"/>
      <c r="OEO1" s="628"/>
      <c r="OEP1" s="628"/>
      <c r="OEQ1" s="628"/>
      <c r="OER1" s="628"/>
      <c r="OES1" s="52"/>
      <c r="OET1" s="55"/>
      <c r="OEU1" s="628"/>
      <c r="OEV1" s="628"/>
      <c r="OEW1" s="628"/>
      <c r="OEX1" s="628"/>
      <c r="OEY1" s="628"/>
      <c r="OEZ1" s="52"/>
      <c r="OFA1" s="55"/>
      <c r="OFB1" s="628"/>
      <c r="OFC1" s="628"/>
      <c r="OFD1" s="628"/>
      <c r="OFE1" s="628"/>
      <c r="OFF1" s="628"/>
      <c r="OFG1" s="52"/>
      <c r="OFH1" s="55"/>
      <c r="OFI1" s="628"/>
      <c r="OFJ1" s="628"/>
      <c r="OFK1" s="628"/>
      <c r="OFL1" s="628"/>
      <c r="OFM1" s="628"/>
      <c r="OFN1" s="52"/>
      <c r="OFO1" s="55"/>
      <c r="OFP1" s="628"/>
      <c r="OFQ1" s="628"/>
      <c r="OFR1" s="628"/>
      <c r="OFS1" s="628"/>
      <c r="OFT1" s="628"/>
      <c r="OFU1" s="52"/>
      <c r="OFV1" s="55"/>
      <c r="OFW1" s="628"/>
      <c r="OFX1" s="628"/>
      <c r="OFY1" s="628"/>
      <c r="OFZ1" s="628"/>
      <c r="OGA1" s="628"/>
      <c r="OGB1" s="52"/>
      <c r="OGC1" s="55"/>
      <c r="OGD1" s="628"/>
      <c r="OGE1" s="628"/>
      <c r="OGF1" s="628"/>
      <c r="OGG1" s="628"/>
      <c r="OGH1" s="628"/>
      <c r="OGI1" s="52"/>
      <c r="OGJ1" s="55"/>
      <c r="OGK1" s="628"/>
      <c r="OGL1" s="628"/>
      <c r="OGM1" s="628"/>
      <c r="OGN1" s="628"/>
      <c r="OGO1" s="628"/>
      <c r="OGP1" s="52"/>
      <c r="OGQ1" s="55"/>
      <c r="OGR1" s="628"/>
      <c r="OGS1" s="628"/>
      <c r="OGT1" s="628"/>
      <c r="OGU1" s="628"/>
      <c r="OGV1" s="628"/>
      <c r="OGW1" s="52"/>
      <c r="OGX1" s="55"/>
      <c r="OGY1" s="628"/>
      <c r="OGZ1" s="628"/>
      <c r="OHA1" s="628"/>
      <c r="OHB1" s="628"/>
      <c r="OHC1" s="628"/>
      <c r="OHD1" s="52"/>
      <c r="OHE1" s="55"/>
      <c r="OHF1" s="628"/>
      <c r="OHG1" s="628"/>
      <c r="OHH1" s="628"/>
      <c r="OHI1" s="628"/>
      <c r="OHJ1" s="628"/>
      <c r="OHK1" s="52"/>
      <c r="OHL1" s="55"/>
      <c r="OHM1" s="628"/>
      <c r="OHN1" s="628"/>
      <c r="OHO1" s="628"/>
      <c r="OHP1" s="628"/>
      <c r="OHQ1" s="628"/>
      <c r="OHR1" s="52"/>
      <c r="OHS1" s="55"/>
      <c r="OHT1" s="628"/>
      <c r="OHU1" s="628"/>
      <c r="OHV1" s="628"/>
      <c r="OHW1" s="628"/>
      <c r="OHX1" s="628"/>
      <c r="OHY1" s="52"/>
      <c r="OHZ1" s="55"/>
      <c r="OIA1" s="628"/>
      <c r="OIB1" s="628"/>
      <c r="OIC1" s="628"/>
      <c r="OID1" s="628"/>
      <c r="OIE1" s="628"/>
      <c r="OIF1" s="52"/>
      <c r="OIG1" s="55"/>
      <c r="OIH1" s="628"/>
      <c r="OII1" s="628"/>
      <c r="OIJ1" s="628"/>
      <c r="OIK1" s="628"/>
      <c r="OIL1" s="628"/>
      <c r="OIM1" s="52"/>
      <c r="OIN1" s="55"/>
      <c r="OIO1" s="628"/>
      <c r="OIP1" s="628"/>
      <c r="OIQ1" s="628"/>
      <c r="OIR1" s="628"/>
      <c r="OIS1" s="628"/>
      <c r="OIT1" s="52"/>
      <c r="OIU1" s="55"/>
      <c r="OIV1" s="628"/>
      <c r="OIW1" s="628"/>
      <c r="OIX1" s="628"/>
      <c r="OIY1" s="628"/>
      <c r="OIZ1" s="628"/>
      <c r="OJA1" s="52"/>
      <c r="OJB1" s="55"/>
      <c r="OJC1" s="628"/>
      <c r="OJD1" s="628"/>
      <c r="OJE1" s="628"/>
      <c r="OJF1" s="628"/>
      <c r="OJG1" s="628"/>
      <c r="OJH1" s="52"/>
      <c r="OJI1" s="55"/>
      <c r="OJJ1" s="628"/>
      <c r="OJK1" s="628"/>
      <c r="OJL1" s="628"/>
      <c r="OJM1" s="628"/>
      <c r="OJN1" s="628"/>
      <c r="OJO1" s="52"/>
      <c r="OJP1" s="55"/>
      <c r="OJQ1" s="628"/>
      <c r="OJR1" s="628"/>
      <c r="OJS1" s="628"/>
      <c r="OJT1" s="628"/>
      <c r="OJU1" s="628"/>
      <c r="OJV1" s="52"/>
      <c r="OJW1" s="55"/>
      <c r="OJX1" s="628"/>
      <c r="OJY1" s="628"/>
      <c r="OJZ1" s="628"/>
      <c r="OKA1" s="628"/>
      <c r="OKB1" s="628"/>
      <c r="OKC1" s="52"/>
      <c r="OKD1" s="55"/>
      <c r="OKE1" s="628"/>
      <c r="OKF1" s="628"/>
      <c r="OKG1" s="628"/>
      <c r="OKH1" s="628"/>
      <c r="OKI1" s="628"/>
      <c r="OKJ1" s="52"/>
      <c r="OKK1" s="55"/>
      <c r="OKL1" s="628"/>
      <c r="OKM1" s="628"/>
      <c r="OKN1" s="628"/>
      <c r="OKO1" s="628"/>
      <c r="OKP1" s="628"/>
      <c r="OKQ1" s="52"/>
      <c r="OKR1" s="55"/>
      <c r="OKS1" s="628"/>
      <c r="OKT1" s="628"/>
      <c r="OKU1" s="628"/>
      <c r="OKV1" s="628"/>
      <c r="OKW1" s="628"/>
      <c r="OKX1" s="52"/>
      <c r="OKY1" s="55"/>
      <c r="OKZ1" s="628"/>
      <c r="OLA1" s="628"/>
      <c r="OLB1" s="628"/>
      <c r="OLC1" s="628"/>
      <c r="OLD1" s="628"/>
      <c r="OLE1" s="52"/>
      <c r="OLF1" s="55"/>
      <c r="OLG1" s="628"/>
      <c r="OLH1" s="628"/>
      <c r="OLI1" s="628"/>
      <c r="OLJ1" s="628"/>
      <c r="OLK1" s="628"/>
      <c r="OLL1" s="52"/>
      <c r="OLM1" s="55"/>
      <c r="OLN1" s="628"/>
      <c r="OLO1" s="628"/>
      <c r="OLP1" s="628"/>
      <c r="OLQ1" s="628"/>
      <c r="OLR1" s="628"/>
      <c r="OLS1" s="52"/>
      <c r="OLT1" s="55"/>
      <c r="OLU1" s="628"/>
      <c r="OLV1" s="628"/>
      <c r="OLW1" s="628"/>
      <c r="OLX1" s="628"/>
      <c r="OLY1" s="628"/>
      <c r="OLZ1" s="52"/>
      <c r="OMA1" s="55"/>
      <c r="OMB1" s="628"/>
      <c r="OMC1" s="628"/>
      <c r="OMD1" s="628"/>
      <c r="OME1" s="628"/>
      <c r="OMF1" s="628"/>
      <c r="OMG1" s="52"/>
      <c r="OMH1" s="55"/>
      <c r="OMI1" s="628"/>
      <c r="OMJ1" s="628"/>
      <c r="OMK1" s="628"/>
      <c r="OML1" s="628"/>
      <c r="OMM1" s="628"/>
      <c r="OMN1" s="52"/>
      <c r="OMO1" s="55"/>
      <c r="OMP1" s="628"/>
      <c r="OMQ1" s="628"/>
      <c r="OMR1" s="628"/>
      <c r="OMS1" s="628"/>
      <c r="OMT1" s="628"/>
      <c r="OMU1" s="52"/>
      <c r="OMV1" s="55"/>
      <c r="OMW1" s="628"/>
      <c r="OMX1" s="628"/>
      <c r="OMY1" s="628"/>
      <c r="OMZ1" s="628"/>
      <c r="ONA1" s="628"/>
      <c r="ONB1" s="52"/>
      <c r="ONC1" s="55"/>
      <c r="OND1" s="628"/>
      <c r="ONE1" s="628"/>
      <c r="ONF1" s="628"/>
      <c r="ONG1" s="628"/>
      <c r="ONH1" s="628"/>
      <c r="ONI1" s="52"/>
      <c r="ONJ1" s="55"/>
      <c r="ONK1" s="628"/>
      <c r="ONL1" s="628"/>
      <c r="ONM1" s="628"/>
      <c r="ONN1" s="628"/>
      <c r="ONO1" s="628"/>
      <c r="ONP1" s="52"/>
      <c r="ONQ1" s="55"/>
      <c r="ONR1" s="628"/>
      <c r="ONS1" s="628"/>
      <c r="ONT1" s="628"/>
      <c r="ONU1" s="628"/>
      <c r="ONV1" s="628"/>
      <c r="ONW1" s="52"/>
      <c r="ONX1" s="55"/>
      <c r="ONY1" s="628"/>
      <c r="ONZ1" s="628"/>
      <c r="OOA1" s="628"/>
      <c r="OOB1" s="628"/>
      <c r="OOC1" s="628"/>
      <c r="OOD1" s="52"/>
      <c r="OOE1" s="55"/>
      <c r="OOF1" s="628"/>
      <c r="OOG1" s="628"/>
      <c r="OOH1" s="628"/>
      <c r="OOI1" s="628"/>
      <c r="OOJ1" s="628"/>
      <c r="OOK1" s="52"/>
      <c r="OOL1" s="55"/>
      <c r="OOM1" s="628"/>
      <c r="OON1" s="628"/>
      <c r="OOO1" s="628"/>
      <c r="OOP1" s="628"/>
      <c r="OOQ1" s="628"/>
      <c r="OOR1" s="52"/>
      <c r="OOS1" s="55"/>
      <c r="OOT1" s="628"/>
      <c r="OOU1" s="628"/>
      <c r="OOV1" s="628"/>
      <c r="OOW1" s="628"/>
      <c r="OOX1" s="628"/>
      <c r="OOY1" s="52"/>
      <c r="OOZ1" s="55"/>
      <c r="OPA1" s="628"/>
      <c r="OPB1" s="628"/>
      <c r="OPC1" s="628"/>
      <c r="OPD1" s="628"/>
      <c r="OPE1" s="628"/>
      <c r="OPF1" s="52"/>
      <c r="OPG1" s="55"/>
      <c r="OPH1" s="628"/>
      <c r="OPI1" s="628"/>
      <c r="OPJ1" s="628"/>
      <c r="OPK1" s="628"/>
      <c r="OPL1" s="628"/>
      <c r="OPM1" s="52"/>
      <c r="OPN1" s="55"/>
      <c r="OPO1" s="628"/>
      <c r="OPP1" s="628"/>
      <c r="OPQ1" s="628"/>
      <c r="OPR1" s="628"/>
      <c r="OPS1" s="628"/>
      <c r="OPT1" s="52"/>
      <c r="OPU1" s="55"/>
      <c r="OPV1" s="628"/>
      <c r="OPW1" s="628"/>
      <c r="OPX1" s="628"/>
      <c r="OPY1" s="628"/>
      <c r="OPZ1" s="628"/>
      <c r="OQA1" s="52"/>
      <c r="OQB1" s="55"/>
      <c r="OQC1" s="628"/>
      <c r="OQD1" s="628"/>
      <c r="OQE1" s="628"/>
      <c r="OQF1" s="628"/>
      <c r="OQG1" s="628"/>
      <c r="OQH1" s="52"/>
      <c r="OQI1" s="55"/>
      <c r="OQJ1" s="628"/>
      <c r="OQK1" s="628"/>
      <c r="OQL1" s="628"/>
      <c r="OQM1" s="628"/>
      <c r="OQN1" s="628"/>
      <c r="OQO1" s="52"/>
      <c r="OQP1" s="55"/>
      <c r="OQQ1" s="628"/>
      <c r="OQR1" s="628"/>
      <c r="OQS1" s="628"/>
      <c r="OQT1" s="628"/>
      <c r="OQU1" s="628"/>
      <c r="OQV1" s="52"/>
      <c r="OQW1" s="55"/>
      <c r="OQX1" s="628"/>
      <c r="OQY1" s="628"/>
      <c r="OQZ1" s="628"/>
      <c r="ORA1" s="628"/>
      <c r="ORB1" s="628"/>
      <c r="ORC1" s="52"/>
      <c r="ORD1" s="55"/>
      <c r="ORE1" s="628"/>
      <c r="ORF1" s="628"/>
      <c r="ORG1" s="628"/>
      <c r="ORH1" s="628"/>
      <c r="ORI1" s="628"/>
      <c r="ORJ1" s="52"/>
      <c r="ORK1" s="55"/>
      <c r="ORL1" s="628"/>
      <c r="ORM1" s="628"/>
      <c r="ORN1" s="628"/>
      <c r="ORO1" s="628"/>
      <c r="ORP1" s="628"/>
      <c r="ORQ1" s="52"/>
      <c r="ORR1" s="55"/>
      <c r="ORS1" s="628"/>
      <c r="ORT1" s="628"/>
      <c r="ORU1" s="628"/>
      <c r="ORV1" s="628"/>
      <c r="ORW1" s="628"/>
      <c r="ORX1" s="52"/>
      <c r="ORY1" s="55"/>
      <c r="ORZ1" s="628"/>
      <c r="OSA1" s="628"/>
      <c r="OSB1" s="628"/>
      <c r="OSC1" s="628"/>
      <c r="OSD1" s="628"/>
      <c r="OSE1" s="52"/>
      <c r="OSF1" s="55"/>
      <c r="OSG1" s="628"/>
      <c r="OSH1" s="628"/>
      <c r="OSI1" s="628"/>
      <c r="OSJ1" s="628"/>
      <c r="OSK1" s="628"/>
      <c r="OSL1" s="52"/>
      <c r="OSM1" s="55"/>
      <c r="OSN1" s="628"/>
      <c r="OSO1" s="628"/>
      <c r="OSP1" s="628"/>
      <c r="OSQ1" s="628"/>
      <c r="OSR1" s="628"/>
      <c r="OSS1" s="52"/>
      <c r="OST1" s="55"/>
      <c r="OSU1" s="628"/>
      <c r="OSV1" s="628"/>
      <c r="OSW1" s="628"/>
      <c r="OSX1" s="628"/>
      <c r="OSY1" s="628"/>
      <c r="OSZ1" s="52"/>
      <c r="OTA1" s="55"/>
      <c r="OTB1" s="628"/>
      <c r="OTC1" s="628"/>
      <c r="OTD1" s="628"/>
      <c r="OTE1" s="628"/>
      <c r="OTF1" s="628"/>
      <c r="OTG1" s="52"/>
      <c r="OTH1" s="55"/>
      <c r="OTI1" s="628"/>
      <c r="OTJ1" s="628"/>
      <c r="OTK1" s="628"/>
      <c r="OTL1" s="628"/>
      <c r="OTM1" s="628"/>
      <c r="OTN1" s="52"/>
      <c r="OTO1" s="55"/>
      <c r="OTP1" s="628"/>
      <c r="OTQ1" s="628"/>
      <c r="OTR1" s="628"/>
      <c r="OTS1" s="628"/>
      <c r="OTT1" s="628"/>
      <c r="OTU1" s="52"/>
      <c r="OTV1" s="55"/>
      <c r="OTW1" s="628"/>
      <c r="OTX1" s="628"/>
      <c r="OTY1" s="628"/>
      <c r="OTZ1" s="628"/>
      <c r="OUA1" s="628"/>
      <c r="OUB1" s="52"/>
      <c r="OUC1" s="55"/>
      <c r="OUD1" s="628"/>
      <c r="OUE1" s="628"/>
      <c r="OUF1" s="628"/>
      <c r="OUG1" s="628"/>
      <c r="OUH1" s="628"/>
      <c r="OUI1" s="52"/>
      <c r="OUJ1" s="55"/>
      <c r="OUK1" s="628"/>
      <c r="OUL1" s="628"/>
      <c r="OUM1" s="628"/>
      <c r="OUN1" s="628"/>
      <c r="OUO1" s="628"/>
      <c r="OUP1" s="52"/>
      <c r="OUQ1" s="55"/>
      <c r="OUR1" s="628"/>
      <c r="OUS1" s="628"/>
      <c r="OUT1" s="628"/>
      <c r="OUU1" s="628"/>
      <c r="OUV1" s="628"/>
      <c r="OUW1" s="52"/>
      <c r="OUX1" s="55"/>
      <c r="OUY1" s="628"/>
      <c r="OUZ1" s="628"/>
      <c r="OVA1" s="628"/>
      <c r="OVB1" s="628"/>
      <c r="OVC1" s="628"/>
      <c r="OVD1" s="52"/>
      <c r="OVE1" s="55"/>
      <c r="OVF1" s="628"/>
      <c r="OVG1" s="628"/>
      <c r="OVH1" s="628"/>
      <c r="OVI1" s="628"/>
      <c r="OVJ1" s="628"/>
      <c r="OVK1" s="52"/>
      <c r="OVL1" s="55"/>
      <c r="OVM1" s="628"/>
      <c r="OVN1" s="628"/>
      <c r="OVO1" s="628"/>
      <c r="OVP1" s="628"/>
      <c r="OVQ1" s="628"/>
      <c r="OVR1" s="52"/>
      <c r="OVS1" s="55"/>
      <c r="OVT1" s="628"/>
      <c r="OVU1" s="628"/>
      <c r="OVV1" s="628"/>
      <c r="OVW1" s="628"/>
      <c r="OVX1" s="628"/>
      <c r="OVY1" s="52"/>
      <c r="OVZ1" s="55"/>
      <c r="OWA1" s="628"/>
      <c r="OWB1" s="628"/>
      <c r="OWC1" s="628"/>
      <c r="OWD1" s="628"/>
      <c r="OWE1" s="628"/>
      <c r="OWF1" s="52"/>
      <c r="OWG1" s="55"/>
      <c r="OWH1" s="628"/>
      <c r="OWI1" s="628"/>
      <c r="OWJ1" s="628"/>
      <c r="OWK1" s="628"/>
      <c r="OWL1" s="628"/>
      <c r="OWM1" s="52"/>
      <c r="OWN1" s="55"/>
      <c r="OWO1" s="628"/>
      <c r="OWP1" s="628"/>
      <c r="OWQ1" s="628"/>
      <c r="OWR1" s="628"/>
      <c r="OWS1" s="628"/>
      <c r="OWT1" s="52"/>
      <c r="OWU1" s="55"/>
      <c r="OWV1" s="628"/>
      <c r="OWW1" s="628"/>
      <c r="OWX1" s="628"/>
      <c r="OWY1" s="628"/>
      <c r="OWZ1" s="628"/>
      <c r="OXA1" s="52"/>
      <c r="OXB1" s="55"/>
      <c r="OXC1" s="628"/>
      <c r="OXD1" s="628"/>
      <c r="OXE1" s="628"/>
      <c r="OXF1" s="628"/>
      <c r="OXG1" s="628"/>
      <c r="OXH1" s="52"/>
      <c r="OXI1" s="55"/>
      <c r="OXJ1" s="628"/>
      <c r="OXK1" s="628"/>
      <c r="OXL1" s="628"/>
      <c r="OXM1" s="628"/>
      <c r="OXN1" s="628"/>
      <c r="OXO1" s="52"/>
      <c r="OXP1" s="55"/>
      <c r="OXQ1" s="628"/>
      <c r="OXR1" s="628"/>
      <c r="OXS1" s="628"/>
      <c r="OXT1" s="628"/>
      <c r="OXU1" s="628"/>
      <c r="OXV1" s="52"/>
      <c r="OXW1" s="55"/>
      <c r="OXX1" s="628"/>
      <c r="OXY1" s="628"/>
      <c r="OXZ1" s="628"/>
      <c r="OYA1" s="628"/>
      <c r="OYB1" s="628"/>
      <c r="OYC1" s="52"/>
      <c r="OYD1" s="55"/>
      <c r="OYE1" s="628"/>
      <c r="OYF1" s="628"/>
      <c r="OYG1" s="628"/>
      <c r="OYH1" s="628"/>
      <c r="OYI1" s="628"/>
      <c r="OYJ1" s="52"/>
      <c r="OYK1" s="55"/>
      <c r="OYL1" s="628"/>
      <c r="OYM1" s="628"/>
      <c r="OYN1" s="628"/>
      <c r="OYO1" s="628"/>
      <c r="OYP1" s="628"/>
      <c r="OYQ1" s="52"/>
      <c r="OYR1" s="55"/>
      <c r="OYS1" s="628"/>
      <c r="OYT1" s="628"/>
      <c r="OYU1" s="628"/>
      <c r="OYV1" s="628"/>
      <c r="OYW1" s="628"/>
      <c r="OYX1" s="52"/>
      <c r="OYY1" s="55"/>
      <c r="OYZ1" s="628"/>
      <c r="OZA1" s="628"/>
      <c r="OZB1" s="628"/>
      <c r="OZC1" s="628"/>
      <c r="OZD1" s="628"/>
      <c r="OZE1" s="52"/>
      <c r="OZF1" s="55"/>
      <c r="OZG1" s="628"/>
      <c r="OZH1" s="628"/>
      <c r="OZI1" s="628"/>
      <c r="OZJ1" s="628"/>
      <c r="OZK1" s="628"/>
      <c r="OZL1" s="52"/>
      <c r="OZM1" s="55"/>
      <c r="OZN1" s="628"/>
      <c r="OZO1" s="628"/>
      <c r="OZP1" s="628"/>
      <c r="OZQ1" s="628"/>
      <c r="OZR1" s="628"/>
      <c r="OZS1" s="52"/>
      <c r="OZT1" s="55"/>
      <c r="OZU1" s="628"/>
      <c r="OZV1" s="628"/>
      <c r="OZW1" s="628"/>
      <c r="OZX1" s="628"/>
      <c r="OZY1" s="628"/>
      <c r="OZZ1" s="52"/>
      <c r="PAA1" s="55"/>
      <c r="PAB1" s="628"/>
      <c r="PAC1" s="628"/>
      <c r="PAD1" s="628"/>
      <c r="PAE1" s="628"/>
      <c r="PAF1" s="628"/>
      <c r="PAG1" s="52"/>
      <c r="PAH1" s="55"/>
      <c r="PAI1" s="628"/>
      <c r="PAJ1" s="628"/>
      <c r="PAK1" s="628"/>
      <c r="PAL1" s="628"/>
      <c r="PAM1" s="628"/>
      <c r="PAN1" s="52"/>
      <c r="PAO1" s="55"/>
      <c r="PAP1" s="628"/>
      <c r="PAQ1" s="628"/>
      <c r="PAR1" s="628"/>
      <c r="PAS1" s="628"/>
      <c r="PAT1" s="628"/>
      <c r="PAU1" s="52"/>
      <c r="PAV1" s="55"/>
      <c r="PAW1" s="628"/>
      <c r="PAX1" s="628"/>
      <c r="PAY1" s="628"/>
      <c r="PAZ1" s="628"/>
      <c r="PBA1" s="628"/>
      <c r="PBB1" s="52"/>
      <c r="PBC1" s="55"/>
      <c r="PBD1" s="628"/>
      <c r="PBE1" s="628"/>
      <c r="PBF1" s="628"/>
      <c r="PBG1" s="628"/>
      <c r="PBH1" s="628"/>
      <c r="PBI1" s="52"/>
      <c r="PBJ1" s="55"/>
      <c r="PBK1" s="628"/>
      <c r="PBL1" s="628"/>
      <c r="PBM1" s="628"/>
      <c r="PBN1" s="628"/>
      <c r="PBO1" s="628"/>
      <c r="PBP1" s="52"/>
      <c r="PBQ1" s="55"/>
      <c r="PBR1" s="628"/>
      <c r="PBS1" s="628"/>
      <c r="PBT1" s="628"/>
      <c r="PBU1" s="628"/>
      <c r="PBV1" s="628"/>
      <c r="PBW1" s="52"/>
      <c r="PBX1" s="55"/>
      <c r="PBY1" s="628"/>
      <c r="PBZ1" s="628"/>
      <c r="PCA1" s="628"/>
      <c r="PCB1" s="628"/>
      <c r="PCC1" s="628"/>
      <c r="PCD1" s="52"/>
      <c r="PCE1" s="55"/>
      <c r="PCF1" s="628"/>
      <c r="PCG1" s="628"/>
      <c r="PCH1" s="628"/>
      <c r="PCI1" s="628"/>
      <c r="PCJ1" s="628"/>
      <c r="PCK1" s="52"/>
      <c r="PCL1" s="55"/>
      <c r="PCM1" s="628"/>
      <c r="PCN1" s="628"/>
      <c r="PCO1" s="628"/>
      <c r="PCP1" s="628"/>
      <c r="PCQ1" s="628"/>
      <c r="PCR1" s="52"/>
      <c r="PCS1" s="55"/>
      <c r="PCT1" s="628"/>
      <c r="PCU1" s="628"/>
      <c r="PCV1" s="628"/>
      <c r="PCW1" s="628"/>
      <c r="PCX1" s="628"/>
      <c r="PCY1" s="52"/>
      <c r="PCZ1" s="55"/>
      <c r="PDA1" s="628"/>
      <c r="PDB1" s="628"/>
      <c r="PDC1" s="628"/>
      <c r="PDD1" s="628"/>
      <c r="PDE1" s="628"/>
      <c r="PDF1" s="52"/>
      <c r="PDG1" s="55"/>
      <c r="PDH1" s="628"/>
      <c r="PDI1" s="628"/>
      <c r="PDJ1" s="628"/>
      <c r="PDK1" s="628"/>
      <c r="PDL1" s="628"/>
      <c r="PDM1" s="52"/>
      <c r="PDN1" s="55"/>
      <c r="PDO1" s="628"/>
      <c r="PDP1" s="628"/>
      <c r="PDQ1" s="628"/>
      <c r="PDR1" s="628"/>
      <c r="PDS1" s="628"/>
      <c r="PDT1" s="52"/>
      <c r="PDU1" s="55"/>
      <c r="PDV1" s="628"/>
      <c r="PDW1" s="628"/>
      <c r="PDX1" s="628"/>
      <c r="PDY1" s="628"/>
      <c r="PDZ1" s="628"/>
      <c r="PEA1" s="52"/>
      <c r="PEB1" s="55"/>
      <c r="PEC1" s="628"/>
      <c r="PED1" s="628"/>
      <c r="PEE1" s="628"/>
      <c r="PEF1" s="628"/>
      <c r="PEG1" s="628"/>
      <c r="PEH1" s="52"/>
      <c r="PEI1" s="55"/>
      <c r="PEJ1" s="628"/>
      <c r="PEK1" s="628"/>
      <c r="PEL1" s="628"/>
      <c r="PEM1" s="628"/>
      <c r="PEN1" s="628"/>
      <c r="PEO1" s="52"/>
      <c r="PEP1" s="55"/>
      <c r="PEQ1" s="628"/>
      <c r="PER1" s="628"/>
      <c r="PES1" s="628"/>
      <c r="PET1" s="628"/>
      <c r="PEU1" s="628"/>
      <c r="PEV1" s="52"/>
      <c r="PEW1" s="55"/>
      <c r="PEX1" s="628"/>
      <c r="PEY1" s="628"/>
      <c r="PEZ1" s="628"/>
      <c r="PFA1" s="628"/>
      <c r="PFB1" s="628"/>
      <c r="PFC1" s="52"/>
      <c r="PFD1" s="55"/>
      <c r="PFE1" s="628"/>
      <c r="PFF1" s="628"/>
      <c r="PFG1" s="628"/>
      <c r="PFH1" s="628"/>
      <c r="PFI1" s="628"/>
      <c r="PFJ1" s="52"/>
      <c r="PFK1" s="55"/>
      <c r="PFL1" s="628"/>
      <c r="PFM1" s="628"/>
      <c r="PFN1" s="628"/>
      <c r="PFO1" s="628"/>
      <c r="PFP1" s="628"/>
      <c r="PFQ1" s="52"/>
      <c r="PFR1" s="55"/>
      <c r="PFS1" s="628"/>
      <c r="PFT1" s="628"/>
      <c r="PFU1" s="628"/>
      <c r="PFV1" s="628"/>
      <c r="PFW1" s="628"/>
      <c r="PFX1" s="52"/>
      <c r="PFY1" s="55"/>
      <c r="PFZ1" s="628"/>
      <c r="PGA1" s="628"/>
      <c r="PGB1" s="628"/>
      <c r="PGC1" s="628"/>
      <c r="PGD1" s="628"/>
      <c r="PGE1" s="52"/>
      <c r="PGF1" s="55"/>
      <c r="PGG1" s="628"/>
      <c r="PGH1" s="628"/>
      <c r="PGI1" s="628"/>
      <c r="PGJ1" s="628"/>
      <c r="PGK1" s="628"/>
      <c r="PGL1" s="52"/>
      <c r="PGM1" s="55"/>
      <c r="PGN1" s="628"/>
      <c r="PGO1" s="628"/>
      <c r="PGP1" s="628"/>
      <c r="PGQ1" s="628"/>
      <c r="PGR1" s="628"/>
      <c r="PGS1" s="52"/>
      <c r="PGT1" s="55"/>
      <c r="PGU1" s="628"/>
      <c r="PGV1" s="628"/>
      <c r="PGW1" s="628"/>
      <c r="PGX1" s="628"/>
      <c r="PGY1" s="628"/>
      <c r="PGZ1" s="52"/>
      <c r="PHA1" s="55"/>
      <c r="PHB1" s="628"/>
      <c r="PHC1" s="628"/>
      <c r="PHD1" s="628"/>
      <c r="PHE1" s="628"/>
      <c r="PHF1" s="628"/>
      <c r="PHG1" s="52"/>
      <c r="PHH1" s="55"/>
      <c r="PHI1" s="628"/>
      <c r="PHJ1" s="628"/>
      <c r="PHK1" s="628"/>
      <c r="PHL1" s="628"/>
      <c r="PHM1" s="628"/>
      <c r="PHN1" s="52"/>
      <c r="PHO1" s="55"/>
      <c r="PHP1" s="628"/>
      <c r="PHQ1" s="628"/>
      <c r="PHR1" s="628"/>
      <c r="PHS1" s="628"/>
      <c r="PHT1" s="628"/>
      <c r="PHU1" s="52"/>
      <c r="PHV1" s="55"/>
      <c r="PHW1" s="628"/>
      <c r="PHX1" s="628"/>
      <c r="PHY1" s="628"/>
      <c r="PHZ1" s="628"/>
      <c r="PIA1" s="628"/>
      <c r="PIB1" s="52"/>
      <c r="PIC1" s="55"/>
      <c r="PID1" s="628"/>
      <c r="PIE1" s="628"/>
      <c r="PIF1" s="628"/>
      <c r="PIG1" s="628"/>
      <c r="PIH1" s="628"/>
      <c r="PII1" s="52"/>
      <c r="PIJ1" s="55"/>
      <c r="PIK1" s="628"/>
      <c r="PIL1" s="628"/>
      <c r="PIM1" s="628"/>
      <c r="PIN1" s="628"/>
      <c r="PIO1" s="628"/>
      <c r="PIP1" s="52"/>
      <c r="PIQ1" s="55"/>
      <c r="PIR1" s="628"/>
      <c r="PIS1" s="628"/>
      <c r="PIT1" s="628"/>
      <c r="PIU1" s="628"/>
      <c r="PIV1" s="628"/>
      <c r="PIW1" s="52"/>
      <c r="PIX1" s="55"/>
      <c r="PIY1" s="628"/>
      <c r="PIZ1" s="628"/>
      <c r="PJA1" s="628"/>
      <c r="PJB1" s="628"/>
      <c r="PJC1" s="628"/>
      <c r="PJD1" s="52"/>
      <c r="PJE1" s="55"/>
      <c r="PJF1" s="628"/>
      <c r="PJG1" s="628"/>
      <c r="PJH1" s="628"/>
      <c r="PJI1" s="628"/>
      <c r="PJJ1" s="628"/>
      <c r="PJK1" s="52"/>
      <c r="PJL1" s="55"/>
      <c r="PJM1" s="628"/>
      <c r="PJN1" s="628"/>
      <c r="PJO1" s="628"/>
      <c r="PJP1" s="628"/>
      <c r="PJQ1" s="628"/>
      <c r="PJR1" s="52"/>
      <c r="PJS1" s="55"/>
      <c r="PJT1" s="628"/>
      <c r="PJU1" s="628"/>
      <c r="PJV1" s="628"/>
      <c r="PJW1" s="628"/>
      <c r="PJX1" s="628"/>
      <c r="PJY1" s="52"/>
      <c r="PJZ1" s="55"/>
      <c r="PKA1" s="628"/>
      <c r="PKB1" s="628"/>
      <c r="PKC1" s="628"/>
      <c r="PKD1" s="628"/>
      <c r="PKE1" s="628"/>
      <c r="PKF1" s="52"/>
      <c r="PKG1" s="55"/>
      <c r="PKH1" s="628"/>
      <c r="PKI1" s="628"/>
      <c r="PKJ1" s="628"/>
      <c r="PKK1" s="628"/>
      <c r="PKL1" s="628"/>
      <c r="PKM1" s="52"/>
      <c r="PKN1" s="55"/>
      <c r="PKO1" s="628"/>
      <c r="PKP1" s="628"/>
      <c r="PKQ1" s="628"/>
      <c r="PKR1" s="628"/>
      <c r="PKS1" s="628"/>
      <c r="PKT1" s="52"/>
      <c r="PKU1" s="55"/>
      <c r="PKV1" s="628"/>
      <c r="PKW1" s="628"/>
      <c r="PKX1" s="628"/>
      <c r="PKY1" s="628"/>
      <c r="PKZ1" s="628"/>
      <c r="PLA1" s="52"/>
      <c r="PLB1" s="55"/>
      <c r="PLC1" s="628"/>
      <c r="PLD1" s="628"/>
      <c r="PLE1" s="628"/>
      <c r="PLF1" s="628"/>
      <c r="PLG1" s="628"/>
      <c r="PLH1" s="52"/>
      <c r="PLI1" s="55"/>
      <c r="PLJ1" s="628"/>
      <c r="PLK1" s="628"/>
      <c r="PLL1" s="628"/>
      <c r="PLM1" s="628"/>
      <c r="PLN1" s="628"/>
      <c r="PLO1" s="52"/>
      <c r="PLP1" s="55"/>
      <c r="PLQ1" s="628"/>
      <c r="PLR1" s="628"/>
      <c r="PLS1" s="628"/>
      <c r="PLT1" s="628"/>
      <c r="PLU1" s="628"/>
      <c r="PLV1" s="52"/>
      <c r="PLW1" s="55"/>
      <c r="PLX1" s="628"/>
      <c r="PLY1" s="628"/>
      <c r="PLZ1" s="628"/>
      <c r="PMA1" s="628"/>
      <c r="PMB1" s="628"/>
      <c r="PMC1" s="52"/>
      <c r="PMD1" s="55"/>
      <c r="PME1" s="628"/>
      <c r="PMF1" s="628"/>
      <c r="PMG1" s="628"/>
      <c r="PMH1" s="628"/>
      <c r="PMI1" s="628"/>
      <c r="PMJ1" s="52"/>
      <c r="PMK1" s="55"/>
      <c r="PML1" s="628"/>
      <c r="PMM1" s="628"/>
      <c r="PMN1" s="628"/>
      <c r="PMO1" s="628"/>
      <c r="PMP1" s="628"/>
      <c r="PMQ1" s="52"/>
      <c r="PMR1" s="55"/>
      <c r="PMS1" s="628"/>
      <c r="PMT1" s="628"/>
      <c r="PMU1" s="628"/>
      <c r="PMV1" s="628"/>
      <c r="PMW1" s="628"/>
      <c r="PMX1" s="52"/>
      <c r="PMY1" s="55"/>
      <c r="PMZ1" s="628"/>
      <c r="PNA1" s="628"/>
      <c r="PNB1" s="628"/>
      <c r="PNC1" s="628"/>
      <c r="PND1" s="628"/>
      <c r="PNE1" s="52"/>
      <c r="PNF1" s="55"/>
      <c r="PNG1" s="628"/>
      <c r="PNH1" s="628"/>
      <c r="PNI1" s="628"/>
      <c r="PNJ1" s="628"/>
      <c r="PNK1" s="628"/>
      <c r="PNL1" s="52"/>
      <c r="PNM1" s="55"/>
      <c r="PNN1" s="628"/>
      <c r="PNO1" s="628"/>
      <c r="PNP1" s="628"/>
      <c r="PNQ1" s="628"/>
      <c r="PNR1" s="628"/>
      <c r="PNS1" s="52"/>
      <c r="PNT1" s="55"/>
      <c r="PNU1" s="628"/>
      <c r="PNV1" s="628"/>
      <c r="PNW1" s="628"/>
      <c r="PNX1" s="628"/>
      <c r="PNY1" s="628"/>
      <c r="PNZ1" s="52"/>
      <c r="POA1" s="55"/>
      <c r="POB1" s="628"/>
      <c r="POC1" s="628"/>
      <c r="POD1" s="628"/>
      <c r="POE1" s="628"/>
      <c r="POF1" s="628"/>
      <c r="POG1" s="52"/>
      <c r="POH1" s="55"/>
      <c r="POI1" s="628"/>
      <c r="POJ1" s="628"/>
      <c r="POK1" s="628"/>
      <c r="POL1" s="628"/>
      <c r="POM1" s="628"/>
      <c r="PON1" s="52"/>
      <c r="POO1" s="55"/>
      <c r="POP1" s="628"/>
      <c r="POQ1" s="628"/>
      <c r="POR1" s="628"/>
      <c r="POS1" s="628"/>
      <c r="POT1" s="628"/>
      <c r="POU1" s="52"/>
      <c r="POV1" s="55"/>
      <c r="POW1" s="628"/>
      <c r="POX1" s="628"/>
      <c r="POY1" s="628"/>
      <c r="POZ1" s="628"/>
      <c r="PPA1" s="628"/>
      <c r="PPB1" s="52"/>
      <c r="PPC1" s="55"/>
      <c r="PPD1" s="628"/>
      <c r="PPE1" s="628"/>
      <c r="PPF1" s="628"/>
      <c r="PPG1" s="628"/>
      <c r="PPH1" s="628"/>
      <c r="PPI1" s="52"/>
      <c r="PPJ1" s="55"/>
      <c r="PPK1" s="628"/>
      <c r="PPL1" s="628"/>
      <c r="PPM1" s="628"/>
      <c r="PPN1" s="628"/>
      <c r="PPO1" s="628"/>
      <c r="PPP1" s="52"/>
      <c r="PPQ1" s="55"/>
      <c r="PPR1" s="628"/>
      <c r="PPS1" s="628"/>
      <c r="PPT1" s="628"/>
      <c r="PPU1" s="628"/>
      <c r="PPV1" s="628"/>
      <c r="PPW1" s="52"/>
      <c r="PPX1" s="55"/>
      <c r="PPY1" s="628"/>
      <c r="PPZ1" s="628"/>
      <c r="PQA1" s="628"/>
      <c r="PQB1" s="628"/>
      <c r="PQC1" s="628"/>
      <c r="PQD1" s="52"/>
      <c r="PQE1" s="55"/>
      <c r="PQF1" s="628"/>
      <c r="PQG1" s="628"/>
      <c r="PQH1" s="628"/>
      <c r="PQI1" s="628"/>
      <c r="PQJ1" s="628"/>
      <c r="PQK1" s="52"/>
      <c r="PQL1" s="55"/>
      <c r="PQM1" s="628"/>
      <c r="PQN1" s="628"/>
      <c r="PQO1" s="628"/>
      <c r="PQP1" s="628"/>
      <c r="PQQ1" s="628"/>
      <c r="PQR1" s="52"/>
      <c r="PQS1" s="55"/>
      <c r="PQT1" s="628"/>
      <c r="PQU1" s="628"/>
      <c r="PQV1" s="628"/>
      <c r="PQW1" s="628"/>
      <c r="PQX1" s="628"/>
      <c r="PQY1" s="52"/>
      <c r="PQZ1" s="55"/>
      <c r="PRA1" s="628"/>
      <c r="PRB1" s="628"/>
      <c r="PRC1" s="628"/>
      <c r="PRD1" s="628"/>
      <c r="PRE1" s="628"/>
      <c r="PRF1" s="52"/>
      <c r="PRG1" s="55"/>
      <c r="PRH1" s="628"/>
      <c r="PRI1" s="628"/>
      <c r="PRJ1" s="628"/>
      <c r="PRK1" s="628"/>
      <c r="PRL1" s="628"/>
      <c r="PRM1" s="52"/>
      <c r="PRN1" s="55"/>
      <c r="PRO1" s="628"/>
      <c r="PRP1" s="628"/>
      <c r="PRQ1" s="628"/>
      <c r="PRR1" s="628"/>
      <c r="PRS1" s="628"/>
      <c r="PRT1" s="52"/>
      <c r="PRU1" s="55"/>
      <c r="PRV1" s="628"/>
      <c r="PRW1" s="628"/>
      <c r="PRX1" s="628"/>
      <c r="PRY1" s="628"/>
      <c r="PRZ1" s="628"/>
      <c r="PSA1" s="52"/>
      <c r="PSB1" s="55"/>
      <c r="PSC1" s="628"/>
      <c r="PSD1" s="628"/>
      <c r="PSE1" s="628"/>
      <c r="PSF1" s="628"/>
      <c r="PSG1" s="628"/>
      <c r="PSH1" s="52"/>
      <c r="PSI1" s="55"/>
      <c r="PSJ1" s="628"/>
      <c r="PSK1" s="628"/>
      <c r="PSL1" s="628"/>
      <c r="PSM1" s="628"/>
      <c r="PSN1" s="628"/>
      <c r="PSO1" s="52"/>
      <c r="PSP1" s="55"/>
      <c r="PSQ1" s="628"/>
      <c r="PSR1" s="628"/>
      <c r="PSS1" s="628"/>
      <c r="PST1" s="628"/>
      <c r="PSU1" s="628"/>
      <c r="PSV1" s="52"/>
      <c r="PSW1" s="55"/>
      <c r="PSX1" s="628"/>
      <c r="PSY1" s="628"/>
      <c r="PSZ1" s="628"/>
      <c r="PTA1" s="628"/>
      <c r="PTB1" s="628"/>
      <c r="PTC1" s="52"/>
      <c r="PTD1" s="55"/>
      <c r="PTE1" s="628"/>
      <c r="PTF1" s="628"/>
      <c r="PTG1" s="628"/>
      <c r="PTH1" s="628"/>
      <c r="PTI1" s="628"/>
      <c r="PTJ1" s="52"/>
      <c r="PTK1" s="55"/>
      <c r="PTL1" s="628"/>
      <c r="PTM1" s="628"/>
      <c r="PTN1" s="628"/>
      <c r="PTO1" s="628"/>
      <c r="PTP1" s="628"/>
      <c r="PTQ1" s="52"/>
      <c r="PTR1" s="55"/>
      <c r="PTS1" s="628"/>
      <c r="PTT1" s="628"/>
      <c r="PTU1" s="628"/>
      <c r="PTV1" s="628"/>
      <c r="PTW1" s="628"/>
      <c r="PTX1" s="52"/>
      <c r="PTY1" s="55"/>
      <c r="PTZ1" s="628"/>
      <c r="PUA1" s="628"/>
      <c r="PUB1" s="628"/>
      <c r="PUC1" s="628"/>
      <c r="PUD1" s="628"/>
      <c r="PUE1" s="52"/>
      <c r="PUF1" s="55"/>
      <c r="PUG1" s="628"/>
      <c r="PUH1" s="628"/>
      <c r="PUI1" s="628"/>
      <c r="PUJ1" s="628"/>
      <c r="PUK1" s="628"/>
      <c r="PUL1" s="52"/>
      <c r="PUM1" s="55"/>
      <c r="PUN1" s="628"/>
      <c r="PUO1" s="628"/>
      <c r="PUP1" s="628"/>
      <c r="PUQ1" s="628"/>
      <c r="PUR1" s="628"/>
      <c r="PUS1" s="52"/>
      <c r="PUT1" s="55"/>
      <c r="PUU1" s="628"/>
      <c r="PUV1" s="628"/>
      <c r="PUW1" s="628"/>
      <c r="PUX1" s="628"/>
      <c r="PUY1" s="628"/>
      <c r="PUZ1" s="52"/>
      <c r="PVA1" s="55"/>
      <c r="PVB1" s="628"/>
      <c r="PVC1" s="628"/>
      <c r="PVD1" s="628"/>
      <c r="PVE1" s="628"/>
      <c r="PVF1" s="628"/>
      <c r="PVG1" s="52"/>
      <c r="PVH1" s="55"/>
      <c r="PVI1" s="628"/>
      <c r="PVJ1" s="628"/>
      <c r="PVK1" s="628"/>
      <c r="PVL1" s="628"/>
      <c r="PVM1" s="628"/>
      <c r="PVN1" s="52"/>
      <c r="PVO1" s="55"/>
      <c r="PVP1" s="628"/>
      <c r="PVQ1" s="628"/>
      <c r="PVR1" s="628"/>
      <c r="PVS1" s="628"/>
      <c r="PVT1" s="628"/>
      <c r="PVU1" s="52"/>
      <c r="PVV1" s="55"/>
      <c r="PVW1" s="628"/>
      <c r="PVX1" s="628"/>
      <c r="PVY1" s="628"/>
      <c r="PVZ1" s="628"/>
      <c r="PWA1" s="628"/>
      <c r="PWB1" s="52"/>
      <c r="PWC1" s="55"/>
      <c r="PWD1" s="628"/>
      <c r="PWE1" s="628"/>
      <c r="PWF1" s="628"/>
      <c r="PWG1" s="628"/>
      <c r="PWH1" s="628"/>
      <c r="PWI1" s="52"/>
      <c r="PWJ1" s="55"/>
      <c r="PWK1" s="628"/>
      <c r="PWL1" s="628"/>
      <c r="PWM1" s="628"/>
      <c r="PWN1" s="628"/>
      <c r="PWO1" s="628"/>
      <c r="PWP1" s="52"/>
      <c r="PWQ1" s="55"/>
      <c r="PWR1" s="628"/>
      <c r="PWS1" s="628"/>
      <c r="PWT1" s="628"/>
      <c r="PWU1" s="628"/>
      <c r="PWV1" s="628"/>
      <c r="PWW1" s="52"/>
      <c r="PWX1" s="55"/>
      <c r="PWY1" s="628"/>
      <c r="PWZ1" s="628"/>
      <c r="PXA1" s="628"/>
      <c r="PXB1" s="628"/>
      <c r="PXC1" s="628"/>
      <c r="PXD1" s="52"/>
      <c r="PXE1" s="55"/>
      <c r="PXF1" s="628"/>
      <c r="PXG1" s="628"/>
      <c r="PXH1" s="628"/>
      <c r="PXI1" s="628"/>
      <c r="PXJ1" s="628"/>
      <c r="PXK1" s="52"/>
      <c r="PXL1" s="55"/>
      <c r="PXM1" s="628"/>
      <c r="PXN1" s="628"/>
      <c r="PXO1" s="628"/>
      <c r="PXP1" s="628"/>
      <c r="PXQ1" s="628"/>
      <c r="PXR1" s="52"/>
      <c r="PXS1" s="55"/>
      <c r="PXT1" s="628"/>
      <c r="PXU1" s="628"/>
      <c r="PXV1" s="628"/>
      <c r="PXW1" s="628"/>
      <c r="PXX1" s="628"/>
      <c r="PXY1" s="52"/>
      <c r="PXZ1" s="55"/>
      <c r="PYA1" s="628"/>
      <c r="PYB1" s="628"/>
      <c r="PYC1" s="628"/>
      <c r="PYD1" s="628"/>
      <c r="PYE1" s="628"/>
      <c r="PYF1" s="52"/>
      <c r="PYG1" s="55"/>
      <c r="PYH1" s="628"/>
      <c r="PYI1" s="628"/>
      <c r="PYJ1" s="628"/>
      <c r="PYK1" s="628"/>
      <c r="PYL1" s="628"/>
      <c r="PYM1" s="52"/>
      <c r="PYN1" s="55"/>
      <c r="PYO1" s="628"/>
      <c r="PYP1" s="628"/>
      <c r="PYQ1" s="628"/>
      <c r="PYR1" s="628"/>
      <c r="PYS1" s="628"/>
      <c r="PYT1" s="52"/>
      <c r="PYU1" s="55"/>
      <c r="PYV1" s="628"/>
      <c r="PYW1" s="628"/>
      <c r="PYX1" s="628"/>
      <c r="PYY1" s="628"/>
      <c r="PYZ1" s="628"/>
      <c r="PZA1" s="52"/>
      <c r="PZB1" s="55"/>
      <c r="PZC1" s="628"/>
      <c r="PZD1" s="628"/>
      <c r="PZE1" s="628"/>
      <c r="PZF1" s="628"/>
      <c r="PZG1" s="628"/>
      <c r="PZH1" s="52"/>
      <c r="PZI1" s="55"/>
      <c r="PZJ1" s="628"/>
      <c r="PZK1" s="628"/>
      <c r="PZL1" s="628"/>
      <c r="PZM1" s="628"/>
      <c r="PZN1" s="628"/>
      <c r="PZO1" s="52"/>
      <c r="PZP1" s="55"/>
      <c r="PZQ1" s="628"/>
      <c r="PZR1" s="628"/>
      <c r="PZS1" s="628"/>
      <c r="PZT1" s="628"/>
      <c r="PZU1" s="628"/>
      <c r="PZV1" s="52"/>
      <c r="PZW1" s="55"/>
      <c r="PZX1" s="628"/>
      <c r="PZY1" s="628"/>
      <c r="PZZ1" s="628"/>
      <c r="QAA1" s="628"/>
      <c r="QAB1" s="628"/>
      <c r="QAC1" s="52"/>
      <c r="QAD1" s="55"/>
      <c r="QAE1" s="628"/>
      <c r="QAF1" s="628"/>
      <c r="QAG1" s="628"/>
      <c r="QAH1" s="628"/>
      <c r="QAI1" s="628"/>
      <c r="QAJ1" s="52"/>
      <c r="QAK1" s="55"/>
      <c r="QAL1" s="628"/>
      <c r="QAM1" s="628"/>
      <c r="QAN1" s="628"/>
      <c r="QAO1" s="628"/>
      <c r="QAP1" s="628"/>
      <c r="QAQ1" s="52"/>
      <c r="QAR1" s="55"/>
      <c r="QAS1" s="628"/>
      <c r="QAT1" s="628"/>
      <c r="QAU1" s="628"/>
      <c r="QAV1" s="628"/>
      <c r="QAW1" s="628"/>
      <c r="QAX1" s="52"/>
      <c r="QAY1" s="55"/>
      <c r="QAZ1" s="628"/>
      <c r="QBA1" s="628"/>
      <c r="QBB1" s="628"/>
      <c r="QBC1" s="628"/>
      <c r="QBD1" s="628"/>
      <c r="QBE1" s="52"/>
      <c r="QBF1" s="55"/>
      <c r="QBG1" s="628"/>
      <c r="QBH1" s="628"/>
      <c r="QBI1" s="628"/>
      <c r="QBJ1" s="628"/>
      <c r="QBK1" s="628"/>
      <c r="QBL1" s="52"/>
      <c r="QBM1" s="55"/>
      <c r="QBN1" s="628"/>
      <c r="QBO1" s="628"/>
      <c r="QBP1" s="628"/>
      <c r="QBQ1" s="628"/>
      <c r="QBR1" s="628"/>
      <c r="QBS1" s="52"/>
      <c r="QBT1" s="55"/>
      <c r="QBU1" s="628"/>
      <c r="QBV1" s="628"/>
      <c r="QBW1" s="628"/>
      <c r="QBX1" s="628"/>
      <c r="QBY1" s="628"/>
      <c r="QBZ1" s="52"/>
      <c r="QCA1" s="55"/>
      <c r="QCB1" s="628"/>
      <c r="QCC1" s="628"/>
      <c r="QCD1" s="628"/>
      <c r="QCE1" s="628"/>
      <c r="QCF1" s="628"/>
      <c r="QCG1" s="52"/>
      <c r="QCH1" s="55"/>
      <c r="QCI1" s="628"/>
      <c r="QCJ1" s="628"/>
      <c r="QCK1" s="628"/>
      <c r="QCL1" s="628"/>
      <c r="QCM1" s="628"/>
      <c r="QCN1" s="52"/>
      <c r="QCO1" s="55"/>
      <c r="QCP1" s="628"/>
      <c r="QCQ1" s="628"/>
      <c r="QCR1" s="628"/>
      <c r="QCS1" s="628"/>
      <c r="QCT1" s="628"/>
      <c r="QCU1" s="52"/>
      <c r="QCV1" s="55"/>
      <c r="QCW1" s="628"/>
      <c r="QCX1" s="628"/>
      <c r="QCY1" s="628"/>
      <c r="QCZ1" s="628"/>
      <c r="QDA1" s="628"/>
      <c r="QDB1" s="52"/>
      <c r="QDC1" s="55"/>
      <c r="QDD1" s="628"/>
      <c r="QDE1" s="628"/>
      <c r="QDF1" s="628"/>
      <c r="QDG1" s="628"/>
      <c r="QDH1" s="628"/>
      <c r="QDI1" s="52"/>
      <c r="QDJ1" s="55"/>
      <c r="QDK1" s="628"/>
      <c r="QDL1" s="628"/>
      <c r="QDM1" s="628"/>
      <c r="QDN1" s="628"/>
      <c r="QDO1" s="628"/>
      <c r="QDP1" s="52"/>
      <c r="QDQ1" s="55"/>
      <c r="QDR1" s="628"/>
      <c r="QDS1" s="628"/>
      <c r="QDT1" s="628"/>
      <c r="QDU1" s="628"/>
      <c r="QDV1" s="628"/>
      <c r="QDW1" s="52"/>
      <c r="QDX1" s="55"/>
      <c r="QDY1" s="628"/>
      <c r="QDZ1" s="628"/>
      <c r="QEA1" s="628"/>
      <c r="QEB1" s="628"/>
      <c r="QEC1" s="628"/>
      <c r="QED1" s="52"/>
      <c r="QEE1" s="55"/>
      <c r="QEF1" s="628"/>
      <c r="QEG1" s="628"/>
      <c r="QEH1" s="628"/>
      <c r="QEI1" s="628"/>
      <c r="QEJ1" s="628"/>
      <c r="QEK1" s="52"/>
      <c r="QEL1" s="55"/>
      <c r="QEM1" s="628"/>
      <c r="QEN1" s="628"/>
      <c r="QEO1" s="628"/>
      <c r="QEP1" s="628"/>
      <c r="QEQ1" s="628"/>
      <c r="QER1" s="52"/>
      <c r="QES1" s="55"/>
      <c r="QET1" s="628"/>
      <c r="QEU1" s="628"/>
      <c r="QEV1" s="628"/>
      <c r="QEW1" s="628"/>
      <c r="QEX1" s="628"/>
      <c r="QEY1" s="52"/>
      <c r="QEZ1" s="55"/>
      <c r="QFA1" s="628"/>
      <c r="QFB1" s="628"/>
      <c r="QFC1" s="628"/>
      <c r="QFD1" s="628"/>
      <c r="QFE1" s="628"/>
      <c r="QFF1" s="52"/>
      <c r="QFG1" s="55"/>
      <c r="QFH1" s="628"/>
      <c r="QFI1" s="628"/>
      <c r="QFJ1" s="628"/>
      <c r="QFK1" s="628"/>
      <c r="QFL1" s="628"/>
      <c r="QFM1" s="52"/>
      <c r="QFN1" s="55"/>
      <c r="QFO1" s="628"/>
      <c r="QFP1" s="628"/>
      <c r="QFQ1" s="628"/>
      <c r="QFR1" s="628"/>
      <c r="QFS1" s="628"/>
      <c r="QFT1" s="52"/>
      <c r="QFU1" s="55"/>
      <c r="QFV1" s="628"/>
      <c r="QFW1" s="628"/>
      <c r="QFX1" s="628"/>
      <c r="QFY1" s="628"/>
      <c r="QFZ1" s="628"/>
      <c r="QGA1" s="52"/>
      <c r="QGB1" s="55"/>
      <c r="QGC1" s="628"/>
      <c r="QGD1" s="628"/>
      <c r="QGE1" s="628"/>
      <c r="QGF1" s="628"/>
      <c r="QGG1" s="628"/>
      <c r="QGH1" s="52"/>
      <c r="QGI1" s="55"/>
      <c r="QGJ1" s="628"/>
      <c r="QGK1" s="628"/>
      <c r="QGL1" s="628"/>
      <c r="QGM1" s="628"/>
      <c r="QGN1" s="628"/>
      <c r="QGO1" s="52"/>
      <c r="QGP1" s="55"/>
      <c r="QGQ1" s="628"/>
      <c r="QGR1" s="628"/>
      <c r="QGS1" s="628"/>
      <c r="QGT1" s="628"/>
      <c r="QGU1" s="628"/>
      <c r="QGV1" s="52"/>
      <c r="QGW1" s="55"/>
      <c r="QGX1" s="628"/>
      <c r="QGY1" s="628"/>
      <c r="QGZ1" s="628"/>
      <c r="QHA1" s="628"/>
      <c r="QHB1" s="628"/>
      <c r="QHC1" s="52"/>
      <c r="QHD1" s="55"/>
      <c r="QHE1" s="628"/>
      <c r="QHF1" s="628"/>
      <c r="QHG1" s="628"/>
      <c r="QHH1" s="628"/>
      <c r="QHI1" s="628"/>
      <c r="QHJ1" s="52"/>
      <c r="QHK1" s="55"/>
      <c r="QHL1" s="628"/>
      <c r="QHM1" s="628"/>
      <c r="QHN1" s="628"/>
      <c r="QHO1" s="628"/>
      <c r="QHP1" s="628"/>
      <c r="QHQ1" s="52"/>
      <c r="QHR1" s="55"/>
      <c r="QHS1" s="628"/>
      <c r="QHT1" s="628"/>
      <c r="QHU1" s="628"/>
      <c r="QHV1" s="628"/>
      <c r="QHW1" s="628"/>
      <c r="QHX1" s="52"/>
      <c r="QHY1" s="55"/>
      <c r="QHZ1" s="628"/>
      <c r="QIA1" s="628"/>
      <c r="QIB1" s="628"/>
      <c r="QIC1" s="628"/>
      <c r="QID1" s="628"/>
      <c r="QIE1" s="52"/>
      <c r="QIF1" s="55"/>
      <c r="QIG1" s="628"/>
      <c r="QIH1" s="628"/>
      <c r="QII1" s="628"/>
      <c r="QIJ1" s="628"/>
      <c r="QIK1" s="628"/>
      <c r="QIL1" s="52"/>
      <c r="QIM1" s="55"/>
      <c r="QIN1" s="628"/>
      <c r="QIO1" s="628"/>
      <c r="QIP1" s="628"/>
      <c r="QIQ1" s="628"/>
      <c r="QIR1" s="628"/>
      <c r="QIS1" s="52"/>
      <c r="QIT1" s="55"/>
      <c r="QIU1" s="628"/>
      <c r="QIV1" s="628"/>
      <c r="QIW1" s="628"/>
      <c r="QIX1" s="628"/>
      <c r="QIY1" s="628"/>
      <c r="QIZ1" s="52"/>
      <c r="QJA1" s="55"/>
      <c r="QJB1" s="628"/>
      <c r="QJC1" s="628"/>
      <c r="QJD1" s="628"/>
      <c r="QJE1" s="628"/>
      <c r="QJF1" s="628"/>
      <c r="QJG1" s="52"/>
      <c r="QJH1" s="55"/>
      <c r="QJI1" s="628"/>
      <c r="QJJ1" s="628"/>
      <c r="QJK1" s="628"/>
      <c r="QJL1" s="628"/>
      <c r="QJM1" s="628"/>
      <c r="QJN1" s="52"/>
      <c r="QJO1" s="55"/>
      <c r="QJP1" s="628"/>
      <c r="QJQ1" s="628"/>
      <c r="QJR1" s="628"/>
      <c r="QJS1" s="628"/>
      <c r="QJT1" s="628"/>
      <c r="QJU1" s="52"/>
      <c r="QJV1" s="55"/>
      <c r="QJW1" s="628"/>
      <c r="QJX1" s="628"/>
      <c r="QJY1" s="628"/>
      <c r="QJZ1" s="628"/>
      <c r="QKA1" s="628"/>
      <c r="QKB1" s="52"/>
      <c r="QKC1" s="55"/>
      <c r="QKD1" s="628"/>
      <c r="QKE1" s="628"/>
      <c r="QKF1" s="628"/>
      <c r="QKG1" s="628"/>
      <c r="QKH1" s="628"/>
      <c r="QKI1" s="52"/>
      <c r="QKJ1" s="55"/>
      <c r="QKK1" s="628"/>
      <c r="QKL1" s="628"/>
      <c r="QKM1" s="628"/>
      <c r="QKN1" s="628"/>
      <c r="QKO1" s="628"/>
      <c r="QKP1" s="52"/>
      <c r="QKQ1" s="55"/>
      <c r="QKR1" s="628"/>
      <c r="QKS1" s="628"/>
      <c r="QKT1" s="628"/>
      <c r="QKU1" s="628"/>
      <c r="QKV1" s="628"/>
      <c r="QKW1" s="52"/>
      <c r="QKX1" s="55"/>
      <c r="QKY1" s="628"/>
      <c r="QKZ1" s="628"/>
      <c r="QLA1" s="628"/>
      <c r="QLB1" s="628"/>
      <c r="QLC1" s="628"/>
      <c r="QLD1" s="52"/>
      <c r="QLE1" s="55"/>
      <c r="QLF1" s="628"/>
      <c r="QLG1" s="628"/>
      <c r="QLH1" s="628"/>
      <c r="QLI1" s="628"/>
      <c r="QLJ1" s="628"/>
      <c r="QLK1" s="52"/>
      <c r="QLL1" s="55"/>
      <c r="QLM1" s="628"/>
      <c r="QLN1" s="628"/>
      <c r="QLO1" s="628"/>
      <c r="QLP1" s="628"/>
      <c r="QLQ1" s="628"/>
      <c r="QLR1" s="52"/>
      <c r="QLS1" s="55"/>
      <c r="QLT1" s="628"/>
      <c r="QLU1" s="628"/>
      <c r="QLV1" s="628"/>
      <c r="QLW1" s="628"/>
      <c r="QLX1" s="628"/>
      <c r="QLY1" s="52"/>
      <c r="QLZ1" s="55"/>
      <c r="QMA1" s="628"/>
      <c r="QMB1" s="628"/>
      <c r="QMC1" s="628"/>
      <c r="QMD1" s="628"/>
      <c r="QME1" s="628"/>
      <c r="QMF1" s="52"/>
      <c r="QMG1" s="55"/>
      <c r="QMH1" s="628"/>
      <c r="QMI1" s="628"/>
      <c r="QMJ1" s="628"/>
      <c r="QMK1" s="628"/>
      <c r="QML1" s="628"/>
      <c r="QMM1" s="52"/>
      <c r="QMN1" s="55"/>
      <c r="QMO1" s="628"/>
      <c r="QMP1" s="628"/>
      <c r="QMQ1" s="628"/>
      <c r="QMR1" s="628"/>
      <c r="QMS1" s="628"/>
      <c r="QMT1" s="52"/>
      <c r="QMU1" s="55"/>
      <c r="QMV1" s="628"/>
      <c r="QMW1" s="628"/>
      <c r="QMX1" s="628"/>
      <c r="QMY1" s="628"/>
      <c r="QMZ1" s="628"/>
      <c r="QNA1" s="52"/>
      <c r="QNB1" s="55"/>
      <c r="QNC1" s="628"/>
      <c r="QND1" s="628"/>
      <c r="QNE1" s="628"/>
      <c r="QNF1" s="628"/>
      <c r="QNG1" s="628"/>
      <c r="QNH1" s="52"/>
      <c r="QNI1" s="55"/>
      <c r="QNJ1" s="628"/>
      <c r="QNK1" s="628"/>
      <c r="QNL1" s="628"/>
      <c r="QNM1" s="628"/>
      <c r="QNN1" s="628"/>
      <c r="QNO1" s="52"/>
      <c r="QNP1" s="55"/>
      <c r="QNQ1" s="628"/>
      <c r="QNR1" s="628"/>
      <c r="QNS1" s="628"/>
      <c r="QNT1" s="628"/>
      <c r="QNU1" s="628"/>
      <c r="QNV1" s="52"/>
      <c r="QNW1" s="55"/>
      <c r="QNX1" s="628"/>
      <c r="QNY1" s="628"/>
      <c r="QNZ1" s="628"/>
      <c r="QOA1" s="628"/>
      <c r="QOB1" s="628"/>
      <c r="QOC1" s="52"/>
      <c r="QOD1" s="55"/>
      <c r="QOE1" s="628"/>
      <c r="QOF1" s="628"/>
      <c r="QOG1" s="628"/>
      <c r="QOH1" s="628"/>
      <c r="QOI1" s="628"/>
      <c r="QOJ1" s="52"/>
      <c r="QOK1" s="55"/>
      <c r="QOL1" s="628"/>
      <c r="QOM1" s="628"/>
      <c r="QON1" s="628"/>
      <c r="QOO1" s="628"/>
      <c r="QOP1" s="628"/>
      <c r="QOQ1" s="52"/>
      <c r="QOR1" s="55"/>
      <c r="QOS1" s="628"/>
      <c r="QOT1" s="628"/>
      <c r="QOU1" s="628"/>
      <c r="QOV1" s="628"/>
      <c r="QOW1" s="628"/>
      <c r="QOX1" s="52"/>
      <c r="QOY1" s="55"/>
      <c r="QOZ1" s="628"/>
      <c r="QPA1" s="628"/>
      <c r="QPB1" s="628"/>
      <c r="QPC1" s="628"/>
      <c r="QPD1" s="628"/>
      <c r="QPE1" s="52"/>
      <c r="QPF1" s="55"/>
      <c r="QPG1" s="628"/>
      <c r="QPH1" s="628"/>
      <c r="QPI1" s="628"/>
      <c r="QPJ1" s="628"/>
      <c r="QPK1" s="628"/>
      <c r="QPL1" s="52"/>
      <c r="QPM1" s="55"/>
      <c r="QPN1" s="628"/>
      <c r="QPO1" s="628"/>
      <c r="QPP1" s="628"/>
      <c r="QPQ1" s="628"/>
      <c r="QPR1" s="628"/>
      <c r="QPS1" s="52"/>
      <c r="QPT1" s="55"/>
      <c r="QPU1" s="628"/>
      <c r="QPV1" s="628"/>
      <c r="QPW1" s="628"/>
      <c r="QPX1" s="628"/>
      <c r="QPY1" s="628"/>
      <c r="QPZ1" s="52"/>
      <c r="QQA1" s="55"/>
      <c r="QQB1" s="628"/>
      <c r="QQC1" s="628"/>
      <c r="QQD1" s="628"/>
      <c r="QQE1" s="628"/>
      <c r="QQF1" s="628"/>
      <c r="QQG1" s="52"/>
      <c r="QQH1" s="55"/>
      <c r="QQI1" s="628"/>
      <c r="QQJ1" s="628"/>
      <c r="QQK1" s="628"/>
      <c r="QQL1" s="628"/>
      <c r="QQM1" s="628"/>
      <c r="QQN1" s="52"/>
      <c r="QQO1" s="55"/>
      <c r="QQP1" s="628"/>
      <c r="QQQ1" s="628"/>
      <c r="QQR1" s="628"/>
      <c r="QQS1" s="628"/>
      <c r="QQT1" s="628"/>
      <c r="QQU1" s="52"/>
      <c r="QQV1" s="55"/>
      <c r="QQW1" s="628"/>
      <c r="QQX1" s="628"/>
      <c r="QQY1" s="628"/>
      <c r="QQZ1" s="628"/>
      <c r="QRA1" s="628"/>
      <c r="QRB1" s="52"/>
      <c r="QRC1" s="55"/>
      <c r="QRD1" s="628"/>
      <c r="QRE1" s="628"/>
      <c r="QRF1" s="628"/>
      <c r="QRG1" s="628"/>
      <c r="QRH1" s="628"/>
      <c r="QRI1" s="52"/>
      <c r="QRJ1" s="55"/>
      <c r="QRK1" s="628"/>
      <c r="QRL1" s="628"/>
      <c r="QRM1" s="628"/>
      <c r="QRN1" s="628"/>
      <c r="QRO1" s="628"/>
      <c r="QRP1" s="52"/>
      <c r="QRQ1" s="55"/>
      <c r="QRR1" s="628"/>
      <c r="QRS1" s="628"/>
      <c r="QRT1" s="628"/>
      <c r="QRU1" s="628"/>
      <c r="QRV1" s="628"/>
      <c r="QRW1" s="52"/>
      <c r="QRX1" s="55"/>
      <c r="QRY1" s="628"/>
      <c r="QRZ1" s="628"/>
      <c r="QSA1" s="628"/>
      <c r="QSB1" s="628"/>
      <c r="QSC1" s="628"/>
      <c r="QSD1" s="52"/>
      <c r="QSE1" s="55"/>
      <c r="QSF1" s="628"/>
      <c r="QSG1" s="628"/>
      <c r="QSH1" s="628"/>
      <c r="QSI1" s="628"/>
      <c r="QSJ1" s="628"/>
      <c r="QSK1" s="52"/>
      <c r="QSL1" s="55"/>
      <c r="QSM1" s="628"/>
      <c r="QSN1" s="628"/>
      <c r="QSO1" s="628"/>
      <c r="QSP1" s="628"/>
      <c r="QSQ1" s="628"/>
      <c r="QSR1" s="52"/>
      <c r="QSS1" s="55"/>
      <c r="QST1" s="628"/>
      <c r="QSU1" s="628"/>
      <c r="QSV1" s="628"/>
      <c r="QSW1" s="628"/>
      <c r="QSX1" s="628"/>
      <c r="QSY1" s="52"/>
      <c r="QSZ1" s="55"/>
      <c r="QTA1" s="628"/>
      <c r="QTB1" s="628"/>
      <c r="QTC1" s="628"/>
      <c r="QTD1" s="628"/>
      <c r="QTE1" s="628"/>
      <c r="QTF1" s="52"/>
      <c r="QTG1" s="55"/>
      <c r="QTH1" s="628"/>
      <c r="QTI1" s="628"/>
      <c r="QTJ1" s="628"/>
      <c r="QTK1" s="628"/>
      <c r="QTL1" s="628"/>
      <c r="QTM1" s="52"/>
      <c r="QTN1" s="55"/>
      <c r="QTO1" s="628"/>
      <c r="QTP1" s="628"/>
      <c r="QTQ1" s="628"/>
      <c r="QTR1" s="628"/>
      <c r="QTS1" s="628"/>
      <c r="QTT1" s="52"/>
      <c r="QTU1" s="55"/>
      <c r="QTV1" s="628"/>
      <c r="QTW1" s="628"/>
      <c r="QTX1" s="628"/>
      <c r="QTY1" s="628"/>
      <c r="QTZ1" s="628"/>
      <c r="QUA1" s="52"/>
      <c r="QUB1" s="55"/>
      <c r="QUC1" s="628"/>
      <c r="QUD1" s="628"/>
      <c r="QUE1" s="628"/>
      <c r="QUF1" s="628"/>
      <c r="QUG1" s="628"/>
      <c r="QUH1" s="52"/>
      <c r="QUI1" s="55"/>
      <c r="QUJ1" s="628"/>
      <c r="QUK1" s="628"/>
      <c r="QUL1" s="628"/>
      <c r="QUM1" s="628"/>
      <c r="QUN1" s="628"/>
      <c r="QUO1" s="52"/>
      <c r="QUP1" s="55"/>
      <c r="QUQ1" s="628"/>
      <c r="QUR1" s="628"/>
      <c r="QUS1" s="628"/>
      <c r="QUT1" s="628"/>
      <c r="QUU1" s="628"/>
      <c r="QUV1" s="52"/>
      <c r="QUW1" s="55"/>
      <c r="QUX1" s="628"/>
      <c r="QUY1" s="628"/>
      <c r="QUZ1" s="628"/>
      <c r="QVA1" s="628"/>
      <c r="QVB1" s="628"/>
      <c r="QVC1" s="52"/>
      <c r="QVD1" s="55"/>
      <c r="QVE1" s="628"/>
      <c r="QVF1" s="628"/>
      <c r="QVG1" s="628"/>
      <c r="QVH1" s="628"/>
      <c r="QVI1" s="628"/>
      <c r="QVJ1" s="52"/>
      <c r="QVK1" s="55"/>
      <c r="QVL1" s="628"/>
      <c r="QVM1" s="628"/>
      <c r="QVN1" s="628"/>
      <c r="QVO1" s="628"/>
      <c r="QVP1" s="628"/>
      <c r="QVQ1" s="52"/>
      <c r="QVR1" s="55"/>
      <c r="QVS1" s="628"/>
      <c r="QVT1" s="628"/>
      <c r="QVU1" s="628"/>
      <c r="QVV1" s="628"/>
      <c r="QVW1" s="628"/>
      <c r="QVX1" s="52"/>
      <c r="QVY1" s="55"/>
      <c r="QVZ1" s="628"/>
      <c r="QWA1" s="628"/>
      <c r="QWB1" s="628"/>
      <c r="QWC1" s="628"/>
      <c r="QWD1" s="628"/>
      <c r="QWE1" s="52"/>
      <c r="QWF1" s="55"/>
      <c r="QWG1" s="628"/>
      <c r="QWH1" s="628"/>
      <c r="QWI1" s="628"/>
      <c r="QWJ1" s="628"/>
      <c r="QWK1" s="628"/>
      <c r="QWL1" s="52"/>
      <c r="QWM1" s="55"/>
      <c r="QWN1" s="628"/>
      <c r="QWO1" s="628"/>
      <c r="QWP1" s="628"/>
      <c r="QWQ1" s="628"/>
      <c r="QWR1" s="628"/>
      <c r="QWS1" s="52"/>
      <c r="QWT1" s="55"/>
      <c r="QWU1" s="628"/>
      <c r="QWV1" s="628"/>
      <c r="QWW1" s="628"/>
      <c r="QWX1" s="628"/>
      <c r="QWY1" s="628"/>
      <c r="QWZ1" s="52"/>
      <c r="QXA1" s="55"/>
      <c r="QXB1" s="628"/>
      <c r="QXC1" s="628"/>
      <c r="QXD1" s="628"/>
      <c r="QXE1" s="628"/>
      <c r="QXF1" s="628"/>
      <c r="QXG1" s="52"/>
      <c r="QXH1" s="55"/>
      <c r="QXI1" s="628"/>
      <c r="QXJ1" s="628"/>
      <c r="QXK1" s="628"/>
      <c r="QXL1" s="628"/>
      <c r="QXM1" s="628"/>
      <c r="QXN1" s="52"/>
      <c r="QXO1" s="55"/>
      <c r="QXP1" s="628"/>
      <c r="QXQ1" s="628"/>
      <c r="QXR1" s="628"/>
      <c r="QXS1" s="628"/>
      <c r="QXT1" s="628"/>
      <c r="QXU1" s="52"/>
      <c r="QXV1" s="55"/>
      <c r="QXW1" s="628"/>
      <c r="QXX1" s="628"/>
      <c r="QXY1" s="628"/>
      <c r="QXZ1" s="628"/>
      <c r="QYA1" s="628"/>
      <c r="QYB1" s="52"/>
      <c r="QYC1" s="55"/>
      <c r="QYD1" s="628"/>
      <c r="QYE1" s="628"/>
      <c r="QYF1" s="628"/>
      <c r="QYG1" s="628"/>
      <c r="QYH1" s="628"/>
      <c r="QYI1" s="52"/>
      <c r="QYJ1" s="55"/>
      <c r="QYK1" s="628"/>
      <c r="QYL1" s="628"/>
      <c r="QYM1" s="628"/>
      <c r="QYN1" s="628"/>
      <c r="QYO1" s="628"/>
      <c r="QYP1" s="52"/>
      <c r="QYQ1" s="55"/>
      <c r="QYR1" s="628"/>
      <c r="QYS1" s="628"/>
      <c r="QYT1" s="628"/>
      <c r="QYU1" s="628"/>
      <c r="QYV1" s="628"/>
      <c r="QYW1" s="52"/>
      <c r="QYX1" s="55"/>
      <c r="QYY1" s="628"/>
      <c r="QYZ1" s="628"/>
      <c r="QZA1" s="628"/>
      <c r="QZB1" s="628"/>
      <c r="QZC1" s="628"/>
      <c r="QZD1" s="52"/>
      <c r="QZE1" s="55"/>
      <c r="QZF1" s="628"/>
      <c r="QZG1" s="628"/>
      <c r="QZH1" s="628"/>
      <c r="QZI1" s="628"/>
      <c r="QZJ1" s="628"/>
      <c r="QZK1" s="52"/>
      <c r="QZL1" s="55"/>
      <c r="QZM1" s="628"/>
      <c r="QZN1" s="628"/>
      <c r="QZO1" s="628"/>
      <c r="QZP1" s="628"/>
      <c r="QZQ1" s="628"/>
      <c r="QZR1" s="52"/>
      <c r="QZS1" s="55"/>
      <c r="QZT1" s="628"/>
      <c r="QZU1" s="628"/>
      <c r="QZV1" s="628"/>
      <c r="QZW1" s="628"/>
      <c r="QZX1" s="628"/>
      <c r="QZY1" s="52"/>
      <c r="QZZ1" s="55"/>
      <c r="RAA1" s="628"/>
      <c r="RAB1" s="628"/>
      <c r="RAC1" s="628"/>
      <c r="RAD1" s="628"/>
      <c r="RAE1" s="628"/>
      <c r="RAF1" s="52"/>
      <c r="RAG1" s="55"/>
      <c r="RAH1" s="628"/>
      <c r="RAI1" s="628"/>
      <c r="RAJ1" s="628"/>
      <c r="RAK1" s="628"/>
      <c r="RAL1" s="628"/>
      <c r="RAM1" s="52"/>
      <c r="RAN1" s="55"/>
      <c r="RAO1" s="628"/>
      <c r="RAP1" s="628"/>
      <c r="RAQ1" s="628"/>
      <c r="RAR1" s="628"/>
      <c r="RAS1" s="628"/>
      <c r="RAT1" s="52"/>
      <c r="RAU1" s="55"/>
      <c r="RAV1" s="628"/>
      <c r="RAW1" s="628"/>
      <c r="RAX1" s="628"/>
      <c r="RAY1" s="628"/>
      <c r="RAZ1" s="628"/>
      <c r="RBA1" s="52"/>
      <c r="RBB1" s="55"/>
      <c r="RBC1" s="628"/>
      <c r="RBD1" s="628"/>
      <c r="RBE1" s="628"/>
      <c r="RBF1" s="628"/>
      <c r="RBG1" s="628"/>
      <c r="RBH1" s="52"/>
      <c r="RBI1" s="55"/>
      <c r="RBJ1" s="628"/>
      <c r="RBK1" s="628"/>
      <c r="RBL1" s="628"/>
      <c r="RBM1" s="628"/>
      <c r="RBN1" s="628"/>
      <c r="RBO1" s="52"/>
      <c r="RBP1" s="55"/>
      <c r="RBQ1" s="628"/>
      <c r="RBR1" s="628"/>
      <c r="RBS1" s="628"/>
      <c r="RBT1" s="628"/>
      <c r="RBU1" s="628"/>
      <c r="RBV1" s="52"/>
      <c r="RBW1" s="55"/>
      <c r="RBX1" s="628"/>
      <c r="RBY1" s="628"/>
      <c r="RBZ1" s="628"/>
      <c r="RCA1" s="628"/>
      <c r="RCB1" s="628"/>
      <c r="RCC1" s="52"/>
      <c r="RCD1" s="55"/>
      <c r="RCE1" s="628"/>
      <c r="RCF1" s="628"/>
      <c r="RCG1" s="628"/>
      <c r="RCH1" s="628"/>
      <c r="RCI1" s="628"/>
      <c r="RCJ1" s="52"/>
      <c r="RCK1" s="55"/>
      <c r="RCL1" s="628"/>
      <c r="RCM1" s="628"/>
      <c r="RCN1" s="628"/>
      <c r="RCO1" s="628"/>
      <c r="RCP1" s="628"/>
      <c r="RCQ1" s="52"/>
      <c r="RCR1" s="55"/>
      <c r="RCS1" s="628"/>
      <c r="RCT1" s="628"/>
      <c r="RCU1" s="628"/>
      <c r="RCV1" s="628"/>
      <c r="RCW1" s="628"/>
      <c r="RCX1" s="52"/>
      <c r="RCY1" s="55"/>
      <c r="RCZ1" s="628"/>
      <c r="RDA1" s="628"/>
      <c r="RDB1" s="628"/>
      <c r="RDC1" s="628"/>
      <c r="RDD1" s="628"/>
      <c r="RDE1" s="52"/>
      <c r="RDF1" s="55"/>
      <c r="RDG1" s="628"/>
      <c r="RDH1" s="628"/>
      <c r="RDI1" s="628"/>
      <c r="RDJ1" s="628"/>
      <c r="RDK1" s="628"/>
      <c r="RDL1" s="52"/>
      <c r="RDM1" s="55"/>
      <c r="RDN1" s="628"/>
      <c r="RDO1" s="628"/>
      <c r="RDP1" s="628"/>
      <c r="RDQ1" s="628"/>
      <c r="RDR1" s="628"/>
      <c r="RDS1" s="52"/>
      <c r="RDT1" s="55"/>
      <c r="RDU1" s="628"/>
      <c r="RDV1" s="628"/>
      <c r="RDW1" s="628"/>
      <c r="RDX1" s="628"/>
      <c r="RDY1" s="628"/>
      <c r="RDZ1" s="52"/>
      <c r="REA1" s="55"/>
      <c r="REB1" s="628"/>
      <c r="REC1" s="628"/>
      <c r="RED1" s="628"/>
      <c r="REE1" s="628"/>
      <c r="REF1" s="628"/>
      <c r="REG1" s="52"/>
      <c r="REH1" s="55"/>
      <c r="REI1" s="628"/>
      <c r="REJ1" s="628"/>
      <c r="REK1" s="628"/>
      <c r="REL1" s="628"/>
      <c r="REM1" s="628"/>
      <c r="REN1" s="52"/>
      <c r="REO1" s="55"/>
      <c r="REP1" s="628"/>
      <c r="REQ1" s="628"/>
      <c r="RER1" s="628"/>
      <c r="RES1" s="628"/>
      <c r="RET1" s="628"/>
      <c r="REU1" s="52"/>
      <c r="REV1" s="55"/>
      <c r="REW1" s="628"/>
      <c r="REX1" s="628"/>
      <c r="REY1" s="628"/>
      <c r="REZ1" s="628"/>
      <c r="RFA1" s="628"/>
      <c r="RFB1" s="52"/>
      <c r="RFC1" s="55"/>
      <c r="RFD1" s="628"/>
      <c r="RFE1" s="628"/>
      <c r="RFF1" s="628"/>
      <c r="RFG1" s="628"/>
      <c r="RFH1" s="628"/>
      <c r="RFI1" s="52"/>
      <c r="RFJ1" s="55"/>
      <c r="RFK1" s="628"/>
      <c r="RFL1" s="628"/>
      <c r="RFM1" s="628"/>
      <c r="RFN1" s="628"/>
      <c r="RFO1" s="628"/>
      <c r="RFP1" s="52"/>
      <c r="RFQ1" s="55"/>
      <c r="RFR1" s="628"/>
      <c r="RFS1" s="628"/>
      <c r="RFT1" s="628"/>
      <c r="RFU1" s="628"/>
      <c r="RFV1" s="628"/>
      <c r="RFW1" s="52"/>
      <c r="RFX1" s="55"/>
      <c r="RFY1" s="628"/>
      <c r="RFZ1" s="628"/>
      <c r="RGA1" s="628"/>
      <c r="RGB1" s="628"/>
      <c r="RGC1" s="628"/>
      <c r="RGD1" s="52"/>
      <c r="RGE1" s="55"/>
      <c r="RGF1" s="628"/>
      <c r="RGG1" s="628"/>
      <c r="RGH1" s="628"/>
      <c r="RGI1" s="628"/>
      <c r="RGJ1" s="628"/>
      <c r="RGK1" s="52"/>
      <c r="RGL1" s="55"/>
      <c r="RGM1" s="628"/>
      <c r="RGN1" s="628"/>
      <c r="RGO1" s="628"/>
      <c r="RGP1" s="628"/>
      <c r="RGQ1" s="628"/>
      <c r="RGR1" s="52"/>
      <c r="RGS1" s="55"/>
      <c r="RGT1" s="628"/>
      <c r="RGU1" s="628"/>
      <c r="RGV1" s="628"/>
      <c r="RGW1" s="628"/>
      <c r="RGX1" s="628"/>
      <c r="RGY1" s="52"/>
      <c r="RGZ1" s="55"/>
      <c r="RHA1" s="628"/>
      <c r="RHB1" s="628"/>
      <c r="RHC1" s="628"/>
      <c r="RHD1" s="628"/>
      <c r="RHE1" s="628"/>
      <c r="RHF1" s="52"/>
      <c r="RHG1" s="55"/>
      <c r="RHH1" s="628"/>
      <c r="RHI1" s="628"/>
      <c r="RHJ1" s="628"/>
      <c r="RHK1" s="628"/>
      <c r="RHL1" s="628"/>
      <c r="RHM1" s="52"/>
      <c r="RHN1" s="55"/>
      <c r="RHO1" s="628"/>
      <c r="RHP1" s="628"/>
      <c r="RHQ1" s="628"/>
      <c r="RHR1" s="628"/>
      <c r="RHS1" s="628"/>
      <c r="RHT1" s="52"/>
      <c r="RHU1" s="55"/>
      <c r="RHV1" s="628"/>
      <c r="RHW1" s="628"/>
      <c r="RHX1" s="628"/>
      <c r="RHY1" s="628"/>
      <c r="RHZ1" s="628"/>
      <c r="RIA1" s="52"/>
      <c r="RIB1" s="55"/>
      <c r="RIC1" s="628"/>
      <c r="RID1" s="628"/>
      <c r="RIE1" s="628"/>
      <c r="RIF1" s="628"/>
      <c r="RIG1" s="628"/>
      <c r="RIH1" s="52"/>
      <c r="RII1" s="55"/>
      <c r="RIJ1" s="628"/>
      <c r="RIK1" s="628"/>
      <c r="RIL1" s="628"/>
      <c r="RIM1" s="628"/>
      <c r="RIN1" s="628"/>
      <c r="RIO1" s="52"/>
      <c r="RIP1" s="55"/>
      <c r="RIQ1" s="628"/>
      <c r="RIR1" s="628"/>
      <c r="RIS1" s="628"/>
      <c r="RIT1" s="628"/>
      <c r="RIU1" s="628"/>
      <c r="RIV1" s="52"/>
      <c r="RIW1" s="55"/>
      <c r="RIX1" s="628"/>
      <c r="RIY1" s="628"/>
      <c r="RIZ1" s="628"/>
      <c r="RJA1" s="628"/>
      <c r="RJB1" s="628"/>
      <c r="RJC1" s="52"/>
      <c r="RJD1" s="55"/>
      <c r="RJE1" s="628"/>
      <c r="RJF1" s="628"/>
      <c r="RJG1" s="628"/>
      <c r="RJH1" s="628"/>
      <c r="RJI1" s="628"/>
      <c r="RJJ1" s="52"/>
      <c r="RJK1" s="55"/>
      <c r="RJL1" s="628"/>
      <c r="RJM1" s="628"/>
      <c r="RJN1" s="628"/>
      <c r="RJO1" s="628"/>
      <c r="RJP1" s="628"/>
      <c r="RJQ1" s="52"/>
      <c r="RJR1" s="55"/>
      <c r="RJS1" s="628"/>
      <c r="RJT1" s="628"/>
      <c r="RJU1" s="628"/>
      <c r="RJV1" s="628"/>
      <c r="RJW1" s="628"/>
      <c r="RJX1" s="52"/>
      <c r="RJY1" s="55"/>
      <c r="RJZ1" s="628"/>
      <c r="RKA1" s="628"/>
      <c r="RKB1" s="628"/>
      <c r="RKC1" s="628"/>
      <c r="RKD1" s="628"/>
      <c r="RKE1" s="52"/>
      <c r="RKF1" s="55"/>
      <c r="RKG1" s="628"/>
      <c r="RKH1" s="628"/>
      <c r="RKI1" s="628"/>
      <c r="RKJ1" s="628"/>
      <c r="RKK1" s="628"/>
      <c r="RKL1" s="52"/>
      <c r="RKM1" s="55"/>
      <c r="RKN1" s="628"/>
      <c r="RKO1" s="628"/>
      <c r="RKP1" s="628"/>
      <c r="RKQ1" s="628"/>
      <c r="RKR1" s="628"/>
      <c r="RKS1" s="52"/>
      <c r="RKT1" s="55"/>
      <c r="RKU1" s="628"/>
      <c r="RKV1" s="628"/>
      <c r="RKW1" s="628"/>
      <c r="RKX1" s="628"/>
      <c r="RKY1" s="628"/>
      <c r="RKZ1" s="52"/>
      <c r="RLA1" s="55"/>
      <c r="RLB1" s="628"/>
      <c r="RLC1" s="628"/>
      <c r="RLD1" s="628"/>
      <c r="RLE1" s="628"/>
      <c r="RLF1" s="628"/>
      <c r="RLG1" s="52"/>
      <c r="RLH1" s="55"/>
      <c r="RLI1" s="628"/>
      <c r="RLJ1" s="628"/>
      <c r="RLK1" s="628"/>
      <c r="RLL1" s="628"/>
      <c r="RLM1" s="628"/>
      <c r="RLN1" s="52"/>
      <c r="RLO1" s="55"/>
      <c r="RLP1" s="628"/>
      <c r="RLQ1" s="628"/>
      <c r="RLR1" s="628"/>
      <c r="RLS1" s="628"/>
      <c r="RLT1" s="628"/>
      <c r="RLU1" s="52"/>
      <c r="RLV1" s="55"/>
      <c r="RLW1" s="628"/>
      <c r="RLX1" s="628"/>
      <c r="RLY1" s="628"/>
      <c r="RLZ1" s="628"/>
      <c r="RMA1" s="628"/>
      <c r="RMB1" s="52"/>
      <c r="RMC1" s="55"/>
      <c r="RMD1" s="628"/>
      <c r="RME1" s="628"/>
      <c r="RMF1" s="628"/>
      <c r="RMG1" s="628"/>
      <c r="RMH1" s="628"/>
      <c r="RMI1" s="52"/>
      <c r="RMJ1" s="55"/>
      <c r="RMK1" s="628"/>
      <c r="RML1" s="628"/>
      <c r="RMM1" s="628"/>
      <c r="RMN1" s="628"/>
      <c r="RMO1" s="628"/>
      <c r="RMP1" s="52"/>
      <c r="RMQ1" s="55"/>
      <c r="RMR1" s="628"/>
      <c r="RMS1" s="628"/>
      <c r="RMT1" s="628"/>
      <c r="RMU1" s="628"/>
      <c r="RMV1" s="628"/>
      <c r="RMW1" s="52"/>
      <c r="RMX1" s="55"/>
      <c r="RMY1" s="628"/>
      <c r="RMZ1" s="628"/>
      <c r="RNA1" s="628"/>
      <c r="RNB1" s="628"/>
      <c r="RNC1" s="628"/>
      <c r="RND1" s="52"/>
      <c r="RNE1" s="55"/>
      <c r="RNF1" s="628"/>
      <c r="RNG1" s="628"/>
      <c r="RNH1" s="628"/>
      <c r="RNI1" s="628"/>
      <c r="RNJ1" s="628"/>
      <c r="RNK1" s="52"/>
      <c r="RNL1" s="55"/>
      <c r="RNM1" s="628"/>
      <c r="RNN1" s="628"/>
      <c r="RNO1" s="628"/>
      <c r="RNP1" s="628"/>
      <c r="RNQ1" s="628"/>
      <c r="RNR1" s="52"/>
      <c r="RNS1" s="55"/>
      <c r="RNT1" s="628"/>
      <c r="RNU1" s="628"/>
      <c r="RNV1" s="628"/>
      <c r="RNW1" s="628"/>
      <c r="RNX1" s="628"/>
      <c r="RNY1" s="52"/>
      <c r="RNZ1" s="55"/>
      <c r="ROA1" s="628"/>
      <c r="ROB1" s="628"/>
      <c r="ROC1" s="628"/>
      <c r="ROD1" s="628"/>
      <c r="ROE1" s="628"/>
      <c r="ROF1" s="52"/>
      <c r="ROG1" s="55"/>
      <c r="ROH1" s="628"/>
      <c r="ROI1" s="628"/>
      <c r="ROJ1" s="628"/>
      <c r="ROK1" s="628"/>
      <c r="ROL1" s="628"/>
      <c r="ROM1" s="52"/>
      <c r="RON1" s="55"/>
      <c r="ROO1" s="628"/>
      <c r="ROP1" s="628"/>
      <c r="ROQ1" s="628"/>
      <c r="ROR1" s="628"/>
      <c r="ROS1" s="628"/>
      <c r="ROT1" s="52"/>
      <c r="ROU1" s="55"/>
      <c r="ROV1" s="628"/>
      <c r="ROW1" s="628"/>
      <c r="ROX1" s="628"/>
      <c r="ROY1" s="628"/>
      <c r="ROZ1" s="628"/>
      <c r="RPA1" s="52"/>
      <c r="RPB1" s="55"/>
      <c r="RPC1" s="628"/>
      <c r="RPD1" s="628"/>
      <c r="RPE1" s="628"/>
      <c r="RPF1" s="628"/>
      <c r="RPG1" s="628"/>
      <c r="RPH1" s="52"/>
      <c r="RPI1" s="55"/>
      <c r="RPJ1" s="628"/>
      <c r="RPK1" s="628"/>
      <c r="RPL1" s="628"/>
      <c r="RPM1" s="628"/>
      <c r="RPN1" s="628"/>
      <c r="RPO1" s="52"/>
      <c r="RPP1" s="55"/>
      <c r="RPQ1" s="628"/>
      <c r="RPR1" s="628"/>
      <c r="RPS1" s="628"/>
      <c r="RPT1" s="628"/>
      <c r="RPU1" s="628"/>
      <c r="RPV1" s="52"/>
      <c r="RPW1" s="55"/>
      <c r="RPX1" s="628"/>
      <c r="RPY1" s="628"/>
      <c r="RPZ1" s="628"/>
      <c r="RQA1" s="628"/>
      <c r="RQB1" s="628"/>
      <c r="RQC1" s="52"/>
      <c r="RQD1" s="55"/>
      <c r="RQE1" s="628"/>
      <c r="RQF1" s="628"/>
      <c r="RQG1" s="628"/>
      <c r="RQH1" s="628"/>
      <c r="RQI1" s="628"/>
      <c r="RQJ1" s="52"/>
      <c r="RQK1" s="55"/>
      <c r="RQL1" s="628"/>
      <c r="RQM1" s="628"/>
      <c r="RQN1" s="628"/>
      <c r="RQO1" s="628"/>
      <c r="RQP1" s="628"/>
      <c r="RQQ1" s="52"/>
      <c r="RQR1" s="55"/>
      <c r="RQS1" s="628"/>
      <c r="RQT1" s="628"/>
      <c r="RQU1" s="628"/>
      <c r="RQV1" s="628"/>
      <c r="RQW1" s="628"/>
      <c r="RQX1" s="52"/>
      <c r="RQY1" s="55"/>
      <c r="RQZ1" s="628"/>
      <c r="RRA1" s="628"/>
      <c r="RRB1" s="628"/>
      <c r="RRC1" s="628"/>
      <c r="RRD1" s="628"/>
      <c r="RRE1" s="52"/>
      <c r="RRF1" s="55"/>
      <c r="RRG1" s="628"/>
      <c r="RRH1" s="628"/>
      <c r="RRI1" s="628"/>
      <c r="RRJ1" s="628"/>
      <c r="RRK1" s="628"/>
      <c r="RRL1" s="52"/>
      <c r="RRM1" s="55"/>
      <c r="RRN1" s="628"/>
      <c r="RRO1" s="628"/>
      <c r="RRP1" s="628"/>
      <c r="RRQ1" s="628"/>
      <c r="RRR1" s="628"/>
      <c r="RRS1" s="52"/>
      <c r="RRT1" s="55"/>
      <c r="RRU1" s="628"/>
      <c r="RRV1" s="628"/>
      <c r="RRW1" s="628"/>
      <c r="RRX1" s="628"/>
      <c r="RRY1" s="628"/>
      <c r="RRZ1" s="52"/>
      <c r="RSA1" s="55"/>
      <c r="RSB1" s="628"/>
      <c r="RSC1" s="628"/>
      <c r="RSD1" s="628"/>
      <c r="RSE1" s="628"/>
      <c r="RSF1" s="628"/>
      <c r="RSG1" s="52"/>
      <c r="RSH1" s="55"/>
      <c r="RSI1" s="628"/>
      <c r="RSJ1" s="628"/>
      <c r="RSK1" s="628"/>
      <c r="RSL1" s="628"/>
      <c r="RSM1" s="628"/>
      <c r="RSN1" s="52"/>
      <c r="RSO1" s="55"/>
      <c r="RSP1" s="628"/>
      <c r="RSQ1" s="628"/>
      <c r="RSR1" s="628"/>
      <c r="RSS1" s="628"/>
      <c r="RST1" s="628"/>
      <c r="RSU1" s="52"/>
      <c r="RSV1" s="55"/>
      <c r="RSW1" s="628"/>
      <c r="RSX1" s="628"/>
      <c r="RSY1" s="628"/>
      <c r="RSZ1" s="628"/>
      <c r="RTA1" s="628"/>
      <c r="RTB1" s="52"/>
      <c r="RTC1" s="55"/>
      <c r="RTD1" s="628"/>
      <c r="RTE1" s="628"/>
      <c r="RTF1" s="628"/>
      <c r="RTG1" s="628"/>
      <c r="RTH1" s="628"/>
      <c r="RTI1" s="52"/>
      <c r="RTJ1" s="55"/>
      <c r="RTK1" s="628"/>
      <c r="RTL1" s="628"/>
      <c r="RTM1" s="628"/>
      <c r="RTN1" s="628"/>
      <c r="RTO1" s="628"/>
      <c r="RTP1" s="52"/>
      <c r="RTQ1" s="55"/>
      <c r="RTR1" s="628"/>
      <c r="RTS1" s="628"/>
      <c r="RTT1" s="628"/>
      <c r="RTU1" s="628"/>
      <c r="RTV1" s="628"/>
      <c r="RTW1" s="52"/>
      <c r="RTX1" s="55"/>
      <c r="RTY1" s="628"/>
      <c r="RTZ1" s="628"/>
      <c r="RUA1" s="628"/>
      <c r="RUB1" s="628"/>
      <c r="RUC1" s="628"/>
      <c r="RUD1" s="52"/>
      <c r="RUE1" s="55"/>
      <c r="RUF1" s="628"/>
      <c r="RUG1" s="628"/>
      <c r="RUH1" s="628"/>
      <c r="RUI1" s="628"/>
      <c r="RUJ1" s="628"/>
      <c r="RUK1" s="52"/>
      <c r="RUL1" s="55"/>
      <c r="RUM1" s="628"/>
      <c r="RUN1" s="628"/>
      <c r="RUO1" s="628"/>
      <c r="RUP1" s="628"/>
      <c r="RUQ1" s="628"/>
      <c r="RUR1" s="52"/>
      <c r="RUS1" s="55"/>
      <c r="RUT1" s="628"/>
      <c r="RUU1" s="628"/>
      <c r="RUV1" s="628"/>
      <c r="RUW1" s="628"/>
      <c r="RUX1" s="628"/>
      <c r="RUY1" s="52"/>
      <c r="RUZ1" s="55"/>
      <c r="RVA1" s="628"/>
      <c r="RVB1" s="628"/>
      <c r="RVC1" s="628"/>
      <c r="RVD1" s="628"/>
      <c r="RVE1" s="628"/>
      <c r="RVF1" s="52"/>
      <c r="RVG1" s="55"/>
      <c r="RVH1" s="628"/>
      <c r="RVI1" s="628"/>
      <c r="RVJ1" s="628"/>
      <c r="RVK1" s="628"/>
      <c r="RVL1" s="628"/>
      <c r="RVM1" s="52"/>
      <c r="RVN1" s="55"/>
      <c r="RVO1" s="628"/>
      <c r="RVP1" s="628"/>
      <c r="RVQ1" s="628"/>
      <c r="RVR1" s="628"/>
      <c r="RVS1" s="628"/>
      <c r="RVT1" s="52"/>
      <c r="RVU1" s="55"/>
      <c r="RVV1" s="628"/>
      <c r="RVW1" s="628"/>
      <c r="RVX1" s="628"/>
      <c r="RVY1" s="628"/>
      <c r="RVZ1" s="628"/>
      <c r="RWA1" s="52"/>
      <c r="RWB1" s="55"/>
      <c r="RWC1" s="628"/>
      <c r="RWD1" s="628"/>
      <c r="RWE1" s="628"/>
      <c r="RWF1" s="628"/>
      <c r="RWG1" s="628"/>
      <c r="RWH1" s="52"/>
      <c r="RWI1" s="55"/>
      <c r="RWJ1" s="628"/>
      <c r="RWK1" s="628"/>
      <c r="RWL1" s="628"/>
      <c r="RWM1" s="628"/>
      <c r="RWN1" s="628"/>
      <c r="RWO1" s="52"/>
      <c r="RWP1" s="55"/>
      <c r="RWQ1" s="628"/>
      <c r="RWR1" s="628"/>
      <c r="RWS1" s="628"/>
      <c r="RWT1" s="628"/>
      <c r="RWU1" s="628"/>
      <c r="RWV1" s="52"/>
      <c r="RWW1" s="55"/>
      <c r="RWX1" s="628"/>
      <c r="RWY1" s="628"/>
      <c r="RWZ1" s="628"/>
      <c r="RXA1" s="628"/>
      <c r="RXB1" s="628"/>
      <c r="RXC1" s="52"/>
      <c r="RXD1" s="55"/>
      <c r="RXE1" s="628"/>
      <c r="RXF1" s="628"/>
      <c r="RXG1" s="628"/>
      <c r="RXH1" s="628"/>
      <c r="RXI1" s="628"/>
      <c r="RXJ1" s="52"/>
      <c r="RXK1" s="55"/>
      <c r="RXL1" s="628"/>
      <c r="RXM1" s="628"/>
      <c r="RXN1" s="628"/>
      <c r="RXO1" s="628"/>
      <c r="RXP1" s="628"/>
      <c r="RXQ1" s="52"/>
      <c r="RXR1" s="55"/>
      <c r="RXS1" s="628"/>
      <c r="RXT1" s="628"/>
      <c r="RXU1" s="628"/>
      <c r="RXV1" s="628"/>
      <c r="RXW1" s="628"/>
      <c r="RXX1" s="52"/>
      <c r="RXY1" s="55"/>
      <c r="RXZ1" s="628"/>
      <c r="RYA1" s="628"/>
      <c r="RYB1" s="628"/>
      <c r="RYC1" s="628"/>
      <c r="RYD1" s="628"/>
      <c r="RYE1" s="52"/>
      <c r="RYF1" s="55"/>
      <c r="RYG1" s="628"/>
      <c r="RYH1" s="628"/>
      <c r="RYI1" s="628"/>
      <c r="RYJ1" s="628"/>
      <c r="RYK1" s="628"/>
      <c r="RYL1" s="52"/>
      <c r="RYM1" s="55"/>
      <c r="RYN1" s="628"/>
      <c r="RYO1" s="628"/>
      <c r="RYP1" s="628"/>
      <c r="RYQ1" s="628"/>
      <c r="RYR1" s="628"/>
      <c r="RYS1" s="52"/>
      <c r="RYT1" s="55"/>
      <c r="RYU1" s="628"/>
      <c r="RYV1" s="628"/>
      <c r="RYW1" s="628"/>
      <c r="RYX1" s="628"/>
      <c r="RYY1" s="628"/>
      <c r="RYZ1" s="52"/>
      <c r="RZA1" s="55"/>
      <c r="RZB1" s="628"/>
      <c r="RZC1" s="628"/>
      <c r="RZD1" s="628"/>
      <c r="RZE1" s="628"/>
      <c r="RZF1" s="628"/>
      <c r="RZG1" s="52"/>
      <c r="RZH1" s="55"/>
      <c r="RZI1" s="628"/>
      <c r="RZJ1" s="628"/>
      <c r="RZK1" s="628"/>
      <c r="RZL1" s="628"/>
      <c r="RZM1" s="628"/>
      <c r="RZN1" s="52"/>
      <c r="RZO1" s="55"/>
      <c r="RZP1" s="628"/>
      <c r="RZQ1" s="628"/>
      <c r="RZR1" s="628"/>
      <c r="RZS1" s="628"/>
      <c r="RZT1" s="628"/>
      <c r="RZU1" s="52"/>
      <c r="RZV1" s="55"/>
      <c r="RZW1" s="628"/>
      <c r="RZX1" s="628"/>
      <c r="RZY1" s="628"/>
      <c r="RZZ1" s="628"/>
      <c r="SAA1" s="628"/>
      <c r="SAB1" s="52"/>
      <c r="SAC1" s="55"/>
      <c r="SAD1" s="628"/>
      <c r="SAE1" s="628"/>
      <c r="SAF1" s="628"/>
      <c r="SAG1" s="628"/>
      <c r="SAH1" s="628"/>
      <c r="SAI1" s="52"/>
      <c r="SAJ1" s="55"/>
      <c r="SAK1" s="628"/>
      <c r="SAL1" s="628"/>
      <c r="SAM1" s="628"/>
      <c r="SAN1" s="628"/>
      <c r="SAO1" s="628"/>
      <c r="SAP1" s="52"/>
      <c r="SAQ1" s="55"/>
      <c r="SAR1" s="628"/>
      <c r="SAS1" s="628"/>
      <c r="SAT1" s="628"/>
      <c r="SAU1" s="628"/>
      <c r="SAV1" s="628"/>
      <c r="SAW1" s="52"/>
      <c r="SAX1" s="55"/>
      <c r="SAY1" s="628"/>
      <c r="SAZ1" s="628"/>
      <c r="SBA1" s="628"/>
      <c r="SBB1" s="628"/>
      <c r="SBC1" s="628"/>
      <c r="SBD1" s="52"/>
      <c r="SBE1" s="55"/>
      <c r="SBF1" s="628"/>
      <c r="SBG1" s="628"/>
      <c r="SBH1" s="628"/>
      <c r="SBI1" s="628"/>
      <c r="SBJ1" s="628"/>
      <c r="SBK1" s="52"/>
      <c r="SBL1" s="55"/>
      <c r="SBM1" s="628"/>
      <c r="SBN1" s="628"/>
      <c r="SBO1" s="628"/>
      <c r="SBP1" s="628"/>
      <c r="SBQ1" s="628"/>
      <c r="SBR1" s="52"/>
      <c r="SBS1" s="55"/>
      <c r="SBT1" s="628"/>
      <c r="SBU1" s="628"/>
      <c r="SBV1" s="628"/>
      <c r="SBW1" s="628"/>
      <c r="SBX1" s="628"/>
      <c r="SBY1" s="52"/>
      <c r="SBZ1" s="55"/>
      <c r="SCA1" s="628"/>
      <c r="SCB1" s="628"/>
      <c r="SCC1" s="628"/>
      <c r="SCD1" s="628"/>
      <c r="SCE1" s="628"/>
      <c r="SCF1" s="52"/>
      <c r="SCG1" s="55"/>
      <c r="SCH1" s="628"/>
      <c r="SCI1" s="628"/>
      <c r="SCJ1" s="628"/>
      <c r="SCK1" s="628"/>
      <c r="SCL1" s="628"/>
      <c r="SCM1" s="52"/>
      <c r="SCN1" s="55"/>
      <c r="SCO1" s="628"/>
      <c r="SCP1" s="628"/>
      <c r="SCQ1" s="628"/>
      <c r="SCR1" s="628"/>
      <c r="SCS1" s="628"/>
      <c r="SCT1" s="52"/>
      <c r="SCU1" s="55"/>
      <c r="SCV1" s="628"/>
      <c r="SCW1" s="628"/>
      <c r="SCX1" s="628"/>
      <c r="SCY1" s="628"/>
      <c r="SCZ1" s="628"/>
      <c r="SDA1" s="52"/>
      <c r="SDB1" s="55"/>
      <c r="SDC1" s="628"/>
      <c r="SDD1" s="628"/>
      <c r="SDE1" s="628"/>
      <c r="SDF1" s="628"/>
      <c r="SDG1" s="628"/>
      <c r="SDH1" s="52"/>
      <c r="SDI1" s="55"/>
      <c r="SDJ1" s="628"/>
      <c r="SDK1" s="628"/>
      <c r="SDL1" s="628"/>
      <c r="SDM1" s="628"/>
      <c r="SDN1" s="628"/>
      <c r="SDO1" s="52"/>
      <c r="SDP1" s="55"/>
      <c r="SDQ1" s="628"/>
      <c r="SDR1" s="628"/>
      <c r="SDS1" s="628"/>
      <c r="SDT1" s="628"/>
      <c r="SDU1" s="628"/>
      <c r="SDV1" s="52"/>
      <c r="SDW1" s="55"/>
      <c r="SDX1" s="628"/>
      <c r="SDY1" s="628"/>
      <c r="SDZ1" s="628"/>
      <c r="SEA1" s="628"/>
      <c r="SEB1" s="628"/>
      <c r="SEC1" s="52"/>
      <c r="SED1" s="55"/>
      <c r="SEE1" s="628"/>
      <c r="SEF1" s="628"/>
      <c r="SEG1" s="628"/>
      <c r="SEH1" s="628"/>
      <c r="SEI1" s="628"/>
      <c r="SEJ1" s="52"/>
      <c r="SEK1" s="55"/>
      <c r="SEL1" s="628"/>
      <c r="SEM1" s="628"/>
      <c r="SEN1" s="628"/>
      <c r="SEO1" s="628"/>
      <c r="SEP1" s="628"/>
      <c r="SEQ1" s="52"/>
      <c r="SER1" s="55"/>
      <c r="SES1" s="628"/>
      <c r="SET1" s="628"/>
      <c r="SEU1" s="628"/>
      <c r="SEV1" s="628"/>
      <c r="SEW1" s="628"/>
      <c r="SEX1" s="52"/>
      <c r="SEY1" s="55"/>
      <c r="SEZ1" s="628"/>
      <c r="SFA1" s="628"/>
      <c r="SFB1" s="628"/>
      <c r="SFC1" s="628"/>
      <c r="SFD1" s="628"/>
      <c r="SFE1" s="52"/>
      <c r="SFF1" s="55"/>
      <c r="SFG1" s="628"/>
      <c r="SFH1" s="628"/>
      <c r="SFI1" s="628"/>
      <c r="SFJ1" s="628"/>
      <c r="SFK1" s="628"/>
      <c r="SFL1" s="52"/>
      <c r="SFM1" s="55"/>
      <c r="SFN1" s="628"/>
      <c r="SFO1" s="628"/>
      <c r="SFP1" s="628"/>
      <c r="SFQ1" s="628"/>
      <c r="SFR1" s="628"/>
      <c r="SFS1" s="52"/>
      <c r="SFT1" s="55"/>
      <c r="SFU1" s="628"/>
      <c r="SFV1" s="628"/>
      <c r="SFW1" s="628"/>
      <c r="SFX1" s="628"/>
      <c r="SFY1" s="628"/>
      <c r="SFZ1" s="52"/>
      <c r="SGA1" s="55"/>
      <c r="SGB1" s="628"/>
      <c r="SGC1" s="628"/>
      <c r="SGD1" s="628"/>
      <c r="SGE1" s="628"/>
      <c r="SGF1" s="628"/>
      <c r="SGG1" s="52"/>
      <c r="SGH1" s="55"/>
      <c r="SGI1" s="628"/>
      <c r="SGJ1" s="628"/>
      <c r="SGK1" s="628"/>
      <c r="SGL1" s="628"/>
      <c r="SGM1" s="628"/>
      <c r="SGN1" s="52"/>
      <c r="SGO1" s="55"/>
      <c r="SGP1" s="628"/>
      <c r="SGQ1" s="628"/>
      <c r="SGR1" s="628"/>
      <c r="SGS1" s="628"/>
      <c r="SGT1" s="628"/>
      <c r="SGU1" s="52"/>
      <c r="SGV1" s="55"/>
      <c r="SGW1" s="628"/>
      <c r="SGX1" s="628"/>
      <c r="SGY1" s="628"/>
      <c r="SGZ1" s="628"/>
      <c r="SHA1" s="628"/>
      <c r="SHB1" s="52"/>
      <c r="SHC1" s="55"/>
      <c r="SHD1" s="628"/>
      <c r="SHE1" s="628"/>
      <c r="SHF1" s="628"/>
      <c r="SHG1" s="628"/>
      <c r="SHH1" s="628"/>
      <c r="SHI1" s="52"/>
      <c r="SHJ1" s="55"/>
      <c r="SHK1" s="628"/>
      <c r="SHL1" s="628"/>
      <c r="SHM1" s="628"/>
      <c r="SHN1" s="628"/>
      <c r="SHO1" s="628"/>
      <c r="SHP1" s="52"/>
      <c r="SHQ1" s="55"/>
      <c r="SHR1" s="628"/>
      <c r="SHS1" s="628"/>
      <c r="SHT1" s="628"/>
      <c r="SHU1" s="628"/>
      <c r="SHV1" s="628"/>
      <c r="SHW1" s="52"/>
      <c r="SHX1" s="55"/>
      <c r="SHY1" s="628"/>
      <c r="SHZ1" s="628"/>
      <c r="SIA1" s="628"/>
      <c r="SIB1" s="628"/>
      <c r="SIC1" s="628"/>
      <c r="SID1" s="52"/>
      <c r="SIE1" s="55"/>
      <c r="SIF1" s="628"/>
      <c r="SIG1" s="628"/>
      <c r="SIH1" s="628"/>
      <c r="SII1" s="628"/>
      <c r="SIJ1" s="628"/>
      <c r="SIK1" s="52"/>
      <c r="SIL1" s="55"/>
      <c r="SIM1" s="628"/>
      <c r="SIN1" s="628"/>
      <c r="SIO1" s="628"/>
      <c r="SIP1" s="628"/>
      <c r="SIQ1" s="628"/>
      <c r="SIR1" s="52"/>
      <c r="SIS1" s="55"/>
      <c r="SIT1" s="628"/>
      <c r="SIU1" s="628"/>
      <c r="SIV1" s="628"/>
      <c r="SIW1" s="628"/>
      <c r="SIX1" s="628"/>
      <c r="SIY1" s="52"/>
      <c r="SIZ1" s="55"/>
      <c r="SJA1" s="628"/>
      <c r="SJB1" s="628"/>
      <c r="SJC1" s="628"/>
      <c r="SJD1" s="628"/>
      <c r="SJE1" s="628"/>
      <c r="SJF1" s="52"/>
      <c r="SJG1" s="55"/>
      <c r="SJH1" s="628"/>
      <c r="SJI1" s="628"/>
      <c r="SJJ1" s="628"/>
      <c r="SJK1" s="628"/>
      <c r="SJL1" s="628"/>
      <c r="SJM1" s="52"/>
      <c r="SJN1" s="55"/>
      <c r="SJO1" s="628"/>
      <c r="SJP1" s="628"/>
      <c r="SJQ1" s="628"/>
      <c r="SJR1" s="628"/>
      <c r="SJS1" s="628"/>
      <c r="SJT1" s="52"/>
      <c r="SJU1" s="55"/>
      <c r="SJV1" s="628"/>
      <c r="SJW1" s="628"/>
      <c r="SJX1" s="628"/>
      <c r="SJY1" s="628"/>
      <c r="SJZ1" s="628"/>
      <c r="SKA1" s="52"/>
      <c r="SKB1" s="55"/>
      <c r="SKC1" s="628"/>
      <c r="SKD1" s="628"/>
      <c r="SKE1" s="628"/>
      <c r="SKF1" s="628"/>
      <c r="SKG1" s="628"/>
      <c r="SKH1" s="52"/>
      <c r="SKI1" s="55"/>
      <c r="SKJ1" s="628"/>
      <c r="SKK1" s="628"/>
      <c r="SKL1" s="628"/>
      <c r="SKM1" s="628"/>
      <c r="SKN1" s="628"/>
      <c r="SKO1" s="52"/>
      <c r="SKP1" s="55"/>
      <c r="SKQ1" s="628"/>
      <c r="SKR1" s="628"/>
      <c r="SKS1" s="628"/>
      <c r="SKT1" s="628"/>
      <c r="SKU1" s="628"/>
      <c r="SKV1" s="52"/>
      <c r="SKW1" s="55"/>
      <c r="SKX1" s="628"/>
      <c r="SKY1" s="628"/>
      <c r="SKZ1" s="628"/>
      <c r="SLA1" s="628"/>
      <c r="SLB1" s="628"/>
      <c r="SLC1" s="52"/>
      <c r="SLD1" s="55"/>
      <c r="SLE1" s="628"/>
      <c r="SLF1" s="628"/>
      <c r="SLG1" s="628"/>
      <c r="SLH1" s="628"/>
      <c r="SLI1" s="628"/>
      <c r="SLJ1" s="52"/>
      <c r="SLK1" s="55"/>
      <c r="SLL1" s="628"/>
      <c r="SLM1" s="628"/>
      <c r="SLN1" s="628"/>
      <c r="SLO1" s="628"/>
      <c r="SLP1" s="628"/>
      <c r="SLQ1" s="52"/>
      <c r="SLR1" s="55"/>
      <c r="SLS1" s="628"/>
      <c r="SLT1" s="628"/>
      <c r="SLU1" s="628"/>
      <c r="SLV1" s="628"/>
      <c r="SLW1" s="628"/>
      <c r="SLX1" s="52"/>
      <c r="SLY1" s="55"/>
      <c r="SLZ1" s="628"/>
      <c r="SMA1" s="628"/>
      <c r="SMB1" s="628"/>
      <c r="SMC1" s="628"/>
      <c r="SMD1" s="628"/>
      <c r="SME1" s="52"/>
      <c r="SMF1" s="55"/>
      <c r="SMG1" s="628"/>
      <c r="SMH1" s="628"/>
      <c r="SMI1" s="628"/>
      <c r="SMJ1" s="628"/>
      <c r="SMK1" s="628"/>
      <c r="SML1" s="52"/>
      <c r="SMM1" s="55"/>
      <c r="SMN1" s="628"/>
      <c r="SMO1" s="628"/>
      <c r="SMP1" s="628"/>
      <c r="SMQ1" s="628"/>
      <c r="SMR1" s="628"/>
      <c r="SMS1" s="52"/>
      <c r="SMT1" s="55"/>
      <c r="SMU1" s="628"/>
      <c r="SMV1" s="628"/>
      <c r="SMW1" s="628"/>
      <c r="SMX1" s="628"/>
      <c r="SMY1" s="628"/>
      <c r="SMZ1" s="52"/>
      <c r="SNA1" s="55"/>
      <c r="SNB1" s="628"/>
      <c r="SNC1" s="628"/>
      <c r="SND1" s="628"/>
      <c r="SNE1" s="628"/>
      <c r="SNF1" s="628"/>
      <c r="SNG1" s="52"/>
      <c r="SNH1" s="55"/>
      <c r="SNI1" s="628"/>
      <c r="SNJ1" s="628"/>
      <c r="SNK1" s="628"/>
      <c r="SNL1" s="628"/>
      <c r="SNM1" s="628"/>
      <c r="SNN1" s="52"/>
      <c r="SNO1" s="55"/>
      <c r="SNP1" s="628"/>
      <c r="SNQ1" s="628"/>
      <c r="SNR1" s="628"/>
      <c r="SNS1" s="628"/>
      <c r="SNT1" s="628"/>
      <c r="SNU1" s="52"/>
      <c r="SNV1" s="55"/>
      <c r="SNW1" s="628"/>
      <c r="SNX1" s="628"/>
      <c r="SNY1" s="628"/>
      <c r="SNZ1" s="628"/>
      <c r="SOA1" s="628"/>
      <c r="SOB1" s="52"/>
      <c r="SOC1" s="55"/>
      <c r="SOD1" s="628"/>
      <c r="SOE1" s="628"/>
      <c r="SOF1" s="628"/>
      <c r="SOG1" s="628"/>
      <c r="SOH1" s="628"/>
      <c r="SOI1" s="52"/>
      <c r="SOJ1" s="55"/>
      <c r="SOK1" s="628"/>
      <c r="SOL1" s="628"/>
      <c r="SOM1" s="628"/>
      <c r="SON1" s="628"/>
      <c r="SOO1" s="628"/>
      <c r="SOP1" s="52"/>
      <c r="SOQ1" s="55"/>
      <c r="SOR1" s="628"/>
      <c r="SOS1" s="628"/>
      <c r="SOT1" s="628"/>
      <c r="SOU1" s="628"/>
      <c r="SOV1" s="628"/>
      <c r="SOW1" s="52"/>
      <c r="SOX1" s="55"/>
      <c r="SOY1" s="628"/>
      <c r="SOZ1" s="628"/>
      <c r="SPA1" s="628"/>
      <c r="SPB1" s="628"/>
      <c r="SPC1" s="628"/>
      <c r="SPD1" s="52"/>
      <c r="SPE1" s="55"/>
      <c r="SPF1" s="628"/>
      <c r="SPG1" s="628"/>
      <c r="SPH1" s="628"/>
      <c r="SPI1" s="628"/>
      <c r="SPJ1" s="628"/>
      <c r="SPK1" s="52"/>
      <c r="SPL1" s="55"/>
      <c r="SPM1" s="628"/>
      <c r="SPN1" s="628"/>
      <c r="SPO1" s="628"/>
      <c r="SPP1" s="628"/>
      <c r="SPQ1" s="628"/>
      <c r="SPR1" s="52"/>
      <c r="SPS1" s="55"/>
      <c r="SPT1" s="628"/>
      <c r="SPU1" s="628"/>
      <c r="SPV1" s="628"/>
      <c r="SPW1" s="628"/>
      <c r="SPX1" s="628"/>
      <c r="SPY1" s="52"/>
      <c r="SPZ1" s="55"/>
      <c r="SQA1" s="628"/>
      <c r="SQB1" s="628"/>
      <c r="SQC1" s="628"/>
      <c r="SQD1" s="628"/>
      <c r="SQE1" s="628"/>
      <c r="SQF1" s="52"/>
      <c r="SQG1" s="55"/>
      <c r="SQH1" s="628"/>
      <c r="SQI1" s="628"/>
      <c r="SQJ1" s="628"/>
      <c r="SQK1" s="628"/>
      <c r="SQL1" s="628"/>
      <c r="SQM1" s="52"/>
      <c r="SQN1" s="55"/>
      <c r="SQO1" s="628"/>
      <c r="SQP1" s="628"/>
      <c r="SQQ1" s="628"/>
      <c r="SQR1" s="628"/>
      <c r="SQS1" s="628"/>
      <c r="SQT1" s="52"/>
      <c r="SQU1" s="55"/>
      <c r="SQV1" s="628"/>
      <c r="SQW1" s="628"/>
      <c r="SQX1" s="628"/>
      <c r="SQY1" s="628"/>
      <c r="SQZ1" s="628"/>
      <c r="SRA1" s="52"/>
      <c r="SRB1" s="55"/>
      <c r="SRC1" s="628"/>
      <c r="SRD1" s="628"/>
      <c r="SRE1" s="628"/>
      <c r="SRF1" s="628"/>
      <c r="SRG1" s="628"/>
      <c r="SRH1" s="52"/>
      <c r="SRI1" s="55"/>
      <c r="SRJ1" s="628"/>
      <c r="SRK1" s="628"/>
      <c r="SRL1" s="628"/>
      <c r="SRM1" s="628"/>
      <c r="SRN1" s="628"/>
      <c r="SRO1" s="52"/>
      <c r="SRP1" s="55"/>
      <c r="SRQ1" s="628"/>
      <c r="SRR1" s="628"/>
      <c r="SRS1" s="628"/>
      <c r="SRT1" s="628"/>
      <c r="SRU1" s="628"/>
      <c r="SRV1" s="52"/>
      <c r="SRW1" s="55"/>
      <c r="SRX1" s="628"/>
      <c r="SRY1" s="628"/>
      <c r="SRZ1" s="628"/>
      <c r="SSA1" s="628"/>
      <c r="SSB1" s="628"/>
      <c r="SSC1" s="52"/>
      <c r="SSD1" s="55"/>
      <c r="SSE1" s="628"/>
      <c r="SSF1" s="628"/>
      <c r="SSG1" s="628"/>
      <c r="SSH1" s="628"/>
      <c r="SSI1" s="628"/>
      <c r="SSJ1" s="52"/>
      <c r="SSK1" s="55"/>
      <c r="SSL1" s="628"/>
      <c r="SSM1" s="628"/>
      <c r="SSN1" s="628"/>
      <c r="SSO1" s="628"/>
      <c r="SSP1" s="628"/>
      <c r="SSQ1" s="52"/>
      <c r="SSR1" s="55"/>
      <c r="SSS1" s="628"/>
      <c r="SST1" s="628"/>
      <c r="SSU1" s="628"/>
      <c r="SSV1" s="628"/>
      <c r="SSW1" s="628"/>
      <c r="SSX1" s="52"/>
      <c r="SSY1" s="55"/>
      <c r="SSZ1" s="628"/>
      <c r="STA1" s="628"/>
      <c r="STB1" s="628"/>
      <c r="STC1" s="628"/>
      <c r="STD1" s="628"/>
      <c r="STE1" s="52"/>
      <c r="STF1" s="55"/>
      <c r="STG1" s="628"/>
      <c r="STH1" s="628"/>
      <c r="STI1" s="628"/>
      <c r="STJ1" s="628"/>
      <c r="STK1" s="628"/>
      <c r="STL1" s="52"/>
      <c r="STM1" s="55"/>
      <c r="STN1" s="628"/>
      <c r="STO1" s="628"/>
      <c r="STP1" s="628"/>
      <c r="STQ1" s="628"/>
      <c r="STR1" s="628"/>
      <c r="STS1" s="52"/>
      <c r="STT1" s="55"/>
      <c r="STU1" s="628"/>
      <c r="STV1" s="628"/>
      <c r="STW1" s="628"/>
      <c r="STX1" s="628"/>
      <c r="STY1" s="628"/>
      <c r="STZ1" s="52"/>
      <c r="SUA1" s="55"/>
      <c r="SUB1" s="628"/>
      <c r="SUC1" s="628"/>
      <c r="SUD1" s="628"/>
      <c r="SUE1" s="628"/>
      <c r="SUF1" s="628"/>
      <c r="SUG1" s="52"/>
      <c r="SUH1" s="55"/>
      <c r="SUI1" s="628"/>
      <c r="SUJ1" s="628"/>
      <c r="SUK1" s="628"/>
      <c r="SUL1" s="628"/>
      <c r="SUM1" s="628"/>
      <c r="SUN1" s="52"/>
      <c r="SUO1" s="55"/>
      <c r="SUP1" s="628"/>
      <c r="SUQ1" s="628"/>
      <c r="SUR1" s="628"/>
      <c r="SUS1" s="628"/>
      <c r="SUT1" s="628"/>
      <c r="SUU1" s="52"/>
      <c r="SUV1" s="55"/>
      <c r="SUW1" s="628"/>
      <c r="SUX1" s="628"/>
      <c r="SUY1" s="628"/>
      <c r="SUZ1" s="628"/>
      <c r="SVA1" s="628"/>
      <c r="SVB1" s="52"/>
      <c r="SVC1" s="55"/>
      <c r="SVD1" s="628"/>
      <c r="SVE1" s="628"/>
      <c r="SVF1" s="628"/>
      <c r="SVG1" s="628"/>
      <c r="SVH1" s="628"/>
      <c r="SVI1" s="52"/>
      <c r="SVJ1" s="55"/>
      <c r="SVK1" s="628"/>
      <c r="SVL1" s="628"/>
      <c r="SVM1" s="628"/>
      <c r="SVN1" s="628"/>
      <c r="SVO1" s="628"/>
      <c r="SVP1" s="52"/>
      <c r="SVQ1" s="55"/>
      <c r="SVR1" s="628"/>
      <c r="SVS1" s="628"/>
      <c r="SVT1" s="628"/>
      <c r="SVU1" s="628"/>
      <c r="SVV1" s="628"/>
      <c r="SVW1" s="52"/>
      <c r="SVX1" s="55"/>
      <c r="SVY1" s="628"/>
      <c r="SVZ1" s="628"/>
      <c r="SWA1" s="628"/>
      <c r="SWB1" s="628"/>
      <c r="SWC1" s="628"/>
      <c r="SWD1" s="52"/>
      <c r="SWE1" s="55"/>
      <c r="SWF1" s="628"/>
      <c r="SWG1" s="628"/>
      <c r="SWH1" s="628"/>
      <c r="SWI1" s="628"/>
      <c r="SWJ1" s="628"/>
      <c r="SWK1" s="52"/>
      <c r="SWL1" s="55"/>
      <c r="SWM1" s="628"/>
      <c r="SWN1" s="628"/>
      <c r="SWO1" s="628"/>
      <c r="SWP1" s="628"/>
      <c r="SWQ1" s="628"/>
      <c r="SWR1" s="52"/>
      <c r="SWS1" s="55"/>
      <c r="SWT1" s="628"/>
      <c r="SWU1" s="628"/>
      <c r="SWV1" s="628"/>
      <c r="SWW1" s="628"/>
      <c r="SWX1" s="628"/>
      <c r="SWY1" s="52"/>
      <c r="SWZ1" s="55"/>
      <c r="SXA1" s="628"/>
      <c r="SXB1" s="628"/>
      <c r="SXC1" s="628"/>
      <c r="SXD1" s="628"/>
      <c r="SXE1" s="628"/>
      <c r="SXF1" s="52"/>
      <c r="SXG1" s="55"/>
      <c r="SXH1" s="628"/>
      <c r="SXI1" s="628"/>
      <c r="SXJ1" s="628"/>
      <c r="SXK1" s="628"/>
      <c r="SXL1" s="628"/>
      <c r="SXM1" s="52"/>
      <c r="SXN1" s="55"/>
      <c r="SXO1" s="628"/>
      <c r="SXP1" s="628"/>
      <c r="SXQ1" s="628"/>
      <c r="SXR1" s="628"/>
      <c r="SXS1" s="628"/>
      <c r="SXT1" s="52"/>
      <c r="SXU1" s="55"/>
      <c r="SXV1" s="628"/>
      <c r="SXW1" s="628"/>
      <c r="SXX1" s="628"/>
      <c r="SXY1" s="628"/>
      <c r="SXZ1" s="628"/>
      <c r="SYA1" s="52"/>
      <c r="SYB1" s="55"/>
      <c r="SYC1" s="628"/>
      <c r="SYD1" s="628"/>
      <c r="SYE1" s="628"/>
      <c r="SYF1" s="628"/>
      <c r="SYG1" s="628"/>
      <c r="SYH1" s="52"/>
      <c r="SYI1" s="55"/>
      <c r="SYJ1" s="628"/>
      <c r="SYK1" s="628"/>
      <c r="SYL1" s="628"/>
      <c r="SYM1" s="628"/>
      <c r="SYN1" s="628"/>
      <c r="SYO1" s="52"/>
      <c r="SYP1" s="55"/>
      <c r="SYQ1" s="628"/>
      <c r="SYR1" s="628"/>
      <c r="SYS1" s="628"/>
      <c r="SYT1" s="628"/>
      <c r="SYU1" s="628"/>
      <c r="SYV1" s="52"/>
      <c r="SYW1" s="55"/>
      <c r="SYX1" s="628"/>
      <c r="SYY1" s="628"/>
      <c r="SYZ1" s="628"/>
      <c r="SZA1" s="628"/>
      <c r="SZB1" s="628"/>
      <c r="SZC1" s="52"/>
      <c r="SZD1" s="55"/>
      <c r="SZE1" s="628"/>
      <c r="SZF1" s="628"/>
      <c r="SZG1" s="628"/>
      <c r="SZH1" s="628"/>
      <c r="SZI1" s="628"/>
      <c r="SZJ1" s="52"/>
      <c r="SZK1" s="55"/>
      <c r="SZL1" s="628"/>
      <c r="SZM1" s="628"/>
      <c r="SZN1" s="628"/>
      <c r="SZO1" s="628"/>
      <c r="SZP1" s="628"/>
      <c r="SZQ1" s="52"/>
      <c r="SZR1" s="55"/>
      <c r="SZS1" s="628"/>
      <c r="SZT1" s="628"/>
      <c r="SZU1" s="628"/>
      <c r="SZV1" s="628"/>
      <c r="SZW1" s="628"/>
      <c r="SZX1" s="52"/>
      <c r="SZY1" s="55"/>
      <c r="SZZ1" s="628"/>
      <c r="TAA1" s="628"/>
      <c r="TAB1" s="628"/>
      <c r="TAC1" s="628"/>
      <c r="TAD1" s="628"/>
      <c r="TAE1" s="52"/>
      <c r="TAF1" s="55"/>
      <c r="TAG1" s="628"/>
      <c r="TAH1" s="628"/>
      <c r="TAI1" s="628"/>
      <c r="TAJ1" s="628"/>
      <c r="TAK1" s="628"/>
      <c r="TAL1" s="52"/>
      <c r="TAM1" s="55"/>
      <c r="TAN1" s="628"/>
      <c r="TAO1" s="628"/>
      <c r="TAP1" s="628"/>
      <c r="TAQ1" s="628"/>
      <c r="TAR1" s="628"/>
      <c r="TAS1" s="52"/>
      <c r="TAT1" s="55"/>
      <c r="TAU1" s="628"/>
      <c r="TAV1" s="628"/>
      <c r="TAW1" s="628"/>
      <c r="TAX1" s="628"/>
      <c r="TAY1" s="628"/>
      <c r="TAZ1" s="52"/>
      <c r="TBA1" s="55"/>
      <c r="TBB1" s="628"/>
      <c r="TBC1" s="628"/>
      <c r="TBD1" s="628"/>
      <c r="TBE1" s="628"/>
      <c r="TBF1" s="628"/>
      <c r="TBG1" s="52"/>
      <c r="TBH1" s="55"/>
      <c r="TBI1" s="628"/>
      <c r="TBJ1" s="628"/>
      <c r="TBK1" s="628"/>
      <c r="TBL1" s="628"/>
      <c r="TBM1" s="628"/>
      <c r="TBN1" s="52"/>
      <c r="TBO1" s="55"/>
      <c r="TBP1" s="628"/>
      <c r="TBQ1" s="628"/>
      <c r="TBR1" s="628"/>
      <c r="TBS1" s="628"/>
      <c r="TBT1" s="628"/>
      <c r="TBU1" s="52"/>
      <c r="TBV1" s="55"/>
      <c r="TBW1" s="628"/>
      <c r="TBX1" s="628"/>
      <c r="TBY1" s="628"/>
      <c r="TBZ1" s="628"/>
      <c r="TCA1" s="628"/>
      <c r="TCB1" s="52"/>
      <c r="TCC1" s="55"/>
      <c r="TCD1" s="628"/>
      <c r="TCE1" s="628"/>
      <c r="TCF1" s="628"/>
      <c r="TCG1" s="628"/>
      <c r="TCH1" s="628"/>
      <c r="TCI1" s="52"/>
      <c r="TCJ1" s="55"/>
      <c r="TCK1" s="628"/>
      <c r="TCL1" s="628"/>
      <c r="TCM1" s="628"/>
      <c r="TCN1" s="628"/>
      <c r="TCO1" s="628"/>
      <c r="TCP1" s="52"/>
      <c r="TCQ1" s="55"/>
      <c r="TCR1" s="628"/>
      <c r="TCS1" s="628"/>
      <c r="TCT1" s="628"/>
      <c r="TCU1" s="628"/>
      <c r="TCV1" s="628"/>
      <c r="TCW1" s="52"/>
      <c r="TCX1" s="55"/>
      <c r="TCY1" s="628"/>
      <c r="TCZ1" s="628"/>
      <c r="TDA1" s="628"/>
      <c r="TDB1" s="628"/>
      <c r="TDC1" s="628"/>
      <c r="TDD1" s="52"/>
      <c r="TDE1" s="55"/>
      <c r="TDF1" s="628"/>
      <c r="TDG1" s="628"/>
      <c r="TDH1" s="628"/>
      <c r="TDI1" s="628"/>
      <c r="TDJ1" s="628"/>
      <c r="TDK1" s="52"/>
      <c r="TDL1" s="55"/>
      <c r="TDM1" s="628"/>
      <c r="TDN1" s="628"/>
      <c r="TDO1" s="628"/>
      <c r="TDP1" s="628"/>
      <c r="TDQ1" s="628"/>
      <c r="TDR1" s="52"/>
      <c r="TDS1" s="55"/>
      <c r="TDT1" s="628"/>
      <c r="TDU1" s="628"/>
      <c r="TDV1" s="628"/>
      <c r="TDW1" s="628"/>
      <c r="TDX1" s="628"/>
      <c r="TDY1" s="52"/>
      <c r="TDZ1" s="55"/>
      <c r="TEA1" s="628"/>
      <c r="TEB1" s="628"/>
      <c r="TEC1" s="628"/>
      <c r="TED1" s="628"/>
      <c r="TEE1" s="628"/>
      <c r="TEF1" s="52"/>
      <c r="TEG1" s="55"/>
      <c r="TEH1" s="628"/>
      <c r="TEI1" s="628"/>
      <c r="TEJ1" s="628"/>
      <c r="TEK1" s="628"/>
      <c r="TEL1" s="628"/>
      <c r="TEM1" s="52"/>
      <c r="TEN1" s="55"/>
      <c r="TEO1" s="628"/>
      <c r="TEP1" s="628"/>
      <c r="TEQ1" s="628"/>
      <c r="TER1" s="628"/>
      <c r="TES1" s="628"/>
      <c r="TET1" s="52"/>
      <c r="TEU1" s="55"/>
      <c r="TEV1" s="628"/>
      <c r="TEW1" s="628"/>
      <c r="TEX1" s="628"/>
      <c r="TEY1" s="628"/>
      <c r="TEZ1" s="628"/>
      <c r="TFA1" s="52"/>
      <c r="TFB1" s="55"/>
      <c r="TFC1" s="628"/>
      <c r="TFD1" s="628"/>
      <c r="TFE1" s="628"/>
      <c r="TFF1" s="628"/>
      <c r="TFG1" s="628"/>
      <c r="TFH1" s="52"/>
      <c r="TFI1" s="55"/>
      <c r="TFJ1" s="628"/>
      <c r="TFK1" s="628"/>
      <c r="TFL1" s="628"/>
      <c r="TFM1" s="628"/>
      <c r="TFN1" s="628"/>
      <c r="TFO1" s="52"/>
      <c r="TFP1" s="55"/>
      <c r="TFQ1" s="628"/>
      <c r="TFR1" s="628"/>
      <c r="TFS1" s="628"/>
      <c r="TFT1" s="628"/>
      <c r="TFU1" s="628"/>
      <c r="TFV1" s="52"/>
      <c r="TFW1" s="55"/>
      <c r="TFX1" s="628"/>
      <c r="TFY1" s="628"/>
      <c r="TFZ1" s="628"/>
      <c r="TGA1" s="628"/>
      <c r="TGB1" s="628"/>
      <c r="TGC1" s="52"/>
      <c r="TGD1" s="55"/>
      <c r="TGE1" s="628"/>
      <c r="TGF1" s="628"/>
      <c r="TGG1" s="628"/>
      <c r="TGH1" s="628"/>
      <c r="TGI1" s="628"/>
      <c r="TGJ1" s="52"/>
      <c r="TGK1" s="55"/>
      <c r="TGL1" s="628"/>
      <c r="TGM1" s="628"/>
      <c r="TGN1" s="628"/>
      <c r="TGO1" s="628"/>
      <c r="TGP1" s="628"/>
      <c r="TGQ1" s="52"/>
      <c r="TGR1" s="55"/>
      <c r="TGS1" s="628"/>
      <c r="TGT1" s="628"/>
      <c r="TGU1" s="628"/>
      <c r="TGV1" s="628"/>
      <c r="TGW1" s="628"/>
      <c r="TGX1" s="52"/>
      <c r="TGY1" s="55"/>
      <c r="TGZ1" s="628"/>
      <c r="THA1" s="628"/>
      <c r="THB1" s="628"/>
      <c r="THC1" s="628"/>
      <c r="THD1" s="628"/>
      <c r="THE1" s="52"/>
      <c r="THF1" s="55"/>
      <c r="THG1" s="628"/>
      <c r="THH1" s="628"/>
      <c r="THI1" s="628"/>
      <c r="THJ1" s="628"/>
      <c r="THK1" s="628"/>
      <c r="THL1" s="52"/>
      <c r="THM1" s="55"/>
      <c r="THN1" s="628"/>
      <c r="THO1" s="628"/>
      <c r="THP1" s="628"/>
      <c r="THQ1" s="628"/>
      <c r="THR1" s="628"/>
      <c r="THS1" s="52"/>
      <c r="THT1" s="55"/>
      <c r="THU1" s="628"/>
      <c r="THV1" s="628"/>
      <c r="THW1" s="628"/>
      <c r="THX1" s="628"/>
      <c r="THY1" s="628"/>
      <c r="THZ1" s="52"/>
      <c r="TIA1" s="55"/>
      <c r="TIB1" s="628"/>
      <c r="TIC1" s="628"/>
      <c r="TID1" s="628"/>
      <c r="TIE1" s="628"/>
      <c r="TIF1" s="628"/>
      <c r="TIG1" s="52"/>
      <c r="TIH1" s="55"/>
      <c r="TII1" s="628"/>
      <c r="TIJ1" s="628"/>
      <c r="TIK1" s="628"/>
      <c r="TIL1" s="628"/>
      <c r="TIM1" s="628"/>
      <c r="TIN1" s="52"/>
      <c r="TIO1" s="55"/>
      <c r="TIP1" s="628"/>
      <c r="TIQ1" s="628"/>
      <c r="TIR1" s="628"/>
      <c r="TIS1" s="628"/>
      <c r="TIT1" s="628"/>
      <c r="TIU1" s="52"/>
      <c r="TIV1" s="55"/>
      <c r="TIW1" s="628"/>
      <c r="TIX1" s="628"/>
      <c r="TIY1" s="628"/>
      <c r="TIZ1" s="628"/>
      <c r="TJA1" s="628"/>
      <c r="TJB1" s="52"/>
      <c r="TJC1" s="55"/>
      <c r="TJD1" s="628"/>
      <c r="TJE1" s="628"/>
      <c r="TJF1" s="628"/>
      <c r="TJG1" s="628"/>
      <c r="TJH1" s="628"/>
      <c r="TJI1" s="52"/>
      <c r="TJJ1" s="55"/>
      <c r="TJK1" s="628"/>
      <c r="TJL1" s="628"/>
      <c r="TJM1" s="628"/>
      <c r="TJN1" s="628"/>
      <c r="TJO1" s="628"/>
      <c r="TJP1" s="52"/>
      <c r="TJQ1" s="55"/>
      <c r="TJR1" s="628"/>
      <c r="TJS1" s="628"/>
      <c r="TJT1" s="628"/>
      <c r="TJU1" s="628"/>
      <c r="TJV1" s="628"/>
      <c r="TJW1" s="52"/>
      <c r="TJX1" s="55"/>
      <c r="TJY1" s="628"/>
      <c r="TJZ1" s="628"/>
      <c r="TKA1" s="628"/>
      <c r="TKB1" s="628"/>
      <c r="TKC1" s="628"/>
      <c r="TKD1" s="52"/>
      <c r="TKE1" s="55"/>
      <c r="TKF1" s="628"/>
      <c r="TKG1" s="628"/>
      <c r="TKH1" s="628"/>
      <c r="TKI1" s="628"/>
      <c r="TKJ1" s="628"/>
      <c r="TKK1" s="52"/>
      <c r="TKL1" s="55"/>
      <c r="TKM1" s="628"/>
      <c r="TKN1" s="628"/>
      <c r="TKO1" s="628"/>
      <c r="TKP1" s="628"/>
      <c r="TKQ1" s="628"/>
      <c r="TKR1" s="52"/>
      <c r="TKS1" s="55"/>
      <c r="TKT1" s="628"/>
      <c r="TKU1" s="628"/>
      <c r="TKV1" s="628"/>
      <c r="TKW1" s="628"/>
      <c r="TKX1" s="628"/>
      <c r="TKY1" s="52"/>
      <c r="TKZ1" s="55"/>
      <c r="TLA1" s="628"/>
      <c r="TLB1" s="628"/>
      <c r="TLC1" s="628"/>
      <c r="TLD1" s="628"/>
      <c r="TLE1" s="628"/>
      <c r="TLF1" s="52"/>
      <c r="TLG1" s="55"/>
      <c r="TLH1" s="628"/>
      <c r="TLI1" s="628"/>
      <c r="TLJ1" s="628"/>
      <c r="TLK1" s="628"/>
      <c r="TLL1" s="628"/>
      <c r="TLM1" s="52"/>
      <c r="TLN1" s="55"/>
      <c r="TLO1" s="628"/>
      <c r="TLP1" s="628"/>
      <c r="TLQ1" s="628"/>
      <c r="TLR1" s="628"/>
      <c r="TLS1" s="628"/>
      <c r="TLT1" s="52"/>
      <c r="TLU1" s="55"/>
      <c r="TLV1" s="628"/>
      <c r="TLW1" s="628"/>
      <c r="TLX1" s="628"/>
      <c r="TLY1" s="628"/>
      <c r="TLZ1" s="628"/>
      <c r="TMA1" s="52"/>
      <c r="TMB1" s="55"/>
      <c r="TMC1" s="628"/>
      <c r="TMD1" s="628"/>
      <c r="TME1" s="628"/>
      <c r="TMF1" s="628"/>
      <c r="TMG1" s="628"/>
      <c r="TMH1" s="52"/>
      <c r="TMI1" s="55"/>
      <c r="TMJ1" s="628"/>
      <c r="TMK1" s="628"/>
      <c r="TML1" s="628"/>
      <c r="TMM1" s="628"/>
      <c r="TMN1" s="628"/>
      <c r="TMO1" s="52"/>
      <c r="TMP1" s="55"/>
      <c r="TMQ1" s="628"/>
      <c r="TMR1" s="628"/>
      <c r="TMS1" s="628"/>
      <c r="TMT1" s="628"/>
      <c r="TMU1" s="628"/>
      <c r="TMV1" s="52"/>
      <c r="TMW1" s="55"/>
      <c r="TMX1" s="628"/>
      <c r="TMY1" s="628"/>
      <c r="TMZ1" s="628"/>
      <c r="TNA1" s="628"/>
      <c r="TNB1" s="628"/>
      <c r="TNC1" s="52"/>
      <c r="TND1" s="55"/>
      <c r="TNE1" s="628"/>
      <c r="TNF1" s="628"/>
      <c r="TNG1" s="628"/>
      <c r="TNH1" s="628"/>
      <c r="TNI1" s="628"/>
      <c r="TNJ1" s="52"/>
      <c r="TNK1" s="55"/>
      <c r="TNL1" s="628"/>
      <c r="TNM1" s="628"/>
      <c r="TNN1" s="628"/>
      <c r="TNO1" s="628"/>
      <c r="TNP1" s="628"/>
      <c r="TNQ1" s="52"/>
      <c r="TNR1" s="55"/>
      <c r="TNS1" s="628"/>
      <c r="TNT1" s="628"/>
      <c r="TNU1" s="628"/>
      <c r="TNV1" s="628"/>
      <c r="TNW1" s="628"/>
      <c r="TNX1" s="52"/>
      <c r="TNY1" s="55"/>
      <c r="TNZ1" s="628"/>
      <c r="TOA1" s="628"/>
      <c r="TOB1" s="628"/>
      <c r="TOC1" s="628"/>
      <c r="TOD1" s="628"/>
      <c r="TOE1" s="52"/>
      <c r="TOF1" s="55"/>
      <c r="TOG1" s="628"/>
      <c r="TOH1" s="628"/>
      <c r="TOI1" s="628"/>
      <c r="TOJ1" s="628"/>
      <c r="TOK1" s="628"/>
      <c r="TOL1" s="52"/>
      <c r="TOM1" s="55"/>
      <c r="TON1" s="628"/>
      <c r="TOO1" s="628"/>
      <c r="TOP1" s="628"/>
      <c r="TOQ1" s="628"/>
      <c r="TOR1" s="628"/>
      <c r="TOS1" s="52"/>
      <c r="TOT1" s="55"/>
      <c r="TOU1" s="628"/>
      <c r="TOV1" s="628"/>
      <c r="TOW1" s="628"/>
      <c r="TOX1" s="628"/>
      <c r="TOY1" s="628"/>
      <c r="TOZ1" s="52"/>
      <c r="TPA1" s="55"/>
      <c r="TPB1" s="628"/>
      <c r="TPC1" s="628"/>
      <c r="TPD1" s="628"/>
      <c r="TPE1" s="628"/>
      <c r="TPF1" s="628"/>
      <c r="TPG1" s="52"/>
      <c r="TPH1" s="55"/>
      <c r="TPI1" s="628"/>
      <c r="TPJ1" s="628"/>
      <c r="TPK1" s="628"/>
      <c r="TPL1" s="628"/>
      <c r="TPM1" s="628"/>
      <c r="TPN1" s="52"/>
      <c r="TPO1" s="55"/>
      <c r="TPP1" s="628"/>
      <c r="TPQ1" s="628"/>
      <c r="TPR1" s="628"/>
      <c r="TPS1" s="628"/>
      <c r="TPT1" s="628"/>
      <c r="TPU1" s="52"/>
      <c r="TPV1" s="55"/>
      <c r="TPW1" s="628"/>
      <c r="TPX1" s="628"/>
      <c r="TPY1" s="628"/>
      <c r="TPZ1" s="628"/>
      <c r="TQA1" s="628"/>
      <c r="TQB1" s="52"/>
      <c r="TQC1" s="55"/>
      <c r="TQD1" s="628"/>
      <c r="TQE1" s="628"/>
      <c r="TQF1" s="628"/>
      <c r="TQG1" s="628"/>
      <c r="TQH1" s="628"/>
      <c r="TQI1" s="52"/>
      <c r="TQJ1" s="55"/>
      <c r="TQK1" s="628"/>
      <c r="TQL1" s="628"/>
      <c r="TQM1" s="628"/>
      <c r="TQN1" s="628"/>
      <c r="TQO1" s="628"/>
      <c r="TQP1" s="52"/>
      <c r="TQQ1" s="55"/>
      <c r="TQR1" s="628"/>
      <c r="TQS1" s="628"/>
      <c r="TQT1" s="628"/>
      <c r="TQU1" s="628"/>
      <c r="TQV1" s="628"/>
      <c r="TQW1" s="52"/>
      <c r="TQX1" s="55"/>
      <c r="TQY1" s="628"/>
      <c r="TQZ1" s="628"/>
      <c r="TRA1" s="628"/>
      <c r="TRB1" s="628"/>
      <c r="TRC1" s="628"/>
      <c r="TRD1" s="52"/>
      <c r="TRE1" s="55"/>
      <c r="TRF1" s="628"/>
      <c r="TRG1" s="628"/>
      <c r="TRH1" s="628"/>
      <c r="TRI1" s="628"/>
      <c r="TRJ1" s="628"/>
      <c r="TRK1" s="52"/>
      <c r="TRL1" s="55"/>
      <c r="TRM1" s="628"/>
      <c r="TRN1" s="628"/>
      <c r="TRO1" s="628"/>
      <c r="TRP1" s="628"/>
      <c r="TRQ1" s="628"/>
      <c r="TRR1" s="52"/>
      <c r="TRS1" s="55"/>
      <c r="TRT1" s="628"/>
      <c r="TRU1" s="628"/>
      <c r="TRV1" s="628"/>
      <c r="TRW1" s="628"/>
      <c r="TRX1" s="628"/>
      <c r="TRY1" s="52"/>
      <c r="TRZ1" s="55"/>
      <c r="TSA1" s="628"/>
      <c r="TSB1" s="628"/>
      <c r="TSC1" s="628"/>
      <c r="TSD1" s="628"/>
      <c r="TSE1" s="628"/>
      <c r="TSF1" s="52"/>
      <c r="TSG1" s="55"/>
      <c r="TSH1" s="628"/>
      <c r="TSI1" s="628"/>
      <c r="TSJ1" s="628"/>
      <c r="TSK1" s="628"/>
      <c r="TSL1" s="628"/>
      <c r="TSM1" s="52"/>
      <c r="TSN1" s="55"/>
      <c r="TSO1" s="628"/>
      <c r="TSP1" s="628"/>
      <c r="TSQ1" s="628"/>
      <c r="TSR1" s="628"/>
      <c r="TSS1" s="628"/>
      <c r="TST1" s="52"/>
      <c r="TSU1" s="55"/>
      <c r="TSV1" s="628"/>
      <c r="TSW1" s="628"/>
      <c r="TSX1" s="628"/>
      <c r="TSY1" s="628"/>
      <c r="TSZ1" s="628"/>
      <c r="TTA1" s="52"/>
      <c r="TTB1" s="55"/>
      <c r="TTC1" s="628"/>
      <c r="TTD1" s="628"/>
      <c r="TTE1" s="628"/>
      <c r="TTF1" s="628"/>
      <c r="TTG1" s="628"/>
      <c r="TTH1" s="52"/>
      <c r="TTI1" s="55"/>
      <c r="TTJ1" s="628"/>
      <c r="TTK1" s="628"/>
      <c r="TTL1" s="628"/>
      <c r="TTM1" s="628"/>
      <c r="TTN1" s="628"/>
      <c r="TTO1" s="52"/>
      <c r="TTP1" s="55"/>
      <c r="TTQ1" s="628"/>
      <c r="TTR1" s="628"/>
      <c r="TTS1" s="628"/>
      <c r="TTT1" s="628"/>
      <c r="TTU1" s="628"/>
      <c r="TTV1" s="52"/>
      <c r="TTW1" s="55"/>
      <c r="TTX1" s="628"/>
      <c r="TTY1" s="628"/>
      <c r="TTZ1" s="628"/>
      <c r="TUA1" s="628"/>
      <c r="TUB1" s="628"/>
      <c r="TUC1" s="52"/>
      <c r="TUD1" s="55"/>
      <c r="TUE1" s="628"/>
      <c r="TUF1" s="628"/>
      <c r="TUG1" s="628"/>
      <c r="TUH1" s="628"/>
      <c r="TUI1" s="628"/>
      <c r="TUJ1" s="52"/>
      <c r="TUK1" s="55"/>
      <c r="TUL1" s="628"/>
      <c r="TUM1" s="628"/>
      <c r="TUN1" s="628"/>
      <c r="TUO1" s="628"/>
      <c r="TUP1" s="628"/>
      <c r="TUQ1" s="52"/>
      <c r="TUR1" s="55"/>
      <c r="TUS1" s="628"/>
      <c r="TUT1" s="628"/>
      <c r="TUU1" s="628"/>
      <c r="TUV1" s="628"/>
      <c r="TUW1" s="628"/>
      <c r="TUX1" s="52"/>
      <c r="TUY1" s="55"/>
      <c r="TUZ1" s="628"/>
      <c r="TVA1" s="628"/>
      <c r="TVB1" s="628"/>
      <c r="TVC1" s="628"/>
      <c r="TVD1" s="628"/>
      <c r="TVE1" s="52"/>
      <c r="TVF1" s="55"/>
      <c r="TVG1" s="628"/>
      <c r="TVH1" s="628"/>
      <c r="TVI1" s="628"/>
      <c r="TVJ1" s="628"/>
      <c r="TVK1" s="628"/>
      <c r="TVL1" s="52"/>
      <c r="TVM1" s="55"/>
      <c r="TVN1" s="628"/>
      <c r="TVO1" s="628"/>
      <c r="TVP1" s="628"/>
      <c r="TVQ1" s="628"/>
      <c r="TVR1" s="628"/>
      <c r="TVS1" s="52"/>
      <c r="TVT1" s="55"/>
      <c r="TVU1" s="628"/>
      <c r="TVV1" s="628"/>
      <c r="TVW1" s="628"/>
      <c r="TVX1" s="628"/>
      <c r="TVY1" s="628"/>
      <c r="TVZ1" s="52"/>
      <c r="TWA1" s="55"/>
      <c r="TWB1" s="628"/>
      <c r="TWC1" s="628"/>
      <c r="TWD1" s="628"/>
      <c r="TWE1" s="628"/>
      <c r="TWF1" s="628"/>
      <c r="TWG1" s="52"/>
      <c r="TWH1" s="55"/>
      <c r="TWI1" s="628"/>
      <c r="TWJ1" s="628"/>
      <c r="TWK1" s="628"/>
      <c r="TWL1" s="628"/>
      <c r="TWM1" s="628"/>
      <c r="TWN1" s="52"/>
      <c r="TWO1" s="55"/>
      <c r="TWP1" s="628"/>
      <c r="TWQ1" s="628"/>
      <c r="TWR1" s="628"/>
      <c r="TWS1" s="628"/>
      <c r="TWT1" s="628"/>
      <c r="TWU1" s="52"/>
      <c r="TWV1" s="55"/>
      <c r="TWW1" s="628"/>
      <c r="TWX1" s="628"/>
      <c r="TWY1" s="628"/>
      <c r="TWZ1" s="628"/>
      <c r="TXA1" s="628"/>
      <c r="TXB1" s="52"/>
      <c r="TXC1" s="55"/>
      <c r="TXD1" s="628"/>
      <c r="TXE1" s="628"/>
      <c r="TXF1" s="628"/>
      <c r="TXG1" s="628"/>
      <c r="TXH1" s="628"/>
      <c r="TXI1" s="52"/>
      <c r="TXJ1" s="55"/>
      <c r="TXK1" s="628"/>
      <c r="TXL1" s="628"/>
      <c r="TXM1" s="628"/>
      <c r="TXN1" s="628"/>
      <c r="TXO1" s="628"/>
      <c r="TXP1" s="52"/>
      <c r="TXQ1" s="55"/>
      <c r="TXR1" s="628"/>
      <c r="TXS1" s="628"/>
      <c r="TXT1" s="628"/>
      <c r="TXU1" s="628"/>
      <c r="TXV1" s="628"/>
      <c r="TXW1" s="52"/>
      <c r="TXX1" s="55"/>
      <c r="TXY1" s="628"/>
      <c r="TXZ1" s="628"/>
      <c r="TYA1" s="628"/>
      <c r="TYB1" s="628"/>
      <c r="TYC1" s="628"/>
      <c r="TYD1" s="52"/>
      <c r="TYE1" s="55"/>
      <c r="TYF1" s="628"/>
      <c r="TYG1" s="628"/>
      <c r="TYH1" s="628"/>
      <c r="TYI1" s="628"/>
      <c r="TYJ1" s="628"/>
      <c r="TYK1" s="52"/>
      <c r="TYL1" s="55"/>
      <c r="TYM1" s="628"/>
      <c r="TYN1" s="628"/>
      <c r="TYO1" s="628"/>
      <c r="TYP1" s="628"/>
      <c r="TYQ1" s="628"/>
      <c r="TYR1" s="52"/>
      <c r="TYS1" s="55"/>
      <c r="TYT1" s="628"/>
      <c r="TYU1" s="628"/>
      <c r="TYV1" s="628"/>
      <c r="TYW1" s="628"/>
      <c r="TYX1" s="628"/>
      <c r="TYY1" s="52"/>
      <c r="TYZ1" s="55"/>
      <c r="TZA1" s="628"/>
      <c r="TZB1" s="628"/>
      <c r="TZC1" s="628"/>
      <c r="TZD1" s="628"/>
      <c r="TZE1" s="628"/>
      <c r="TZF1" s="52"/>
      <c r="TZG1" s="55"/>
      <c r="TZH1" s="628"/>
      <c r="TZI1" s="628"/>
      <c r="TZJ1" s="628"/>
      <c r="TZK1" s="628"/>
      <c r="TZL1" s="628"/>
      <c r="TZM1" s="52"/>
      <c r="TZN1" s="55"/>
      <c r="TZO1" s="628"/>
      <c r="TZP1" s="628"/>
      <c r="TZQ1" s="628"/>
      <c r="TZR1" s="628"/>
      <c r="TZS1" s="628"/>
      <c r="TZT1" s="52"/>
      <c r="TZU1" s="55"/>
      <c r="TZV1" s="628"/>
      <c r="TZW1" s="628"/>
      <c r="TZX1" s="628"/>
      <c r="TZY1" s="628"/>
      <c r="TZZ1" s="628"/>
      <c r="UAA1" s="52"/>
      <c r="UAB1" s="55"/>
      <c r="UAC1" s="628"/>
      <c r="UAD1" s="628"/>
      <c r="UAE1" s="628"/>
      <c r="UAF1" s="628"/>
      <c r="UAG1" s="628"/>
      <c r="UAH1" s="52"/>
      <c r="UAI1" s="55"/>
      <c r="UAJ1" s="628"/>
      <c r="UAK1" s="628"/>
      <c r="UAL1" s="628"/>
      <c r="UAM1" s="628"/>
      <c r="UAN1" s="628"/>
      <c r="UAO1" s="52"/>
      <c r="UAP1" s="55"/>
      <c r="UAQ1" s="628"/>
      <c r="UAR1" s="628"/>
      <c r="UAS1" s="628"/>
      <c r="UAT1" s="628"/>
      <c r="UAU1" s="628"/>
      <c r="UAV1" s="52"/>
      <c r="UAW1" s="55"/>
      <c r="UAX1" s="628"/>
      <c r="UAY1" s="628"/>
      <c r="UAZ1" s="628"/>
      <c r="UBA1" s="628"/>
      <c r="UBB1" s="628"/>
      <c r="UBC1" s="52"/>
      <c r="UBD1" s="55"/>
      <c r="UBE1" s="628"/>
      <c r="UBF1" s="628"/>
      <c r="UBG1" s="628"/>
      <c r="UBH1" s="628"/>
      <c r="UBI1" s="628"/>
      <c r="UBJ1" s="52"/>
      <c r="UBK1" s="55"/>
      <c r="UBL1" s="628"/>
      <c r="UBM1" s="628"/>
      <c r="UBN1" s="628"/>
      <c r="UBO1" s="628"/>
      <c r="UBP1" s="628"/>
      <c r="UBQ1" s="52"/>
      <c r="UBR1" s="55"/>
      <c r="UBS1" s="628"/>
      <c r="UBT1" s="628"/>
      <c r="UBU1" s="628"/>
      <c r="UBV1" s="628"/>
      <c r="UBW1" s="628"/>
      <c r="UBX1" s="52"/>
      <c r="UBY1" s="55"/>
      <c r="UBZ1" s="628"/>
      <c r="UCA1" s="628"/>
      <c r="UCB1" s="628"/>
      <c r="UCC1" s="628"/>
      <c r="UCD1" s="628"/>
      <c r="UCE1" s="52"/>
      <c r="UCF1" s="55"/>
      <c r="UCG1" s="628"/>
      <c r="UCH1" s="628"/>
      <c r="UCI1" s="628"/>
      <c r="UCJ1" s="628"/>
      <c r="UCK1" s="628"/>
      <c r="UCL1" s="52"/>
      <c r="UCM1" s="55"/>
      <c r="UCN1" s="628"/>
      <c r="UCO1" s="628"/>
      <c r="UCP1" s="628"/>
      <c r="UCQ1" s="628"/>
      <c r="UCR1" s="628"/>
      <c r="UCS1" s="52"/>
      <c r="UCT1" s="55"/>
      <c r="UCU1" s="628"/>
      <c r="UCV1" s="628"/>
      <c r="UCW1" s="628"/>
      <c r="UCX1" s="628"/>
      <c r="UCY1" s="628"/>
      <c r="UCZ1" s="52"/>
      <c r="UDA1" s="55"/>
      <c r="UDB1" s="628"/>
      <c r="UDC1" s="628"/>
      <c r="UDD1" s="628"/>
      <c r="UDE1" s="628"/>
      <c r="UDF1" s="628"/>
      <c r="UDG1" s="52"/>
      <c r="UDH1" s="55"/>
      <c r="UDI1" s="628"/>
      <c r="UDJ1" s="628"/>
      <c r="UDK1" s="628"/>
      <c r="UDL1" s="628"/>
      <c r="UDM1" s="628"/>
      <c r="UDN1" s="52"/>
      <c r="UDO1" s="55"/>
      <c r="UDP1" s="628"/>
      <c r="UDQ1" s="628"/>
      <c r="UDR1" s="628"/>
      <c r="UDS1" s="628"/>
      <c r="UDT1" s="628"/>
      <c r="UDU1" s="52"/>
      <c r="UDV1" s="55"/>
      <c r="UDW1" s="628"/>
      <c r="UDX1" s="628"/>
      <c r="UDY1" s="628"/>
      <c r="UDZ1" s="628"/>
      <c r="UEA1" s="628"/>
      <c r="UEB1" s="52"/>
      <c r="UEC1" s="55"/>
      <c r="UED1" s="628"/>
      <c r="UEE1" s="628"/>
      <c r="UEF1" s="628"/>
      <c r="UEG1" s="628"/>
      <c r="UEH1" s="628"/>
      <c r="UEI1" s="52"/>
      <c r="UEJ1" s="55"/>
      <c r="UEK1" s="628"/>
      <c r="UEL1" s="628"/>
      <c r="UEM1" s="628"/>
      <c r="UEN1" s="628"/>
      <c r="UEO1" s="628"/>
      <c r="UEP1" s="52"/>
      <c r="UEQ1" s="55"/>
      <c r="UER1" s="628"/>
      <c r="UES1" s="628"/>
      <c r="UET1" s="628"/>
      <c r="UEU1" s="628"/>
      <c r="UEV1" s="628"/>
      <c r="UEW1" s="52"/>
      <c r="UEX1" s="55"/>
      <c r="UEY1" s="628"/>
      <c r="UEZ1" s="628"/>
      <c r="UFA1" s="628"/>
      <c r="UFB1" s="628"/>
      <c r="UFC1" s="628"/>
      <c r="UFD1" s="52"/>
      <c r="UFE1" s="55"/>
      <c r="UFF1" s="628"/>
      <c r="UFG1" s="628"/>
      <c r="UFH1" s="628"/>
      <c r="UFI1" s="628"/>
      <c r="UFJ1" s="628"/>
      <c r="UFK1" s="52"/>
      <c r="UFL1" s="55"/>
      <c r="UFM1" s="628"/>
      <c r="UFN1" s="628"/>
      <c r="UFO1" s="628"/>
      <c r="UFP1" s="628"/>
      <c r="UFQ1" s="628"/>
      <c r="UFR1" s="52"/>
      <c r="UFS1" s="55"/>
      <c r="UFT1" s="628"/>
      <c r="UFU1" s="628"/>
      <c r="UFV1" s="628"/>
      <c r="UFW1" s="628"/>
      <c r="UFX1" s="628"/>
      <c r="UFY1" s="52"/>
      <c r="UFZ1" s="55"/>
      <c r="UGA1" s="628"/>
      <c r="UGB1" s="628"/>
      <c r="UGC1" s="628"/>
      <c r="UGD1" s="628"/>
      <c r="UGE1" s="628"/>
      <c r="UGF1" s="52"/>
      <c r="UGG1" s="55"/>
      <c r="UGH1" s="628"/>
      <c r="UGI1" s="628"/>
      <c r="UGJ1" s="628"/>
      <c r="UGK1" s="628"/>
      <c r="UGL1" s="628"/>
      <c r="UGM1" s="52"/>
      <c r="UGN1" s="55"/>
      <c r="UGO1" s="628"/>
      <c r="UGP1" s="628"/>
      <c r="UGQ1" s="628"/>
      <c r="UGR1" s="628"/>
      <c r="UGS1" s="628"/>
      <c r="UGT1" s="52"/>
      <c r="UGU1" s="55"/>
      <c r="UGV1" s="628"/>
      <c r="UGW1" s="628"/>
      <c r="UGX1" s="628"/>
      <c r="UGY1" s="628"/>
      <c r="UGZ1" s="628"/>
      <c r="UHA1" s="52"/>
      <c r="UHB1" s="55"/>
      <c r="UHC1" s="628"/>
      <c r="UHD1" s="628"/>
      <c r="UHE1" s="628"/>
      <c r="UHF1" s="628"/>
      <c r="UHG1" s="628"/>
      <c r="UHH1" s="52"/>
      <c r="UHI1" s="55"/>
      <c r="UHJ1" s="628"/>
      <c r="UHK1" s="628"/>
      <c r="UHL1" s="628"/>
      <c r="UHM1" s="628"/>
      <c r="UHN1" s="628"/>
      <c r="UHO1" s="52"/>
      <c r="UHP1" s="55"/>
      <c r="UHQ1" s="628"/>
      <c r="UHR1" s="628"/>
      <c r="UHS1" s="628"/>
      <c r="UHT1" s="628"/>
      <c r="UHU1" s="628"/>
      <c r="UHV1" s="52"/>
      <c r="UHW1" s="55"/>
      <c r="UHX1" s="628"/>
      <c r="UHY1" s="628"/>
      <c r="UHZ1" s="628"/>
      <c r="UIA1" s="628"/>
      <c r="UIB1" s="628"/>
      <c r="UIC1" s="52"/>
      <c r="UID1" s="55"/>
      <c r="UIE1" s="628"/>
      <c r="UIF1" s="628"/>
      <c r="UIG1" s="628"/>
      <c r="UIH1" s="628"/>
      <c r="UII1" s="628"/>
      <c r="UIJ1" s="52"/>
      <c r="UIK1" s="55"/>
      <c r="UIL1" s="628"/>
      <c r="UIM1" s="628"/>
      <c r="UIN1" s="628"/>
      <c r="UIO1" s="628"/>
      <c r="UIP1" s="628"/>
      <c r="UIQ1" s="52"/>
      <c r="UIR1" s="55"/>
      <c r="UIS1" s="628"/>
      <c r="UIT1" s="628"/>
      <c r="UIU1" s="628"/>
      <c r="UIV1" s="628"/>
      <c r="UIW1" s="628"/>
      <c r="UIX1" s="52"/>
      <c r="UIY1" s="55"/>
      <c r="UIZ1" s="628"/>
      <c r="UJA1" s="628"/>
      <c r="UJB1" s="628"/>
      <c r="UJC1" s="628"/>
      <c r="UJD1" s="628"/>
      <c r="UJE1" s="52"/>
      <c r="UJF1" s="55"/>
      <c r="UJG1" s="628"/>
      <c r="UJH1" s="628"/>
      <c r="UJI1" s="628"/>
      <c r="UJJ1" s="628"/>
      <c r="UJK1" s="628"/>
      <c r="UJL1" s="52"/>
      <c r="UJM1" s="55"/>
      <c r="UJN1" s="628"/>
      <c r="UJO1" s="628"/>
      <c r="UJP1" s="628"/>
      <c r="UJQ1" s="628"/>
      <c r="UJR1" s="628"/>
      <c r="UJS1" s="52"/>
      <c r="UJT1" s="55"/>
      <c r="UJU1" s="628"/>
      <c r="UJV1" s="628"/>
      <c r="UJW1" s="628"/>
      <c r="UJX1" s="628"/>
      <c r="UJY1" s="628"/>
      <c r="UJZ1" s="52"/>
      <c r="UKA1" s="55"/>
      <c r="UKB1" s="628"/>
      <c r="UKC1" s="628"/>
      <c r="UKD1" s="628"/>
      <c r="UKE1" s="628"/>
      <c r="UKF1" s="628"/>
      <c r="UKG1" s="52"/>
      <c r="UKH1" s="55"/>
      <c r="UKI1" s="628"/>
      <c r="UKJ1" s="628"/>
      <c r="UKK1" s="628"/>
      <c r="UKL1" s="628"/>
      <c r="UKM1" s="628"/>
      <c r="UKN1" s="52"/>
      <c r="UKO1" s="55"/>
      <c r="UKP1" s="628"/>
      <c r="UKQ1" s="628"/>
      <c r="UKR1" s="628"/>
      <c r="UKS1" s="628"/>
      <c r="UKT1" s="628"/>
      <c r="UKU1" s="52"/>
      <c r="UKV1" s="55"/>
      <c r="UKW1" s="628"/>
      <c r="UKX1" s="628"/>
      <c r="UKY1" s="628"/>
      <c r="UKZ1" s="628"/>
      <c r="ULA1" s="628"/>
      <c r="ULB1" s="52"/>
      <c r="ULC1" s="55"/>
      <c r="ULD1" s="628"/>
      <c r="ULE1" s="628"/>
      <c r="ULF1" s="628"/>
      <c r="ULG1" s="628"/>
      <c r="ULH1" s="628"/>
      <c r="ULI1" s="52"/>
      <c r="ULJ1" s="55"/>
      <c r="ULK1" s="628"/>
      <c r="ULL1" s="628"/>
      <c r="ULM1" s="628"/>
      <c r="ULN1" s="628"/>
      <c r="ULO1" s="628"/>
      <c r="ULP1" s="52"/>
      <c r="ULQ1" s="55"/>
      <c r="ULR1" s="628"/>
      <c r="ULS1" s="628"/>
      <c r="ULT1" s="628"/>
      <c r="ULU1" s="628"/>
      <c r="ULV1" s="628"/>
      <c r="ULW1" s="52"/>
      <c r="ULX1" s="55"/>
      <c r="ULY1" s="628"/>
      <c r="ULZ1" s="628"/>
      <c r="UMA1" s="628"/>
      <c r="UMB1" s="628"/>
      <c r="UMC1" s="628"/>
      <c r="UMD1" s="52"/>
      <c r="UME1" s="55"/>
      <c r="UMF1" s="628"/>
      <c r="UMG1" s="628"/>
      <c r="UMH1" s="628"/>
      <c r="UMI1" s="628"/>
      <c r="UMJ1" s="628"/>
      <c r="UMK1" s="52"/>
      <c r="UML1" s="55"/>
      <c r="UMM1" s="628"/>
      <c r="UMN1" s="628"/>
      <c r="UMO1" s="628"/>
      <c r="UMP1" s="628"/>
      <c r="UMQ1" s="628"/>
      <c r="UMR1" s="52"/>
      <c r="UMS1" s="55"/>
      <c r="UMT1" s="628"/>
      <c r="UMU1" s="628"/>
      <c r="UMV1" s="628"/>
      <c r="UMW1" s="628"/>
      <c r="UMX1" s="628"/>
      <c r="UMY1" s="52"/>
      <c r="UMZ1" s="55"/>
      <c r="UNA1" s="628"/>
      <c r="UNB1" s="628"/>
      <c r="UNC1" s="628"/>
      <c r="UND1" s="628"/>
      <c r="UNE1" s="628"/>
      <c r="UNF1" s="52"/>
      <c r="UNG1" s="55"/>
      <c r="UNH1" s="628"/>
      <c r="UNI1" s="628"/>
      <c r="UNJ1" s="628"/>
      <c r="UNK1" s="628"/>
      <c r="UNL1" s="628"/>
      <c r="UNM1" s="52"/>
      <c r="UNN1" s="55"/>
      <c r="UNO1" s="628"/>
      <c r="UNP1" s="628"/>
      <c r="UNQ1" s="628"/>
      <c r="UNR1" s="628"/>
      <c r="UNS1" s="628"/>
      <c r="UNT1" s="52"/>
      <c r="UNU1" s="55"/>
      <c r="UNV1" s="628"/>
      <c r="UNW1" s="628"/>
      <c r="UNX1" s="628"/>
      <c r="UNY1" s="628"/>
      <c r="UNZ1" s="628"/>
      <c r="UOA1" s="52"/>
      <c r="UOB1" s="55"/>
      <c r="UOC1" s="628"/>
      <c r="UOD1" s="628"/>
      <c r="UOE1" s="628"/>
      <c r="UOF1" s="628"/>
      <c r="UOG1" s="628"/>
      <c r="UOH1" s="52"/>
      <c r="UOI1" s="55"/>
      <c r="UOJ1" s="628"/>
      <c r="UOK1" s="628"/>
      <c r="UOL1" s="628"/>
      <c r="UOM1" s="628"/>
      <c r="UON1" s="628"/>
      <c r="UOO1" s="52"/>
      <c r="UOP1" s="55"/>
      <c r="UOQ1" s="628"/>
      <c r="UOR1" s="628"/>
      <c r="UOS1" s="628"/>
      <c r="UOT1" s="628"/>
      <c r="UOU1" s="628"/>
      <c r="UOV1" s="52"/>
      <c r="UOW1" s="55"/>
      <c r="UOX1" s="628"/>
      <c r="UOY1" s="628"/>
      <c r="UOZ1" s="628"/>
      <c r="UPA1" s="628"/>
      <c r="UPB1" s="628"/>
      <c r="UPC1" s="52"/>
      <c r="UPD1" s="55"/>
      <c r="UPE1" s="628"/>
      <c r="UPF1" s="628"/>
      <c r="UPG1" s="628"/>
      <c r="UPH1" s="628"/>
      <c r="UPI1" s="628"/>
      <c r="UPJ1" s="52"/>
      <c r="UPK1" s="55"/>
      <c r="UPL1" s="628"/>
      <c r="UPM1" s="628"/>
      <c r="UPN1" s="628"/>
      <c r="UPO1" s="628"/>
      <c r="UPP1" s="628"/>
      <c r="UPQ1" s="52"/>
      <c r="UPR1" s="55"/>
      <c r="UPS1" s="628"/>
      <c r="UPT1" s="628"/>
      <c r="UPU1" s="628"/>
      <c r="UPV1" s="628"/>
      <c r="UPW1" s="628"/>
      <c r="UPX1" s="52"/>
      <c r="UPY1" s="55"/>
      <c r="UPZ1" s="628"/>
      <c r="UQA1" s="628"/>
      <c r="UQB1" s="628"/>
      <c r="UQC1" s="628"/>
      <c r="UQD1" s="628"/>
      <c r="UQE1" s="52"/>
      <c r="UQF1" s="55"/>
      <c r="UQG1" s="628"/>
      <c r="UQH1" s="628"/>
      <c r="UQI1" s="628"/>
      <c r="UQJ1" s="628"/>
      <c r="UQK1" s="628"/>
      <c r="UQL1" s="52"/>
      <c r="UQM1" s="55"/>
      <c r="UQN1" s="628"/>
      <c r="UQO1" s="628"/>
      <c r="UQP1" s="628"/>
      <c r="UQQ1" s="628"/>
      <c r="UQR1" s="628"/>
      <c r="UQS1" s="52"/>
      <c r="UQT1" s="55"/>
      <c r="UQU1" s="628"/>
      <c r="UQV1" s="628"/>
      <c r="UQW1" s="628"/>
      <c r="UQX1" s="628"/>
      <c r="UQY1" s="628"/>
      <c r="UQZ1" s="52"/>
      <c r="URA1" s="55"/>
      <c r="URB1" s="628"/>
      <c r="URC1" s="628"/>
      <c r="URD1" s="628"/>
      <c r="URE1" s="628"/>
      <c r="URF1" s="628"/>
      <c r="URG1" s="52"/>
      <c r="URH1" s="55"/>
      <c r="URI1" s="628"/>
      <c r="URJ1" s="628"/>
      <c r="URK1" s="628"/>
      <c r="URL1" s="628"/>
      <c r="URM1" s="628"/>
      <c r="URN1" s="52"/>
      <c r="URO1" s="55"/>
      <c r="URP1" s="628"/>
      <c r="URQ1" s="628"/>
      <c r="URR1" s="628"/>
      <c r="URS1" s="628"/>
      <c r="URT1" s="628"/>
      <c r="URU1" s="52"/>
      <c r="URV1" s="55"/>
      <c r="URW1" s="628"/>
      <c r="URX1" s="628"/>
      <c r="URY1" s="628"/>
      <c r="URZ1" s="628"/>
      <c r="USA1" s="628"/>
      <c r="USB1" s="52"/>
      <c r="USC1" s="55"/>
      <c r="USD1" s="628"/>
      <c r="USE1" s="628"/>
      <c r="USF1" s="628"/>
      <c r="USG1" s="628"/>
      <c r="USH1" s="628"/>
      <c r="USI1" s="52"/>
      <c r="USJ1" s="55"/>
      <c r="USK1" s="628"/>
      <c r="USL1" s="628"/>
      <c r="USM1" s="628"/>
      <c r="USN1" s="628"/>
      <c r="USO1" s="628"/>
      <c r="USP1" s="52"/>
      <c r="USQ1" s="55"/>
      <c r="USR1" s="628"/>
      <c r="USS1" s="628"/>
      <c r="UST1" s="628"/>
      <c r="USU1" s="628"/>
      <c r="USV1" s="628"/>
      <c r="USW1" s="52"/>
      <c r="USX1" s="55"/>
      <c r="USY1" s="628"/>
      <c r="USZ1" s="628"/>
      <c r="UTA1" s="628"/>
      <c r="UTB1" s="628"/>
      <c r="UTC1" s="628"/>
      <c r="UTD1" s="52"/>
      <c r="UTE1" s="55"/>
      <c r="UTF1" s="628"/>
      <c r="UTG1" s="628"/>
      <c r="UTH1" s="628"/>
      <c r="UTI1" s="628"/>
      <c r="UTJ1" s="628"/>
      <c r="UTK1" s="52"/>
      <c r="UTL1" s="55"/>
      <c r="UTM1" s="628"/>
      <c r="UTN1" s="628"/>
      <c r="UTO1" s="628"/>
      <c r="UTP1" s="628"/>
      <c r="UTQ1" s="628"/>
      <c r="UTR1" s="52"/>
      <c r="UTS1" s="55"/>
      <c r="UTT1" s="628"/>
      <c r="UTU1" s="628"/>
      <c r="UTV1" s="628"/>
      <c r="UTW1" s="628"/>
      <c r="UTX1" s="628"/>
      <c r="UTY1" s="52"/>
      <c r="UTZ1" s="55"/>
      <c r="UUA1" s="628"/>
      <c r="UUB1" s="628"/>
      <c r="UUC1" s="628"/>
      <c r="UUD1" s="628"/>
      <c r="UUE1" s="628"/>
      <c r="UUF1" s="52"/>
      <c r="UUG1" s="55"/>
      <c r="UUH1" s="628"/>
      <c r="UUI1" s="628"/>
      <c r="UUJ1" s="628"/>
      <c r="UUK1" s="628"/>
      <c r="UUL1" s="628"/>
      <c r="UUM1" s="52"/>
      <c r="UUN1" s="55"/>
      <c r="UUO1" s="628"/>
      <c r="UUP1" s="628"/>
      <c r="UUQ1" s="628"/>
      <c r="UUR1" s="628"/>
      <c r="UUS1" s="628"/>
      <c r="UUT1" s="52"/>
      <c r="UUU1" s="55"/>
      <c r="UUV1" s="628"/>
      <c r="UUW1" s="628"/>
      <c r="UUX1" s="628"/>
      <c r="UUY1" s="628"/>
      <c r="UUZ1" s="628"/>
      <c r="UVA1" s="52"/>
      <c r="UVB1" s="55"/>
      <c r="UVC1" s="628"/>
      <c r="UVD1" s="628"/>
      <c r="UVE1" s="628"/>
      <c r="UVF1" s="628"/>
      <c r="UVG1" s="628"/>
      <c r="UVH1" s="52"/>
      <c r="UVI1" s="55"/>
      <c r="UVJ1" s="628"/>
      <c r="UVK1" s="628"/>
      <c r="UVL1" s="628"/>
      <c r="UVM1" s="628"/>
      <c r="UVN1" s="628"/>
      <c r="UVO1" s="52"/>
      <c r="UVP1" s="55"/>
      <c r="UVQ1" s="628"/>
      <c r="UVR1" s="628"/>
      <c r="UVS1" s="628"/>
      <c r="UVT1" s="628"/>
      <c r="UVU1" s="628"/>
      <c r="UVV1" s="52"/>
      <c r="UVW1" s="55"/>
      <c r="UVX1" s="628"/>
      <c r="UVY1" s="628"/>
      <c r="UVZ1" s="628"/>
      <c r="UWA1" s="628"/>
      <c r="UWB1" s="628"/>
      <c r="UWC1" s="52"/>
      <c r="UWD1" s="55"/>
      <c r="UWE1" s="628"/>
      <c r="UWF1" s="628"/>
      <c r="UWG1" s="628"/>
      <c r="UWH1" s="628"/>
      <c r="UWI1" s="628"/>
      <c r="UWJ1" s="52"/>
      <c r="UWK1" s="55"/>
      <c r="UWL1" s="628"/>
      <c r="UWM1" s="628"/>
      <c r="UWN1" s="628"/>
      <c r="UWO1" s="628"/>
      <c r="UWP1" s="628"/>
      <c r="UWQ1" s="52"/>
      <c r="UWR1" s="55"/>
      <c r="UWS1" s="628"/>
      <c r="UWT1" s="628"/>
      <c r="UWU1" s="628"/>
      <c r="UWV1" s="628"/>
      <c r="UWW1" s="628"/>
      <c r="UWX1" s="52"/>
      <c r="UWY1" s="55"/>
      <c r="UWZ1" s="628"/>
      <c r="UXA1" s="628"/>
      <c r="UXB1" s="628"/>
      <c r="UXC1" s="628"/>
      <c r="UXD1" s="628"/>
      <c r="UXE1" s="52"/>
      <c r="UXF1" s="55"/>
      <c r="UXG1" s="628"/>
      <c r="UXH1" s="628"/>
      <c r="UXI1" s="628"/>
      <c r="UXJ1" s="628"/>
      <c r="UXK1" s="628"/>
      <c r="UXL1" s="52"/>
      <c r="UXM1" s="55"/>
      <c r="UXN1" s="628"/>
      <c r="UXO1" s="628"/>
      <c r="UXP1" s="628"/>
      <c r="UXQ1" s="628"/>
      <c r="UXR1" s="628"/>
      <c r="UXS1" s="52"/>
      <c r="UXT1" s="55"/>
      <c r="UXU1" s="628"/>
      <c r="UXV1" s="628"/>
      <c r="UXW1" s="628"/>
      <c r="UXX1" s="628"/>
      <c r="UXY1" s="628"/>
      <c r="UXZ1" s="52"/>
      <c r="UYA1" s="55"/>
      <c r="UYB1" s="628"/>
      <c r="UYC1" s="628"/>
      <c r="UYD1" s="628"/>
      <c r="UYE1" s="628"/>
      <c r="UYF1" s="628"/>
      <c r="UYG1" s="52"/>
      <c r="UYH1" s="55"/>
      <c r="UYI1" s="628"/>
      <c r="UYJ1" s="628"/>
      <c r="UYK1" s="628"/>
      <c r="UYL1" s="628"/>
      <c r="UYM1" s="628"/>
      <c r="UYN1" s="52"/>
      <c r="UYO1" s="55"/>
      <c r="UYP1" s="628"/>
      <c r="UYQ1" s="628"/>
      <c r="UYR1" s="628"/>
      <c r="UYS1" s="628"/>
      <c r="UYT1" s="628"/>
      <c r="UYU1" s="52"/>
      <c r="UYV1" s="55"/>
      <c r="UYW1" s="628"/>
      <c r="UYX1" s="628"/>
      <c r="UYY1" s="628"/>
      <c r="UYZ1" s="628"/>
      <c r="UZA1" s="628"/>
      <c r="UZB1" s="52"/>
      <c r="UZC1" s="55"/>
      <c r="UZD1" s="628"/>
      <c r="UZE1" s="628"/>
      <c r="UZF1" s="628"/>
      <c r="UZG1" s="628"/>
      <c r="UZH1" s="628"/>
      <c r="UZI1" s="52"/>
      <c r="UZJ1" s="55"/>
      <c r="UZK1" s="628"/>
      <c r="UZL1" s="628"/>
      <c r="UZM1" s="628"/>
      <c r="UZN1" s="628"/>
      <c r="UZO1" s="628"/>
      <c r="UZP1" s="52"/>
      <c r="UZQ1" s="55"/>
      <c r="UZR1" s="628"/>
      <c r="UZS1" s="628"/>
      <c r="UZT1" s="628"/>
      <c r="UZU1" s="628"/>
      <c r="UZV1" s="628"/>
      <c r="UZW1" s="52"/>
      <c r="UZX1" s="55"/>
      <c r="UZY1" s="628"/>
      <c r="UZZ1" s="628"/>
      <c r="VAA1" s="628"/>
      <c r="VAB1" s="628"/>
      <c r="VAC1" s="628"/>
      <c r="VAD1" s="52"/>
      <c r="VAE1" s="55"/>
      <c r="VAF1" s="628"/>
      <c r="VAG1" s="628"/>
      <c r="VAH1" s="628"/>
      <c r="VAI1" s="628"/>
      <c r="VAJ1" s="628"/>
      <c r="VAK1" s="52"/>
      <c r="VAL1" s="55"/>
      <c r="VAM1" s="628"/>
      <c r="VAN1" s="628"/>
      <c r="VAO1" s="628"/>
      <c r="VAP1" s="628"/>
      <c r="VAQ1" s="628"/>
      <c r="VAR1" s="52"/>
      <c r="VAS1" s="55"/>
      <c r="VAT1" s="628"/>
      <c r="VAU1" s="628"/>
      <c r="VAV1" s="628"/>
      <c r="VAW1" s="628"/>
      <c r="VAX1" s="628"/>
      <c r="VAY1" s="52"/>
      <c r="VAZ1" s="55"/>
      <c r="VBA1" s="628"/>
      <c r="VBB1" s="628"/>
      <c r="VBC1" s="628"/>
      <c r="VBD1" s="628"/>
      <c r="VBE1" s="628"/>
      <c r="VBF1" s="52"/>
      <c r="VBG1" s="55"/>
      <c r="VBH1" s="628"/>
      <c r="VBI1" s="628"/>
      <c r="VBJ1" s="628"/>
      <c r="VBK1" s="628"/>
      <c r="VBL1" s="628"/>
      <c r="VBM1" s="52"/>
      <c r="VBN1" s="55"/>
      <c r="VBO1" s="628"/>
      <c r="VBP1" s="628"/>
      <c r="VBQ1" s="628"/>
      <c r="VBR1" s="628"/>
      <c r="VBS1" s="628"/>
      <c r="VBT1" s="52"/>
      <c r="VBU1" s="55"/>
      <c r="VBV1" s="628"/>
      <c r="VBW1" s="628"/>
      <c r="VBX1" s="628"/>
      <c r="VBY1" s="628"/>
      <c r="VBZ1" s="628"/>
      <c r="VCA1" s="52"/>
      <c r="VCB1" s="55"/>
      <c r="VCC1" s="628"/>
      <c r="VCD1" s="628"/>
      <c r="VCE1" s="628"/>
      <c r="VCF1" s="628"/>
      <c r="VCG1" s="628"/>
      <c r="VCH1" s="52"/>
      <c r="VCI1" s="55"/>
      <c r="VCJ1" s="628"/>
      <c r="VCK1" s="628"/>
      <c r="VCL1" s="628"/>
      <c r="VCM1" s="628"/>
      <c r="VCN1" s="628"/>
      <c r="VCO1" s="52"/>
      <c r="VCP1" s="55"/>
      <c r="VCQ1" s="628"/>
      <c r="VCR1" s="628"/>
      <c r="VCS1" s="628"/>
      <c r="VCT1" s="628"/>
      <c r="VCU1" s="628"/>
      <c r="VCV1" s="52"/>
      <c r="VCW1" s="55"/>
      <c r="VCX1" s="628"/>
      <c r="VCY1" s="628"/>
      <c r="VCZ1" s="628"/>
      <c r="VDA1" s="628"/>
      <c r="VDB1" s="628"/>
      <c r="VDC1" s="52"/>
      <c r="VDD1" s="55"/>
      <c r="VDE1" s="628"/>
      <c r="VDF1" s="628"/>
      <c r="VDG1" s="628"/>
      <c r="VDH1" s="628"/>
      <c r="VDI1" s="628"/>
      <c r="VDJ1" s="52"/>
      <c r="VDK1" s="55"/>
      <c r="VDL1" s="628"/>
      <c r="VDM1" s="628"/>
      <c r="VDN1" s="628"/>
      <c r="VDO1" s="628"/>
      <c r="VDP1" s="628"/>
      <c r="VDQ1" s="52"/>
      <c r="VDR1" s="55"/>
      <c r="VDS1" s="628"/>
      <c r="VDT1" s="628"/>
      <c r="VDU1" s="628"/>
      <c r="VDV1" s="628"/>
      <c r="VDW1" s="628"/>
      <c r="VDX1" s="52"/>
      <c r="VDY1" s="55"/>
      <c r="VDZ1" s="628"/>
      <c r="VEA1" s="628"/>
      <c r="VEB1" s="628"/>
      <c r="VEC1" s="628"/>
      <c r="VED1" s="628"/>
      <c r="VEE1" s="52"/>
      <c r="VEF1" s="55"/>
      <c r="VEG1" s="628"/>
      <c r="VEH1" s="628"/>
      <c r="VEI1" s="628"/>
      <c r="VEJ1" s="628"/>
      <c r="VEK1" s="628"/>
      <c r="VEL1" s="52"/>
      <c r="VEM1" s="55"/>
      <c r="VEN1" s="628"/>
      <c r="VEO1" s="628"/>
      <c r="VEP1" s="628"/>
      <c r="VEQ1" s="628"/>
      <c r="VER1" s="628"/>
      <c r="VES1" s="52"/>
      <c r="VET1" s="55"/>
      <c r="VEU1" s="628"/>
      <c r="VEV1" s="628"/>
      <c r="VEW1" s="628"/>
      <c r="VEX1" s="628"/>
      <c r="VEY1" s="628"/>
      <c r="VEZ1" s="52"/>
      <c r="VFA1" s="55"/>
      <c r="VFB1" s="628"/>
      <c r="VFC1" s="628"/>
      <c r="VFD1" s="628"/>
      <c r="VFE1" s="628"/>
      <c r="VFF1" s="628"/>
      <c r="VFG1" s="52"/>
      <c r="VFH1" s="55"/>
      <c r="VFI1" s="628"/>
      <c r="VFJ1" s="628"/>
      <c r="VFK1" s="628"/>
      <c r="VFL1" s="628"/>
      <c r="VFM1" s="628"/>
      <c r="VFN1" s="52"/>
      <c r="VFO1" s="55"/>
      <c r="VFP1" s="628"/>
      <c r="VFQ1" s="628"/>
      <c r="VFR1" s="628"/>
      <c r="VFS1" s="628"/>
      <c r="VFT1" s="628"/>
      <c r="VFU1" s="52"/>
      <c r="VFV1" s="55"/>
      <c r="VFW1" s="628"/>
      <c r="VFX1" s="628"/>
      <c r="VFY1" s="628"/>
      <c r="VFZ1" s="628"/>
      <c r="VGA1" s="628"/>
      <c r="VGB1" s="52"/>
      <c r="VGC1" s="55"/>
      <c r="VGD1" s="628"/>
      <c r="VGE1" s="628"/>
      <c r="VGF1" s="628"/>
      <c r="VGG1" s="628"/>
      <c r="VGH1" s="628"/>
      <c r="VGI1" s="52"/>
      <c r="VGJ1" s="55"/>
      <c r="VGK1" s="628"/>
      <c r="VGL1" s="628"/>
      <c r="VGM1" s="628"/>
      <c r="VGN1" s="628"/>
      <c r="VGO1" s="628"/>
      <c r="VGP1" s="52"/>
      <c r="VGQ1" s="55"/>
      <c r="VGR1" s="628"/>
      <c r="VGS1" s="628"/>
      <c r="VGT1" s="628"/>
      <c r="VGU1" s="628"/>
      <c r="VGV1" s="628"/>
      <c r="VGW1" s="52"/>
      <c r="VGX1" s="55"/>
      <c r="VGY1" s="628"/>
      <c r="VGZ1" s="628"/>
      <c r="VHA1" s="628"/>
      <c r="VHB1" s="628"/>
      <c r="VHC1" s="628"/>
      <c r="VHD1" s="52"/>
      <c r="VHE1" s="55"/>
      <c r="VHF1" s="628"/>
      <c r="VHG1" s="628"/>
      <c r="VHH1" s="628"/>
      <c r="VHI1" s="628"/>
      <c r="VHJ1" s="628"/>
      <c r="VHK1" s="52"/>
      <c r="VHL1" s="55"/>
      <c r="VHM1" s="628"/>
      <c r="VHN1" s="628"/>
      <c r="VHO1" s="628"/>
      <c r="VHP1" s="628"/>
      <c r="VHQ1" s="628"/>
      <c r="VHR1" s="52"/>
      <c r="VHS1" s="55"/>
      <c r="VHT1" s="628"/>
      <c r="VHU1" s="628"/>
      <c r="VHV1" s="628"/>
      <c r="VHW1" s="628"/>
      <c r="VHX1" s="628"/>
      <c r="VHY1" s="52"/>
      <c r="VHZ1" s="55"/>
      <c r="VIA1" s="628"/>
      <c r="VIB1" s="628"/>
      <c r="VIC1" s="628"/>
      <c r="VID1" s="628"/>
      <c r="VIE1" s="628"/>
      <c r="VIF1" s="52"/>
      <c r="VIG1" s="55"/>
      <c r="VIH1" s="628"/>
      <c r="VII1" s="628"/>
      <c r="VIJ1" s="628"/>
      <c r="VIK1" s="628"/>
      <c r="VIL1" s="628"/>
      <c r="VIM1" s="52"/>
      <c r="VIN1" s="55"/>
      <c r="VIO1" s="628"/>
      <c r="VIP1" s="628"/>
      <c r="VIQ1" s="628"/>
      <c r="VIR1" s="628"/>
      <c r="VIS1" s="628"/>
      <c r="VIT1" s="52"/>
      <c r="VIU1" s="55"/>
      <c r="VIV1" s="628"/>
      <c r="VIW1" s="628"/>
      <c r="VIX1" s="628"/>
      <c r="VIY1" s="628"/>
      <c r="VIZ1" s="628"/>
      <c r="VJA1" s="52"/>
      <c r="VJB1" s="55"/>
      <c r="VJC1" s="628"/>
      <c r="VJD1" s="628"/>
      <c r="VJE1" s="628"/>
      <c r="VJF1" s="628"/>
      <c r="VJG1" s="628"/>
      <c r="VJH1" s="52"/>
      <c r="VJI1" s="55"/>
      <c r="VJJ1" s="628"/>
      <c r="VJK1" s="628"/>
      <c r="VJL1" s="628"/>
      <c r="VJM1" s="628"/>
      <c r="VJN1" s="628"/>
      <c r="VJO1" s="52"/>
      <c r="VJP1" s="55"/>
      <c r="VJQ1" s="628"/>
      <c r="VJR1" s="628"/>
      <c r="VJS1" s="628"/>
      <c r="VJT1" s="628"/>
      <c r="VJU1" s="628"/>
      <c r="VJV1" s="52"/>
      <c r="VJW1" s="55"/>
      <c r="VJX1" s="628"/>
      <c r="VJY1" s="628"/>
      <c r="VJZ1" s="628"/>
      <c r="VKA1" s="628"/>
      <c r="VKB1" s="628"/>
      <c r="VKC1" s="52"/>
      <c r="VKD1" s="55"/>
      <c r="VKE1" s="628"/>
      <c r="VKF1" s="628"/>
      <c r="VKG1" s="628"/>
      <c r="VKH1" s="628"/>
      <c r="VKI1" s="628"/>
      <c r="VKJ1" s="52"/>
      <c r="VKK1" s="55"/>
      <c r="VKL1" s="628"/>
      <c r="VKM1" s="628"/>
      <c r="VKN1" s="628"/>
      <c r="VKO1" s="628"/>
      <c r="VKP1" s="628"/>
      <c r="VKQ1" s="52"/>
      <c r="VKR1" s="55"/>
      <c r="VKS1" s="628"/>
      <c r="VKT1" s="628"/>
      <c r="VKU1" s="628"/>
      <c r="VKV1" s="628"/>
      <c r="VKW1" s="628"/>
      <c r="VKX1" s="52"/>
      <c r="VKY1" s="55"/>
      <c r="VKZ1" s="628"/>
      <c r="VLA1" s="628"/>
      <c r="VLB1" s="628"/>
      <c r="VLC1" s="628"/>
      <c r="VLD1" s="628"/>
      <c r="VLE1" s="52"/>
      <c r="VLF1" s="55"/>
      <c r="VLG1" s="628"/>
      <c r="VLH1" s="628"/>
      <c r="VLI1" s="628"/>
      <c r="VLJ1" s="628"/>
      <c r="VLK1" s="628"/>
      <c r="VLL1" s="52"/>
      <c r="VLM1" s="55"/>
      <c r="VLN1" s="628"/>
      <c r="VLO1" s="628"/>
      <c r="VLP1" s="628"/>
      <c r="VLQ1" s="628"/>
      <c r="VLR1" s="628"/>
      <c r="VLS1" s="52"/>
      <c r="VLT1" s="55"/>
      <c r="VLU1" s="628"/>
      <c r="VLV1" s="628"/>
      <c r="VLW1" s="628"/>
      <c r="VLX1" s="628"/>
      <c r="VLY1" s="628"/>
      <c r="VLZ1" s="52"/>
      <c r="VMA1" s="55"/>
      <c r="VMB1" s="628"/>
      <c r="VMC1" s="628"/>
      <c r="VMD1" s="628"/>
      <c r="VME1" s="628"/>
      <c r="VMF1" s="628"/>
      <c r="VMG1" s="52"/>
      <c r="VMH1" s="55"/>
      <c r="VMI1" s="628"/>
      <c r="VMJ1" s="628"/>
      <c r="VMK1" s="628"/>
      <c r="VML1" s="628"/>
      <c r="VMM1" s="628"/>
      <c r="VMN1" s="52"/>
      <c r="VMO1" s="55"/>
      <c r="VMP1" s="628"/>
      <c r="VMQ1" s="628"/>
      <c r="VMR1" s="628"/>
      <c r="VMS1" s="628"/>
      <c r="VMT1" s="628"/>
      <c r="VMU1" s="52"/>
      <c r="VMV1" s="55"/>
      <c r="VMW1" s="628"/>
      <c r="VMX1" s="628"/>
      <c r="VMY1" s="628"/>
      <c r="VMZ1" s="628"/>
      <c r="VNA1" s="628"/>
      <c r="VNB1" s="52"/>
      <c r="VNC1" s="55"/>
      <c r="VND1" s="628"/>
      <c r="VNE1" s="628"/>
      <c r="VNF1" s="628"/>
      <c r="VNG1" s="628"/>
      <c r="VNH1" s="628"/>
      <c r="VNI1" s="52"/>
      <c r="VNJ1" s="55"/>
      <c r="VNK1" s="628"/>
      <c r="VNL1" s="628"/>
      <c r="VNM1" s="628"/>
      <c r="VNN1" s="628"/>
      <c r="VNO1" s="628"/>
      <c r="VNP1" s="52"/>
      <c r="VNQ1" s="55"/>
      <c r="VNR1" s="628"/>
      <c r="VNS1" s="628"/>
      <c r="VNT1" s="628"/>
      <c r="VNU1" s="628"/>
      <c r="VNV1" s="628"/>
      <c r="VNW1" s="52"/>
      <c r="VNX1" s="55"/>
      <c r="VNY1" s="628"/>
      <c r="VNZ1" s="628"/>
      <c r="VOA1" s="628"/>
      <c r="VOB1" s="628"/>
      <c r="VOC1" s="628"/>
      <c r="VOD1" s="52"/>
      <c r="VOE1" s="55"/>
      <c r="VOF1" s="628"/>
      <c r="VOG1" s="628"/>
      <c r="VOH1" s="628"/>
      <c r="VOI1" s="628"/>
      <c r="VOJ1" s="628"/>
      <c r="VOK1" s="52"/>
      <c r="VOL1" s="55"/>
      <c r="VOM1" s="628"/>
      <c r="VON1" s="628"/>
      <c r="VOO1" s="628"/>
      <c r="VOP1" s="628"/>
      <c r="VOQ1" s="628"/>
      <c r="VOR1" s="52"/>
      <c r="VOS1" s="55"/>
      <c r="VOT1" s="628"/>
      <c r="VOU1" s="628"/>
      <c r="VOV1" s="628"/>
      <c r="VOW1" s="628"/>
      <c r="VOX1" s="628"/>
      <c r="VOY1" s="52"/>
      <c r="VOZ1" s="55"/>
      <c r="VPA1" s="628"/>
      <c r="VPB1" s="628"/>
      <c r="VPC1" s="628"/>
      <c r="VPD1" s="628"/>
      <c r="VPE1" s="628"/>
      <c r="VPF1" s="52"/>
      <c r="VPG1" s="55"/>
      <c r="VPH1" s="628"/>
      <c r="VPI1" s="628"/>
      <c r="VPJ1" s="628"/>
      <c r="VPK1" s="628"/>
      <c r="VPL1" s="628"/>
      <c r="VPM1" s="52"/>
      <c r="VPN1" s="55"/>
      <c r="VPO1" s="628"/>
      <c r="VPP1" s="628"/>
      <c r="VPQ1" s="628"/>
      <c r="VPR1" s="628"/>
      <c r="VPS1" s="628"/>
      <c r="VPT1" s="52"/>
      <c r="VPU1" s="55"/>
      <c r="VPV1" s="628"/>
      <c r="VPW1" s="628"/>
      <c r="VPX1" s="628"/>
      <c r="VPY1" s="628"/>
      <c r="VPZ1" s="628"/>
      <c r="VQA1" s="52"/>
      <c r="VQB1" s="55"/>
      <c r="VQC1" s="628"/>
      <c r="VQD1" s="628"/>
      <c r="VQE1" s="628"/>
      <c r="VQF1" s="628"/>
      <c r="VQG1" s="628"/>
      <c r="VQH1" s="52"/>
      <c r="VQI1" s="55"/>
      <c r="VQJ1" s="628"/>
      <c r="VQK1" s="628"/>
      <c r="VQL1" s="628"/>
      <c r="VQM1" s="628"/>
      <c r="VQN1" s="628"/>
      <c r="VQO1" s="52"/>
      <c r="VQP1" s="55"/>
      <c r="VQQ1" s="628"/>
      <c r="VQR1" s="628"/>
      <c r="VQS1" s="628"/>
      <c r="VQT1" s="628"/>
      <c r="VQU1" s="628"/>
      <c r="VQV1" s="52"/>
      <c r="VQW1" s="55"/>
      <c r="VQX1" s="628"/>
      <c r="VQY1" s="628"/>
      <c r="VQZ1" s="628"/>
      <c r="VRA1" s="628"/>
      <c r="VRB1" s="628"/>
      <c r="VRC1" s="52"/>
      <c r="VRD1" s="55"/>
      <c r="VRE1" s="628"/>
      <c r="VRF1" s="628"/>
      <c r="VRG1" s="628"/>
      <c r="VRH1" s="628"/>
      <c r="VRI1" s="628"/>
      <c r="VRJ1" s="52"/>
      <c r="VRK1" s="55"/>
      <c r="VRL1" s="628"/>
      <c r="VRM1" s="628"/>
      <c r="VRN1" s="628"/>
      <c r="VRO1" s="628"/>
      <c r="VRP1" s="628"/>
      <c r="VRQ1" s="52"/>
      <c r="VRR1" s="55"/>
      <c r="VRS1" s="628"/>
      <c r="VRT1" s="628"/>
      <c r="VRU1" s="628"/>
      <c r="VRV1" s="628"/>
      <c r="VRW1" s="628"/>
      <c r="VRX1" s="52"/>
      <c r="VRY1" s="55"/>
      <c r="VRZ1" s="628"/>
      <c r="VSA1" s="628"/>
      <c r="VSB1" s="628"/>
      <c r="VSC1" s="628"/>
      <c r="VSD1" s="628"/>
      <c r="VSE1" s="52"/>
      <c r="VSF1" s="55"/>
      <c r="VSG1" s="628"/>
      <c r="VSH1" s="628"/>
      <c r="VSI1" s="628"/>
      <c r="VSJ1" s="628"/>
      <c r="VSK1" s="628"/>
      <c r="VSL1" s="52"/>
      <c r="VSM1" s="55"/>
      <c r="VSN1" s="628"/>
      <c r="VSO1" s="628"/>
      <c r="VSP1" s="628"/>
      <c r="VSQ1" s="628"/>
      <c r="VSR1" s="628"/>
      <c r="VSS1" s="52"/>
      <c r="VST1" s="55"/>
      <c r="VSU1" s="628"/>
      <c r="VSV1" s="628"/>
      <c r="VSW1" s="628"/>
      <c r="VSX1" s="628"/>
      <c r="VSY1" s="628"/>
      <c r="VSZ1" s="52"/>
      <c r="VTA1" s="55"/>
      <c r="VTB1" s="628"/>
      <c r="VTC1" s="628"/>
      <c r="VTD1" s="628"/>
      <c r="VTE1" s="628"/>
      <c r="VTF1" s="628"/>
      <c r="VTG1" s="52"/>
      <c r="VTH1" s="55"/>
      <c r="VTI1" s="628"/>
      <c r="VTJ1" s="628"/>
      <c r="VTK1" s="628"/>
      <c r="VTL1" s="628"/>
      <c r="VTM1" s="628"/>
      <c r="VTN1" s="52"/>
      <c r="VTO1" s="55"/>
      <c r="VTP1" s="628"/>
      <c r="VTQ1" s="628"/>
      <c r="VTR1" s="628"/>
      <c r="VTS1" s="628"/>
      <c r="VTT1" s="628"/>
      <c r="VTU1" s="52"/>
      <c r="VTV1" s="55"/>
      <c r="VTW1" s="628"/>
      <c r="VTX1" s="628"/>
      <c r="VTY1" s="628"/>
      <c r="VTZ1" s="628"/>
      <c r="VUA1" s="628"/>
      <c r="VUB1" s="52"/>
      <c r="VUC1" s="55"/>
      <c r="VUD1" s="628"/>
      <c r="VUE1" s="628"/>
      <c r="VUF1" s="628"/>
      <c r="VUG1" s="628"/>
      <c r="VUH1" s="628"/>
      <c r="VUI1" s="52"/>
      <c r="VUJ1" s="55"/>
      <c r="VUK1" s="628"/>
      <c r="VUL1" s="628"/>
      <c r="VUM1" s="628"/>
      <c r="VUN1" s="628"/>
      <c r="VUO1" s="628"/>
      <c r="VUP1" s="52"/>
      <c r="VUQ1" s="55"/>
      <c r="VUR1" s="628"/>
      <c r="VUS1" s="628"/>
      <c r="VUT1" s="628"/>
      <c r="VUU1" s="628"/>
      <c r="VUV1" s="628"/>
      <c r="VUW1" s="52"/>
      <c r="VUX1" s="55"/>
      <c r="VUY1" s="628"/>
      <c r="VUZ1" s="628"/>
      <c r="VVA1" s="628"/>
      <c r="VVB1" s="628"/>
      <c r="VVC1" s="628"/>
      <c r="VVD1" s="52"/>
      <c r="VVE1" s="55"/>
      <c r="VVF1" s="628"/>
      <c r="VVG1" s="628"/>
      <c r="VVH1" s="628"/>
      <c r="VVI1" s="628"/>
      <c r="VVJ1" s="628"/>
      <c r="VVK1" s="52"/>
      <c r="VVL1" s="55"/>
      <c r="VVM1" s="628"/>
      <c r="VVN1" s="628"/>
      <c r="VVO1" s="628"/>
      <c r="VVP1" s="628"/>
      <c r="VVQ1" s="628"/>
      <c r="VVR1" s="52"/>
      <c r="VVS1" s="55"/>
      <c r="VVT1" s="628"/>
      <c r="VVU1" s="628"/>
      <c r="VVV1" s="628"/>
      <c r="VVW1" s="628"/>
      <c r="VVX1" s="628"/>
      <c r="VVY1" s="52"/>
      <c r="VVZ1" s="55"/>
      <c r="VWA1" s="628"/>
      <c r="VWB1" s="628"/>
      <c r="VWC1" s="628"/>
      <c r="VWD1" s="628"/>
      <c r="VWE1" s="628"/>
      <c r="VWF1" s="52"/>
      <c r="VWG1" s="55"/>
      <c r="VWH1" s="628"/>
      <c r="VWI1" s="628"/>
      <c r="VWJ1" s="628"/>
      <c r="VWK1" s="628"/>
      <c r="VWL1" s="628"/>
      <c r="VWM1" s="52"/>
      <c r="VWN1" s="55"/>
      <c r="VWO1" s="628"/>
      <c r="VWP1" s="628"/>
      <c r="VWQ1" s="628"/>
      <c r="VWR1" s="628"/>
      <c r="VWS1" s="628"/>
      <c r="VWT1" s="52"/>
      <c r="VWU1" s="55"/>
      <c r="VWV1" s="628"/>
      <c r="VWW1" s="628"/>
      <c r="VWX1" s="628"/>
      <c r="VWY1" s="628"/>
      <c r="VWZ1" s="628"/>
      <c r="VXA1" s="52"/>
      <c r="VXB1" s="55"/>
      <c r="VXC1" s="628"/>
      <c r="VXD1" s="628"/>
      <c r="VXE1" s="628"/>
      <c r="VXF1" s="628"/>
      <c r="VXG1" s="628"/>
      <c r="VXH1" s="52"/>
      <c r="VXI1" s="55"/>
      <c r="VXJ1" s="628"/>
      <c r="VXK1" s="628"/>
      <c r="VXL1" s="628"/>
      <c r="VXM1" s="628"/>
      <c r="VXN1" s="628"/>
      <c r="VXO1" s="52"/>
      <c r="VXP1" s="55"/>
      <c r="VXQ1" s="628"/>
      <c r="VXR1" s="628"/>
      <c r="VXS1" s="628"/>
      <c r="VXT1" s="628"/>
      <c r="VXU1" s="628"/>
      <c r="VXV1" s="52"/>
      <c r="VXW1" s="55"/>
      <c r="VXX1" s="628"/>
      <c r="VXY1" s="628"/>
      <c r="VXZ1" s="628"/>
      <c r="VYA1" s="628"/>
      <c r="VYB1" s="628"/>
      <c r="VYC1" s="52"/>
      <c r="VYD1" s="55"/>
      <c r="VYE1" s="628"/>
      <c r="VYF1" s="628"/>
      <c r="VYG1" s="628"/>
      <c r="VYH1" s="628"/>
      <c r="VYI1" s="628"/>
      <c r="VYJ1" s="52"/>
      <c r="VYK1" s="55"/>
      <c r="VYL1" s="628"/>
      <c r="VYM1" s="628"/>
      <c r="VYN1" s="628"/>
      <c r="VYO1" s="628"/>
      <c r="VYP1" s="628"/>
      <c r="VYQ1" s="52"/>
      <c r="VYR1" s="55"/>
      <c r="VYS1" s="628"/>
      <c r="VYT1" s="628"/>
      <c r="VYU1" s="628"/>
      <c r="VYV1" s="628"/>
      <c r="VYW1" s="628"/>
      <c r="VYX1" s="52"/>
      <c r="VYY1" s="55"/>
      <c r="VYZ1" s="628"/>
      <c r="VZA1" s="628"/>
      <c r="VZB1" s="628"/>
      <c r="VZC1" s="628"/>
      <c r="VZD1" s="628"/>
      <c r="VZE1" s="52"/>
      <c r="VZF1" s="55"/>
      <c r="VZG1" s="628"/>
      <c r="VZH1" s="628"/>
      <c r="VZI1" s="628"/>
      <c r="VZJ1" s="628"/>
      <c r="VZK1" s="628"/>
      <c r="VZL1" s="52"/>
      <c r="VZM1" s="55"/>
      <c r="VZN1" s="628"/>
      <c r="VZO1" s="628"/>
      <c r="VZP1" s="628"/>
      <c r="VZQ1" s="628"/>
      <c r="VZR1" s="628"/>
      <c r="VZS1" s="52"/>
      <c r="VZT1" s="55"/>
      <c r="VZU1" s="628"/>
      <c r="VZV1" s="628"/>
      <c r="VZW1" s="628"/>
      <c r="VZX1" s="628"/>
      <c r="VZY1" s="628"/>
      <c r="VZZ1" s="52"/>
      <c r="WAA1" s="55"/>
      <c r="WAB1" s="628"/>
      <c r="WAC1" s="628"/>
      <c r="WAD1" s="628"/>
      <c r="WAE1" s="628"/>
      <c r="WAF1" s="628"/>
      <c r="WAG1" s="52"/>
      <c r="WAH1" s="55"/>
      <c r="WAI1" s="628"/>
      <c r="WAJ1" s="628"/>
      <c r="WAK1" s="628"/>
      <c r="WAL1" s="628"/>
      <c r="WAM1" s="628"/>
      <c r="WAN1" s="52"/>
      <c r="WAO1" s="55"/>
      <c r="WAP1" s="628"/>
      <c r="WAQ1" s="628"/>
      <c r="WAR1" s="628"/>
      <c r="WAS1" s="628"/>
      <c r="WAT1" s="628"/>
      <c r="WAU1" s="52"/>
      <c r="WAV1" s="55"/>
      <c r="WAW1" s="628"/>
      <c r="WAX1" s="628"/>
      <c r="WAY1" s="628"/>
      <c r="WAZ1" s="628"/>
      <c r="WBA1" s="628"/>
      <c r="WBB1" s="52"/>
      <c r="WBC1" s="55"/>
      <c r="WBD1" s="628"/>
      <c r="WBE1" s="628"/>
      <c r="WBF1" s="628"/>
      <c r="WBG1" s="628"/>
      <c r="WBH1" s="628"/>
      <c r="WBI1" s="52"/>
      <c r="WBJ1" s="55"/>
      <c r="WBK1" s="628"/>
      <c r="WBL1" s="628"/>
      <c r="WBM1" s="628"/>
      <c r="WBN1" s="628"/>
      <c r="WBO1" s="628"/>
      <c r="WBP1" s="52"/>
      <c r="WBQ1" s="55"/>
      <c r="WBR1" s="628"/>
      <c r="WBS1" s="628"/>
      <c r="WBT1" s="628"/>
      <c r="WBU1" s="628"/>
      <c r="WBV1" s="628"/>
      <c r="WBW1" s="52"/>
      <c r="WBX1" s="55"/>
      <c r="WBY1" s="628"/>
      <c r="WBZ1" s="628"/>
      <c r="WCA1" s="628"/>
      <c r="WCB1" s="628"/>
      <c r="WCC1" s="628"/>
      <c r="WCD1" s="52"/>
      <c r="WCE1" s="55"/>
      <c r="WCF1" s="628"/>
      <c r="WCG1" s="628"/>
      <c r="WCH1" s="628"/>
      <c r="WCI1" s="628"/>
      <c r="WCJ1" s="628"/>
      <c r="WCK1" s="52"/>
      <c r="WCL1" s="55"/>
      <c r="WCM1" s="628"/>
      <c r="WCN1" s="628"/>
      <c r="WCO1" s="628"/>
      <c r="WCP1" s="628"/>
      <c r="WCQ1" s="628"/>
      <c r="WCR1" s="52"/>
      <c r="WCS1" s="55"/>
      <c r="WCT1" s="628"/>
      <c r="WCU1" s="628"/>
      <c r="WCV1" s="628"/>
      <c r="WCW1" s="628"/>
      <c r="WCX1" s="628"/>
      <c r="WCY1" s="52"/>
      <c r="WCZ1" s="55"/>
      <c r="WDA1" s="628"/>
      <c r="WDB1" s="628"/>
      <c r="WDC1" s="628"/>
      <c r="WDD1" s="628"/>
      <c r="WDE1" s="628"/>
      <c r="WDF1" s="52"/>
      <c r="WDG1" s="55"/>
      <c r="WDH1" s="628"/>
      <c r="WDI1" s="628"/>
      <c r="WDJ1" s="628"/>
      <c r="WDK1" s="628"/>
      <c r="WDL1" s="628"/>
      <c r="WDM1" s="52"/>
      <c r="WDN1" s="55"/>
      <c r="WDO1" s="628"/>
      <c r="WDP1" s="628"/>
      <c r="WDQ1" s="628"/>
      <c r="WDR1" s="628"/>
      <c r="WDS1" s="628"/>
      <c r="WDT1" s="52"/>
      <c r="WDU1" s="55"/>
      <c r="WDV1" s="628"/>
      <c r="WDW1" s="628"/>
      <c r="WDX1" s="628"/>
      <c r="WDY1" s="628"/>
      <c r="WDZ1" s="628"/>
      <c r="WEA1" s="52"/>
      <c r="WEB1" s="55"/>
      <c r="WEC1" s="628"/>
      <c r="WED1" s="628"/>
      <c r="WEE1" s="628"/>
      <c r="WEF1" s="628"/>
      <c r="WEG1" s="628"/>
      <c r="WEH1" s="52"/>
      <c r="WEI1" s="55"/>
      <c r="WEJ1" s="628"/>
      <c r="WEK1" s="628"/>
      <c r="WEL1" s="628"/>
      <c r="WEM1" s="628"/>
      <c r="WEN1" s="628"/>
      <c r="WEO1" s="52"/>
      <c r="WEP1" s="55"/>
      <c r="WEQ1" s="628"/>
      <c r="WER1" s="628"/>
      <c r="WES1" s="628"/>
      <c r="WET1" s="628"/>
      <c r="WEU1" s="628"/>
      <c r="WEV1" s="52"/>
      <c r="WEW1" s="55"/>
      <c r="WEX1" s="628"/>
      <c r="WEY1" s="628"/>
      <c r="WEZ1" s="628"/>
      <c r="WFA1" s="628"/>
      <c r="WFB1" s="628"/>
      <c r="WFC1" s="52"/>
      <c r="WFD1" s="55"/>
      <c r="WFE1" s="628"/>
      <c r="WFF1" s="628"/>
      <c r="WFG1" s="628"/>
      <c r="WFH1" s="628"/>
      <c r="WFI1" s="628"/>
      <c r="WFJ1" s="52"/>
      <c r="WFK1" s="55"/>
      <c r="WFL1" s="628"/>
      <c r="WFM1" s="628"/>
      <c r="WFN1" s="628"/>
      <c r="WFO1" s="628"/>
      <c r="WFP1" s="628"/>
      <c r="WFQ1" s="52"/>
      <c r="WFR1" s="55"/>
      <c r="WFS1" s="628"/>
      <c r="WFT1" s="628"/>
      <c r="WFU1" s="628"/>
      <c r="WFV1" s="628"/>
      <c r="WFW1" s="628"/>
      <c r="WFX1" s="52"/>
      <c r="WFY1" s="55"/>
      <c r="WFZ1" s="628"/>
      <c r="WGA1" s="628"/>
      <c r="WGB1" s="628"/>
      <c r="WGC1" s="628"/>
      <c r="WGD1" s="628"/>
      <c r="WGE1" s="52"/>
      <c r="WGF1" s="55"/>
      <c r="WGG1" s="628"/>
      <c r="WGH1" s="628"/>
      <c r="WGI1" s="628"/>
      <c r="WGJ1" s="628"/>
      <c r="WGK1" s="628"/>
      <c r="WGL1" s="52"/>
      <c r="WGM1" s="55"/>
      <c r="WGN1" s="628"/>
      <c r="WGO1" s="628"/>
      <c r="WGP1" s="628"/>
      <c r="WGQ1" s="628"/>
      <c r="WGR1" s="628"/>
      <c r="WGS1" s="52"/>
      <c r="WGT1" s="55"/>
      <c r="WGU1" s="628"/>
      <c r="WGV1" s="628"/>
      <c r="WGW1" s="628"/>
      <c r="WGX1" s="628"/>
      <c r="WGY1" s="628"/>
      <c r="WGZ1" s="52"/>
      <c r="WHA1" s="55"/>
      <c r="WHB1" s="628"/>
      <c r="WHC1" s="628"/>
      <c r="WHD1" s="628"/>
      <c r="WHE1" s="628"/>
      <c r="WHF1" s="628"/>
      <c r="WHG1" s="52"/>
      <c r="WHH1" s="55"/>
      <c r="WHI1" s="628"/>
      <c r="WHJ1" s="628"/>
      <c r="WHK1" s="628"/>
      <c r="WHL1" s="628"/>
      <c r="WHM1" s="628"/>
      <c r="WHN1" s="52"/>
      <c r="WHO1" s="55"/>
      <c r="WHP1" s="628"/>
      <c r="WHQ1" s="628"/>
      <c r="WHR1" s="628"/>
      <c r="WHS1" s="628"/>
      <c r="WHT1" s="628"/>
      <c r="WHU1" s="52"/>
      <c r="WHV1" s="55"/>
      <c r="WHW1" s="628"/>
      <c r="WHX1" s="628"/>
      <c r="WHY1" s="628"/>
      <c r="WHZ1" s="628"/>
      <c r="WIA1" s="628"/>
      <c r="WIB1" s="52"/>
      <c r="WIC1" s="55"/>
      <c r="WID1" s="628"/>
      <c r="WIE1" s="628"/>
      <c r="WIF1" s="628"/>
      <c r="WIG1" s="628"/>
      <c r="WIH1" s="628"/>
      <c r="WII1" s="52"/>
      <c r="WIJ1" s="55"/>
      <c r="WIK1" s="628"/>
      <c r="WIL1" s="628"/>
      <c r="WIM1" s="628"/>
      <c r="WIN1" s="628"/>
      <c r="WIO1" s="628"/>
      <c r="WIP1" s="52"/>
      <c r="WIQ1" s="55"/>
      <c r="WIR1" s="628"/>
      <c r="WIS1" s="628"/>
      <c r="WIT1" s="628"/>
      <c r="WIU1" s="628"/>
      <c r="WIV1" s="628"/>
      <c r="WIW1" s="52"/>
      <c r="WIX1" s="55"/>
      <c r="WIY1" s="628"/>
      <c r="WIZ1" s="628"/>
      <c r="WJA1" s="628"/>
      <c r="WJB1" s="628"/>
      <c r="WJC1" s="628"/>
      <c r="WJD1" s="52"/>
      <c r="WJE1" s="55"/>
      <c r="WJF1" s="628"/>
      <c r="WJG1" s="628"/>
      <c r="WJH1" s="628"/>
      <c r="WJI1" s="628"/>
      <c r="WJJ1" s="628"/>
      <c r="WJK1" s="52"/>
      <c r="WJL1" s="55"/>
      <c r="WJM1" s="628"/>
      <c r="WJN1" s="628"/>
      <c r="WJO1" s="628"/>
      <c r="WJP1" s="628"/>
      <c r="WJQ1" s="628"/>
      <c r="WJR1" s="52"/>
      <c r="WJS1" s="55"/>
      <c r="WJT1" s="628"/>
      <c r="WJU1" s="628"/>
      <c r="WJV1" s="628"/>
      <c r="WJW1" s="628"/>
      <c r="WJX1" s="628"/>
      <c r="WJY1" s="52"/>
      <c r="WJZ1" s="55"/>
      <c r="WKA1" s="628"/>
      <c r="WKB1" s="628"/>
      <c r="WKC1" s="628"/>
      <c r="WKD1" s="628"/>
      <c r="WKE1" s="628"/>
      <c r="WKF1" s="52"/>
      <c r="WKG1" s="55"/>
      <c r="WKH1" s="628"/>
      <c r="WKI1" s="628"/>
      <c r="WKJ1" s="628"/>
      <c r="WKK1" s="628"/>
      <c r="WKL1" s="628"/>
      <c r="WKM1" s="52"/>
      <c r="WKN1" s="55"/>
      <c r="WKO1" s="628"/>
      <c r="WKP1" s="628"/>
      <c r="WKQ1" s="628"/>
      <c r="WKR1" s="628"/>
      <c r="WKS1" s="628"/>
      <c r="WKT1" s="52"/>
      <c r="WKU1" s="55"/>
      <c r="WKV1" s="628"/>
      <c r="WKW1" s="628"/>
      <c r="WKX1" s="628"/>
      <c r="WKY1" s="628"/>
      <c r="WKZ1" s="628"/>
      <c r="WLA1" s="52"/>
      <c r="WLB1" s="55"/>
      <c r="WLC1" s="628"/>
      <c r="WLD1" s="628"/>
      <c r="WLE1" s="628"/>
      <c r="WLF1" s="628"/>
      <c r="WLG1" s="628"/>
      <c r="WLH1" s="52"/>
      <c r="WLI1" s="55"/>
      <c r="WLJ1" s="628"/>
      <c r="WLK1" s="628"/>
      <c r="WLL1" s="628"/>
      <c r="WLM1" s="628"/>
      <c r="WLN1" s="628"/>
      <c r="WLO1" s="52"/>
      <c r="WLP1" s="55"/>
      <c r="WLQ1" s="628"/>
      <c r="WLR1" s="628"/>
      <c r="WLS1" s="628"/>
      <c r="WLT1" s="628"/>
      <c r="WLU1" s="628"/>
      <c r="WLV1" s="52"/>
      <c r="WLW1" s="55"/>
      <c r="WLX1" s="628"/>
      <c r="WLY1" s="628"/>
      <c r="WLZ1" s="628"/>
      <c r="WMA1" s="628"/>
      <c r="WMB1" s="628"/>
      <c r="WMC1" s="52"/>
      <c r="WMD1" s="55"/>
      <c r="WME1" s="628"/>
      <c r="WMF1" s="628"/>
      <c r="WMG1" s="628"/>
      <c r="WMH1" s="628"/>
      <c r="WMI1" s="628"/>
      <c r="WMJ1" s="52"/>
      <c r="WMK1" s="55"/>
      <c r="WML1" s="628"/>
      <c r="WMM1" s="628"/>
      <c r="WMN1" s="628"/>
      <c r="WMO1" s="628"/>
      <c r="WMP1" s="628"/>
      <c r="WMQ1" s="52"/>
      <c r="WMR1" s="55"/>
      <c r="WMS1" s="628"/>
      <c r="WMT1" s="628"/>
      <c r="WMU1" s="628"/>
      <c r="WMV1" s="628"/>
      <c r="WMW1" s="628"/>
      <c r="WMX1" s="52"/>
      <c r="WMY1" s="55"/>
      <c r="WMZ1" s="628"/>
      <c r="WNA1" s="628"/>
      <c r="WNB1" s="628"/>
      <c r="WNC1" s="628"/>
      <c r="WND1" s="628"/>
      <c r="WNE1" s="52"/>
      <c r="WNF1" s="55"/>
      <c r="WNG1" s="628"/>
      <c r="WNH1" s="628"/>
      <c r="WNI1" s="628"/>
      <c r="WNJ1" s="628"/>
      <c r="WNK1" s="628"/>
      <c r="WNL1" s="52"/>
      <c r="WNM1" s="55"/>
      <c r="WNN1" s="628"/>
      <c r="WNO1" s="628"/>
      <c r="WNP1" s="628"/>
      <c r="WNQ1" s="628"/>
      <c r="WNR1" s="628"/>
      <c r="WNS1" s="52"/>
      <c r="WNT1" s="55"/>
      <c r="WNU1" s="628"/>
      <c r="WNV1" s="628"/>
      <c r="WNW1" s="628"/>
      <c r="WNX1" s="628"/>
      <c r="WNY1" s="628"/>
      <c r="WNZ1" s="52"/>
      <c r="WOA1" s="55"/>
      <c r="WOB1" s="628"/>
      <c r="WOC1" s="628"/>
      <c r="WOD1" s="628"/>
      <c r="WOE1" s="628"/>
      <c r="WOF1" s="628"/>
      <c r="WOG1" s="52"/>
      <c r="WOH1" s="55"/>
      <c r="WOI1" s="628"/>
      <c r="WOJ1" s="628"/>
      <c r="WOK1" s="628"/>
      <c r="WOL1" s="628"/>
      <c r="WOM1" s="628"/>
      <c r="WON1" s="52"/>
      <c r="WOO1" s="55"/>
      <c r="WOP1" s="628"/>
      <c r="WOQ1" s="628"/>
      <c r="WOR1" s="628"/>
      <c r="WOS1" s="628"/>
      <c r="WOT1" s="628"/>
      <c r="WOU1" s="52"/>
      <c r="WOV1" s="55"/>
      <c r="WOW1" s="628"/>
      <c r="WOX1" s="628"/>
      <c r="WOY1" s="628"/>
      <c r="WOZ1" s="628"/>
      <c r="WPA1" s="628"/>
      <c r="WPB1" s="52"/>
      <c r="WPC1" s="55"/>
      <c r="WPD1" s="628"/>
      <c r="WPE1" s="628"/>
      <c r="WPF1" s="628"/>
      <c r="WPG1" s="628"/>
      <c r="WPH1" s="628"/>
      <c r="WPI1" s="52"/>
      <c r="WPJ1" s="55"/>
      <c r="WPK1" s="628"/>
      <c r="WPL1" s="628"/>
      <c r="WPM1" s="628"/>
      <c r="WPN1" s="628"/>
      <c r="WPO1" s="628"/>
      <c r="WPP1" s="52"/>
      <c r="WPQ1" s="55"/>
      <c r="WPR1" s="628"/>
      <c r="WPS1" s="628"/>
      <c r="WPT1" s="628"/>
      <c r="WPU1" s="628"/>
      <c r="WPV1" s="628"/>
      <c r="WPW1" s="52"/>
      <c r="WPX1" s="55"/>
      <c r="WPY1" s="628"/>
      <c r="WPZ1" s="628"/>
      <c r="WQA1" s="628"/>
      <c r="WQB1" s="628"/>
      <c r="WQC1" s="628"/>
      <c r="WQD1" s="52"/>
      <c r="WQE1" s="55"/>
      <c r="WQF1" s="628"/>
      <c r="WQG1" s="628"/>
      <c r="WQH1" s="628"/>
      <c r="WQI1" s="628"/>
      <c r="WQJ1" s="628"/>
      <c r="WQK1" s="52"/>
      <c r="WQL1" s="55"/>
      <c r="WQM1" s="628"/>
      <c r="WQN1" s="628"/>
      <c r="WQO1" s="628"/>
      <c r="WQP1" s="628"/>
      <c r="WQQ1" s="628"/>
      <c r="WQR1" s="52"/>
      <c r="WQS1" s="55"/>
      <c r="WQT1" s="628"/>
      <c r="WQU1" s="628"/>
      <c r="WQV1" s="628"/>
      <c r="WQW1" s="628"/>
      <c r="WQX1" s="628"/>
      <c r="WQY1" s="52"/>
      <c r="WQZ1" s="55"/>
      <c r="WRA1" s="628"/>
      <c r="WRB1" s="628"/>
      <c r="WRC1" s="628"/>
      <c r="WRD1" s="628"/>
      <c r="WRE1" s="628"/>
      <c r="WRF1" s="52"/>
      <c r="WRG1" s="55"/>
      <c r="WRH1" s="628"/>
      <c r="WRI1" s="628"/>
      <c r="WRJ1" s="628"/>
      <c r="WRK1" s="628"/>
      <c r="WRL1" s="628"/>
      <c r="WRM1" s="52"/>
      <c r="WRN1" s="55"/>
      <c r="WRO1" s="628"/>
      <c r="WRP1" s="628"/>
      <c r="WRQ1" s="628"/>
      <c r="WRR1" s="628"/>
      <c r="WRS1" s="628"/>
      <c r="WRT1" s="52"/>
      <c r="WRU1" s="55"/>
      <c r="WRV1" s="628"/>
      <c r="WRW1" s="628"/>
      <c r="WRX1" s="628"/>
      <c r="WRY1" s="628"/>
      <c r="WRZ1" s="628"/>
      <c r="WSA1" s="52"/>
      <c r="WSB1" s="55"/>
      <c r="WSC1" s="628"/>
      <c r="WSD1" s="628"/>
      <c r="WSE1" s="628"/>
      <c r="WSF1" s="628"/>
      <c r="WSG1" s="628"/>
      <c r="WSH1" s="52"/>
      <c r="WSI1" s="55"/>
      <c r="WSJ1" s="628"/>
      <c r="WSK1" s="628"/>
      <c r="WSL1" s="628"/>
      <c r="WSM1" s="628"/>
      <c r="WSN1" s="628"/>
      <c r="WSO1" s="52"/>
      <c r="WSP1" s="55"/>
      <c r="WSQ1" s="628"/>
      <c r="WSR1" s="628"/>
      <c r="WSS1" s="628"/>
      <c r="WST1" s="628"/>
      <c r="WSU1" s="628"/>
      <c r="WSV1" s="52"/>
      <c r="WSW1" s="55"/>
      <c r="WSX1" s="628"/>
      <c r="WSY1" s="628"/>
      <c r="WSZ1" s="628"/>
      <c r="WTA1" s="628"/>
      <c r="WTB1" s="628"/>
      <c r="WTC1" s="52"/>
      <c r="WTD1" s="55"/>
      <c r="WTE1" s="628"/>
      <c r="WTF1" s="628"/>
      <c r="WTG1" s="628"/>
      <c r="WTH1" s="628"/>
      <c r="WTI1" s="628"/>
      <c r="WTJ1" s="52"/>
      <c r="WTK1" s="55"/>
      <c r="WTL1" s="628"/>
      <c r="WTM1" s="628"/>
      <c r="WTN1" s="628"/>
      <c r="WTO1" s="628"/>
      <c r="WTP1" s="628"/>
      <c r="WTQ1" s="52"/>
      <c r="WTR1" s="55"/>
      <c r="WTS1" s="628"/>
      <c r="WTT1" s="628"/>
      <c r="WTU1" s="628"/>
      <c r="WTV1" s="628"/>
      <c r="WTW1" s="628"/>
      <c r="WTX1" s="52"/>
      <c r="WTY1" s="55"/>
      <c r="WTZ1" s="628"/>
      <c r="WUA1" s="628"/>
      <c r="WUB1" s="628"/>
      <c r="WUC1" s="628"/>
      <c r="WUD1" s="628"/>
      <c r="WUE1" s="52"/>
      <c r="WUF1" s="55"/>
      <c r="WUG1" s="628"/>
      <c r="WUH1" s="628"/>
      <c r="WUI1" s="628"/>
      <c r="WUJ1" s="628"/>
      <c r="WUK1" s="628"/>
      <c r="WUL1" s="52"/>
      <c r="WUM1" s="55"/>
      <c r="WUN1" s="628"/>
      <c r="WUO1" s="628"/>
      <c r="WUP1" s="628"/>
      <c r="WUQ1" s="628"/>
      <c r="WUR1" s="628"/>
      <c r="WUS1" s="52"/>
      <c r="WUT1" s="55"/>
      <c r="WUU1" s="628"/>
      <c r="WUV1" s="628"/>
      <c r="WUW1" s="628"/>
      <c r="WUX1" s="628"/>
      <c r="WUY1" s="628"/>
      <c r="WUZ1" s="52"/>
      <c r="WVA1" s="55"/>
      <c r="WVB1" s="628"/>
      <c r="WVC1" s="628"/>
      <c r="WVD1" s="628"/>
      <c r="WVE1" s="628"/>
      <c r="WVF1" s="628"/>
      <c r="WVG1" s="52"/>
      <c r="WVH1" s="55"/>
      <c r="WVI1" s="628"/>
      <c r="WVJ1" s="628"/>
      <c r="WVK1" s="628"/>
      <c r="WVL1" s="628"/>
      <c r="WVM1" s="628"/>
      <c r="WVN1" s="52"/>
      <c r="WVO1" s="55"/>
      <c r="WVP1" s="628"/>
      <c r="WVQ1" s="628"/>
      <c r="WVR1" s="628"/>
      <c r="WVS1" s="628"/>
      <c r="WVT1" s="628"/>
      <c r="WVU1" s="52"/>
      <c r="WVV1" s="55"/>
      <c r="WVW1" s="628"/>
      <c r="WVX1" s="628"/>
      <c r="WVY1" s="628"/>
      <c r="WVZ1" s="628"/>
      <c r="WWA1" s="628"/>
      <c r="WWB1" s="52"/>
      <c r="WWC1" s="55"/>
      <c r="WWD1" s="628"/>
      <c r="WWE1" s="628"/>
      <c r="WWF1" s="628"/>
      <c r="WWG1" s="628"/>
      <c r="WWH1" s="628"/>
      <c r="WWI1" s="52"/>
      <c r="WWJ1" s="55"/>
      <c r="WWK1" s="628"/>
      <c r="WWL1" s="628"/>
      <c r="WWM1" s="628"/>
      <c r="WWN1" s="628"/>
      <c r="WWO1" s="628"/>
      <c r="WWP1" s="52"/>
      <c r="WWQ1" s="55"/>
      <c r="WWR1" s="628"/>
      <c r="WWS1" s="628"/>
      <c r="WWT1" s="628"/>
      <c r="WWU1" s="628"/>
      <c r="WWV1" s="628"/>
      <c r="WWW1" s="52"/>
      <c r="WWX1" s="55"/>
      <c r="WWY1" s="628"/>
      <c r="WWZ1" s="628"/>
      <c r="WXA1" s="628"/>
      <c r="WXB1" s="628"/>
      <c r="WXC1" s="628"/>
      <c r="WXD1" s="52"/>
      <c r="WXE1" s="55"/>
      <c r="WXF1" s="628"/>
      <c r="WXG1" s="628"/>
      <c r="WXH1" s="628"/>
      <c r="WXI1" s="628"/>
      <c r="WXJ1" s="628"/>
      <c r="WXK1" s="52"/>
      <c r="WXL1" s="55"/>
      <c r="WXM1" s="628"/>
      <c r="WXN1" s="628"/>
      <c r="WXO1" s="628"/>
      <c r="WXP1" s="628"/>
      <c r="WXQ1" s="628"/>
      <c r="WXR1" s="52"/>
      <c r="WXS1" s="55"/>
      <c r="WXT1" s="628"/>
      <c r="WXU1" s="628"/>
      <c r="WXV1" s="628"/>
      <c r="WXW1" s="628"/>
      <c r="WXX1" s="628"/>
      <c r="WXY1" s="52"/>
      <c r="WXZ1" s="55"/>
      <c r="WYA1" s="628"/>
      <c r="WYB1" s="628"/>
      <c r="WYC1" s="628"/>
      <c r="WYD1" s="628"/>
      <c r="WYE1" s="628"/>
      <c r="WYF1" s="52"/>
      <c r="WYG1" s="55"/>
      <c r="WYH1" s="628"/>
      <c r="WYI1" s="628"/>
      <c r="WYJ1" s="628"/>
      <c r="WYK1" s="628"/>
      <c r="WYL1" s="628"/>
      <c r="WYM1" s="52"/>
      <c r="WYN1" s="55"/>
      <c r="WYO1" s="628"/>
      <c r="WYP1" s="628"/>
      <c r="WYQ1" s="628"/>
      <c r="WYR1" s="628"/>
      <c r="WYS1" s="628"/>
      <c r="WYT1" s="52"/>
      <c r="WYU1" s="55"/>
      <c r="WYV1" s="628"/>
      <c r="WYW1" s="628"/>
      <c r="WYX1" s="628"/>
      <c r="WYY1" s="628"/>
      <c r="WYZ1" s="628"/>
      <c r="WZA1" s="52"/>
      <c r="WZB1" s="55"/>
      <c r="WZC1" s="628"/>
      <c r="WZD1" s="628"/>
      <c r="WZE1" s="628"/>
      <c r="WZF1" s="628"/>
      <c r="WZG1" s="628"/>
      <c r="WZH1" s="52"/>
      <c r="WZI1" s="55"/>
      <c r="WZJ1" s="628"/>
      <c r="WZK1" s="628"/>
      <c r="WZL1" s="628"/>
      <c r="WZM1" s="628"/>
      <c r="WZN1" s="628"/>
      <c r="WZO1" s="52"/>
      <c r="WZP1" s="55"/>
      <c r="WZQ1" s="628"/>
      <c r="WZR1" s="628"/>
      <c r="WZS1" s="628"/>
      <c r="WZT1" s="628"/>
      <c r="WZU1" s="628"/>
      <c r="WZV1" s="52"/>
      <c r="WZW1" s="55"/>
      <c r="WZX1" s="628"/>
      <c r="WZY1" s="628"/>
      <c r="WZZ1" s="628"/>
      <c r="XAA1" s="628"/>
      <c r="XAB1" s="628"/>
      <c r="XAC1" s="52"/>
      <c r="XAD1" s="55"/>
      <c r="XAE1" s="628"/>
      <c r="XAF1" s="628"/>
      <c r="XAG1" s="628"/>
      <c r="XAH1" s="628"/>
      <c r="XAI1" s="628"/>
      <c r="XAJ1" s="52"/>
      <c r="XAK1" s="55"/>
      <c r="XAL1" s="628"/>
      <c r="XAM1" s="628"/>
      <c r="XAN1" s="628"/>
      <c r="XAO1" s="628"/>
      <c r="XAP1" s="628"/>
      <c r="XAQ1" s="52"/>
      <c r="XAR1" s="55"/>
      <c r="XAS1" s="628"/>
      <c r="XAT1" s="628"/>
      <c r="XAU1" s="628"/>
      <c r="XAV1" s="628"/>
      <c r="XAW1" s="628"/>
      <c r="XAX1" s="52"/>
      <c r="XAY1" s="55"/>
      <c r="XAZ1" s="628"/>
      <c r="XBA1" s="628"/>
      <c r="XBB1" s="628"/>
      <c r="XBC1" s="628"/>
      <c r="XBD1" s="628"/>
      <c r="XBE1" s="52"/>
      <c r="XBF1" s="55"/>
      <c r="XBG1" s="628"/>
      <c r="XBH1" s="628"/>
      <c r="XBI1" s="628"/>
      <c r="XBJ1" s="628"/>
      <c r="XBK1" s="628"/>
      <c r="XBL1" s="52"/>
      <c r="XBM1" s="55"/>
      <c r="XBN1" s="628"/>
      <c r="XBO1" s="628"/>
      <c r="XBP1" s="628"/>
      <c r="XBQ1" s="628"/>
      <c r="XBR1" s="628"/>
      <c r="XBS1" s="52"/>
      <c r="XBT1" s="55"/>
      <c r="XBU1" s="628"/>
      <c r="XBV1" s="628"/>
      <c r="XBW1" s="628"/>
      <c r="XBX1" s="628"/>
      <c r="XBY1" s="628"/>
      <c r="XBZ1" s="52"/>
      <c r="XCA1" s="55"/>
      <c r="XCB1" s="628"/>
      <c r="XCC1" s="628"/>
      <c r="XCD1" s="628"/>
      <c r="XCE1" s="628"/>
      <c r="XCF1" s="628"/>
      <c r="XCG1" s="52"/>
      <c r="XCH1" s="55"/>
      <c r="XCI1" s="628"/>
      <c r="XCJ1" s="628"/>
      <c r="XCK1" s="628"/>
      <c r="XCL1" s="628"/>
      <c r="XCM1" s="628"/>
      <c r="XCN1" s="52"/>
      <c r="XCO1" s="55"/>
      <c r="XCP1" s="628"/>
      <c r="XCQ1" s="628"/>
      <c r="XCR1" s="628"/>
      <c r="XCS1" s="628"/>
      <c r="XCT1" s="628"/>
      <c r="XCU1" s="52"/>
      <c r="XCV1" s="55"/>
      <c r="XCW1" s="628"/>
      <c r="XCX1" s="628"/>
      <c r="XCY1" s="628"/>
      <c r="XCZ1" s="628"/>
      <c r="XDA1" s="628"/>
      <c r="XDB1" s="52"/>
      <c r="XDC1" s="55"/>
      <c r="XDD1" s="628"/>
      <c r="XDE1" s="628"/>
      <c r="XDF1" s="628"/>
      <c r="XDG1" s="628"/>
      <c r="XDH1" s="628"/>
      <c r="XDI1" s="52"/>
      <c r="XDJ1" s="55"/>
      <c r="XDK1" s="628"/>
      <c r="XDL1" s="628"/>
      <c r="XDM1" s="628"/>
      <c r="XDN1" s="628"/>
      <c r="XDO1" s="628"/>
      <c r="XDP1" s="52"/>
      <c r="XDQ1" s="55"/>
      <c r="XDR1" s="628"/>
      <c r="XDS1" s="628"/>
      <c r="XDT1" s="628"/>
      <c r="XDU1" s="628"/>
      <c r="XDV1" s="628"/>
      <c r="XDW1" s="52"/>
      <c r="XDX1" s="55"/>
      <c r="XDY1" s="628"/>
      <c r="XDZ1" s="628"/>
      <c r="XEA1" s="628"/>
      <c r="XEB1" s="628"/>
      <c r="XEC1" s="628"/>
      <c r="XED1" s="52"/>
      <c r="XEE1" s="55"/>
      <c r="XEF1" s="628"/>
      <c r="XEG1" s="628"/>
      <c r="XEH1" s="628"/>
      <c r="XEI1" s="628"/>
      <c r="XEJ1" s="628"/>
      <c r="XEK1" s="52"/>
      <c r="XEL1" s="55"/>
      <c r="XEM1" s="628"/>
      <c r="XEN1" s="628"/>
      <c r="XEO1" s="628"/>
      <c r="XEP1" s="628"/>
      <c r="XEQ1" s="628"/>
      <c r="XER1" s="52"/>
      <c r="XES1" s="55"/>
      <c r="XET1" s="628"/>
      <c r="XEU1" s="628"/>
      <c r="XEV1" s="628"/>
      <c r="XEW1" s="628"/>
      <c r="XEX1" s="628"/>
      <c r="XEY1" s="52"/>
      <c r="XEZ1" s="55"/>
      <c r="XFA1" s="628"/>
      <c r="XFB1" s="628"/>
      <c r="XFC1" s="628"/>
      <c r="XFD1" s="628"/>
    </row>
    <row r="2" spans="1:16384" ht="15" customHeight="1">
      <c r="B2" s="195" t="s">
        <v>116</v>
      </c>
      <c r="C2" s="52"/>
      <c r="D2" s="379" t="str">
        <f>'Submittal Checklist'!$C$2</f>
        <v xml:space="preserve">Green Building </v>
      </c>
      <c r="H2" s="193" t="s">
        <v>5</v>
      </c>
      <c r="I2" s="630" t="str">
        <f>'Submittal Checklist'!G2</f>
        <v>XX/XX/XXXX</v>
      </c>
      <c r="J2" s="630"/>
    </row>
    <row r="3" spans="1:16384" ht="15" customHeight="1">
      <c r="B3" s="59" t="s">
        <v>115</v>
      </c>
      <c r="C3" s="52"/>
      <c r="D3" s="379" t="str">
        <f>'Submittal Checklist'!$C$3</f>
        <v>1100 4th st</v>
      </c>
      <c r="H3" s="194" t="s">
        <v>114</v>
      </c>
      <c r="I3" s="631" t="str">
        <f>'Submittal Checklist'!G3</f>
        <v>B14XXXXXX</v>
      </c>
      <c r="J3" s="631"/>
    </row>
    <row r="4" spans="1:16384" ht="15" customHeight="1">
      <c r="B4" s="59"/>
      <c r="C4" s="52"/>
      <c r="D4" s="60"/>
      <c r="G4" s="55"/>
      <c r="H4" s="1"/>
      <c r="M4" s="13"/>
      <c r="N4" s="13"/>
      <c r="O4" s="13"/>
      <c r="P4" s="13"/>
      <c r="Q4" s="13"/>
      <c r="R4" s="13"/>
      <c r="S4" s="13"/>
      <c r="T4" s="13"/>
      <c r="U4" s="13"/>
      <c r="V4" s="13"/>
    </row>
    <row r="5" spans="1:16384" ht="17.25" customHeight="1" thickBot="1">
      <c r="A5" s="476" t="s">
        <v>276</v>
      </c>
      <c r="B5" s="224"/>
      <c r="C5" s="224"/>
      <c r="D5" s="224"/>
      <c r="E5" s="224"/>
      <c r="F5" s="83"/>
      <c r="G5" s="83"/>
      <c r="H5" s="123"/>
      <c r="I5" s="123"/>
      <c r="J5" s="123"/>
      <c r="M5" s="13"/>
      <c r="N5" s="13"/>
      <c r="O5" s="13"/>
      <c r="P5" s="13"/>
      <c r="Q5" s="13"/>
      <c r="R5" s="13"/>
      <c r="S5" s="13"/>
      <c r="T5" s="13"/>
      <c r="U5" s="13"/>
      <c r="V5" s="13"/>
    </row>
    <row r="6" spans="1:16384" s="86" customFormat="1" ht="30" customHeight="1">
      <c r="A6" s="669" t="s">
        <v>211</v>
      </c>
      <c r="B6" s="669"/>
      <c r="C6" s="669"/>
      <c r="D6" s="669"/>
      <c r="E6" s="669"/>
      <c r="F6" s="669"/>
      <c r="G6" s="669"/>
      <c r="H6" s="669"/>
      <c r="I6" s="669"/>
      <c r="J6" s="669"/>
      <c r="N6" s="31"/>
      <c r="O6" s="31"/>
      <c r="P6" s="31"/>
      <c r="Q6" s="31"/>
      <c r="R6" s="31"/>
      <c r="S6" s="31"/>
      <c r="T6" s="31"/>
      <c r="U6" s="31"/>
      <c r="V6" s="31"/>
      <c r="W6" s="31"/>
    </row>
    <row r="7" spans="1:16384" s="86" customFormat="1" ht="38.25" customHeight="1">
      <c r="A7" s="233"/>
      <c r="B7" s="119" t="s">
        <v>147</v>
      </c>
      <c r="C7" s="666" t="s">
        <v>209</v>
      </c>
      <c r="D7" s="666"/>
      <c r="E7" s="666"/>
      <c r="F7" s="666"/>
      <c r="G7" s="666"/>
      <c r="H7" s="666"/>
      <c r="I7" s="666"/>
      <c r="J7" s="666"/>
      <c r="N7" s="31"/>
      <c r="O7" s="18"/>
      <c r="P7" s="18"/>
      <c r="Q7" s="18"/>
      <c r="R7" s="18"/>
      <c r="S7" s="18"/>
      <c r="T7" s="18"/>
      <c r="U7" s="18"/>
      <c r="V7" s="18"/>
      <c r="W7" s="31"/>
    </row>
    <row r="8" spans="1:16384" s="86" customFormat="1" ht="50.25" customHeight="1">
      <c r="A8" s="233"/>
      <c r="B8" s="119" t="s">
        <v>147</v>
      </c>
      <c r="C8" s="666" t="s">
        <v>226</v>
      </c>
      <c r="D8" s="666"/>
      <c r="E8" s="666"/>
      <c r="F8" s="666"/>
      <c r="G8" s="666"/>
      <c r="H8" s="666"/>
      <c r="I8" s="666"/>
      <c r="J8" s="666"/>
      <c r="N8" s="31"/>
      <c r="O8" s="18"/>
      <c r="P8" s="18"/>
      <c r="Q8" s="18"/>
      <c r="R8" s="18"/>
      <c r="S8" s="18"/>
      <c r="T8" s="18"/>
      <c r="U8" s="18"/>
      <c r="V8" s="18"/>
      <c r="W8" s="31"/>
    </row>
    <row r="9" spans="1:16384" s="86" customFormat="1" ht="74.25" customHeight="1">
      <c r="A9" s="233"/>
      <c r="B9" s="119" t="s">
        <v>147</v>
      </c>
      <c r="C9" s="666" t="s">
        <v>235</v>
      </c>
      <c r="D9" s="666"/>
      <c r="E9" s="666"/>
      <c r="F9" s="666"/>
      <c r="G9" s="666"/>
      <c r="H9" s="666"/>
      <c r="I9" s="666"/>
      <c r="J9" s="666"/>
      <c r="N9" s="31"/>
      <c r="O9" s="18"/>
      <c r="P9" s="18"/>
      <c r="Q9" s="18"/>
      <c r="R9" s="18"/>
      <c r="S9" s="18"/>
      <c r="T9" s="18"/>
      <c r="U9" s="18"/>
      <c r="V9" s="18"/>
      <c r="W9" s="31"/>
    </row>
    <row r="10" spans="1:16384" ht="12.95" customHeight="1">
      <c r="A10" s="245"/>
      <c r="B10" s="245"/>
      <c r="C10" s="245"/>
      <c r="D10" s="245"/>
      <c r="E10" s="15"/>
      <c r="F10" s="15"/>
      <c r="G10" s="15"/>
      <c r="H10" s="15"/>
      <c r="I10" s="1"/>
      <c r="N10" s="13"/>
      <c r="O10" s="17"/>
      <c r="P10" s="17"/>
      <c r="Q10" s="17"/>
      <c r="R10" s="17"/>
      <c r="S10" s="17"/>
      <c r="T10" s="18"/>
      <c r="U10" s="18"/>
      <c r="V10" s="18"/>
      <c r="W10" s="13"/>
    </row>
    <row r="11" spans="1:16384" ht="30" customHeight="1">
      <c r="A11" s="667" t="s">
        <v>165</v>
      </c>
      <c r="B11" s="667"/>
      <c r="C11" s="667"/>
      <c r="D11" s="667"/>
      <c r="E11" s="667"/>
      <c r="F11" s="667"/>
      <c r="G11" s="667"/>
      <c r="H11" s="667"/>
      <c r="I11" s="667"/>
      <c r="J11" s="667"/>
      <c r="N11" s="13"/>
      <c r="O11" s="17"/>
      <c r="P11" s="17"/>
      <c r="Q11" s="17"/>
      <c r="R11" s="17"/>
      <c r="S11" s="17"/>
      <c r="T11" s="18"/>
      <c r="U11" s="18"/>
      <c r="V11" s="18"/>
      <c r="W11" s="13"/>
    </row>
    <row r="12" spans="1:16384" ht="18" customHeight="1">
      <c r="A12" s="52"/>
      <c r="B12" s="130"/>
      <c r="C12" s="221" t="s">
        <v>130</v>
      </c>
      <c r="D12" s="54"/>
      <c r="E12" s="54"/>
      <c r="F12" s="54"/>
      <c r="G12" s="54"/>
      <c r="H12" s="55"/>
    </row>
    <row r="13" spans="1:16384" ht="18" customHeight="1">
      <c r="A13" s="52"/>
      <c r="B13" s="130"/>
      <c r="C13" s="221" t="s">
        <v>162</v>
      </c>
      <c r="D13" s="54"/>
      <c r="E13" s="54"/>
      <c r="F13" s="54"/>
      <c r="G13" s="54"/>
      <c r="H13" s="55"/>
    </row>
    <row r="14" spans="1:16384" ht="18" customHeight="1">
      <c r="A14" s="52"/>
      <c r="B14" s="130"/>
      <c r="C14" s="221" t="s">
        <v>131</v>
      </c>
      <c r="D14" s="54"/>
      <c r="E14" s="54"/>
      <c r="F14" s="54"/>
      <c r="G14" s="54"/>
      <c r="H14" s="55"/>
    </row>
    <row r="15" spans="1:16384" ht="18" customHeight="1">
      <c r="A15" s="52"/>
      <c r="B15" s="130"/>
      <c r="C15" s="221"/>
      <c r="D15" s="1"/>
      <c r="E15" s="1"/>
      <c r="F15" s="1"/>
      <c r="G15" s="1"/>
      <c r="H15" s="55"/>
    </row>
    <row r="16" spans="1:16384" ht="64.5" customHeight="1">
      <c r="A16" s="127"/>
      <c r="B16" s="332" t="s">
        <v>147</v>
      </c>
      <c r="C16" s="668" t="s">
        <v>208</v>
      </c>
      <c r="D16" s="668"/>
      <c r="E16" s="668"/>
      <c r="F16" s="668"/>
      <c r="G16" s="668"/>
      <c r="H16" s="668"/>
      <c r="I16" s="668"/>
      <c r="J16" s="668"/>
      <c r="K16" s="246"/>
      <c r="L16" s="4"/>
      <c r="Q16" s="13"/>
      <c r="R16" s="17"/>
      <c r="S16" s="17"/>
      <c r="T16" s="17"/>
      <c r="U16" s="17"/>
      <c r="V16" s="17"/>
      <c r="W16" s="18"/>
      <c r="X16" s="18"/>
      <c r="Y16" s="18"/>
      <c r="Z16" s="13"/>
    </row>
    <row r="17" spans="1:26" ht="15" customHeight="1">
      <c r="A17" s="127"/>
      <c r="B17" s="337"/>
      <c r="C17" s="225"/>
      <c r="D17" s="225"/>
      <c r="E17" s="225"/>
      <c r="F17" s="225"/>
      <c r="G17" s="225"/>
      <c r="H17" s="225"/>
      <c r="I17" s="225"/>
      <c r="J17" s="225"/>
      <c r="K17" s="246"/>
      <c r="L17" s="4"/>
      <c r="Q17" s="13"/>
      <c r="R17" s="17"/>
      <c r="S17" s="17"/>
      <c r="T17" s="17"/>
      <c r="U17" s="17"/>
      <c r="V17" s="17"/>
      <c r="W17" s="18"/>
      <c r="X17" s="18"/>
      <c r="Y17" s="18"/>
      <c r="Z17" s="13"/>
    </row>
    <row r="18" spans="1:26" ht="17.25" thickBot="1">
      <c r="A18" s="476" t="s">
        <v>275</v>
      </c>
      <c r="B18" s="388"/>
      <c r="C18" s="388"/>
      <c r="D18" s="406"/>
      <c r="E18" s="83"/>
      <c r="F18" s="220"/>
      <c r="G18" s="123"/>
      <c r="H18" s="123"/>
      <c r="I18" s="123"/>
      <c r="J18" s="123"/>
    </row>
    <row r="19" spans="1:26" ht="57" customHeight="1">
      <c r="A19" s="665" t="s">
        <v>277</v>
      </c>
      <c r="B19" s="665"/>
      <c r="C19" s="665"/>
      <c r="D19" s="665"/>
      <c r="E19" s="665"/>
      <c r="F19" s="665"/>
      <c r="G19" s="665"/>
      <c r="H19" s="665"/>
      <c r="I19" s="665"/>
      <c r="J19" s="665"/>
    </row>
    <row r="20" spans="1:26" ht="13.5" customHeight="1">
      <c r="A20" s="665"/>
      <c r="B20" s="665"/>
      <c r="C20" s="665"/>
      <c r="D20" s="665"/>
      <c r="E20" s="665"/>
      <c r="F20" s="665"/>
      <c r="G20" s="665"/>
      <c r="H20" s="665"/>
      <c r="I20" s="665"/>
      <c r="J20" s="665"/>
    </row>
    <row r="21" spans="1:26" ht="27" customHeight="1">
      <c r="A21" s="390"/>
      <c r="B21" s="119" t="s">
        <v>147</v>
      </c>
      <c r="C21" s="666" t="s">
        <v>163</v>
      </c>
      <c r="D21" s="666"/>
      <c r="E21" s="666"/>
      <c r="F21" s="666"/>
      <c r="G21" s="666"/>
      <c r="H21" s="666"/>
      <c r="I21" s="666"/>
      <c r="J21" s="666"/>
    </row>
    <row r="22" spans="1:26" ht="46.5" customHeight="1">
      <c r="A22" s="390"/>
      <c r="B22" s="119" t="s">
        <v>147</v>
      </c>
      <c r="C22" s="666" t="s">
        <v>164</v>
      </c>
      <c r="D22" s="666"/>
      <c r="E22" s="666"/>
      <c r="F22" s="666"/>
      <c r="G22" s="666"/>
      <c r="H22" s="666"/>
      <c r="I22" s="666"/>
      <c r="J22" s="666"/>
    </row>
    <row r="23" spans="1:26" ht="46.5" customHeight="1">
      <c r="A23" s="390"/>
      <c r="B23" s="119" t="s">
        <v>147</v>
      </c>
      <c r="C23" s="666" t="s">
        <v>236</v>
      </c>
      <c r="D23" s="666"/>
      <c r="E23" s="666"/>
      <c r="F23" s="666"/>
      <c r="G23" s="666"/>
      <c r="H23" s="666"/>
      <c r="I23" s="666"/>
      <c r="J23" s="666"/>
    </row>
    <row r="24" spans="1:26">
      <c r="A24" s="392"/>
      <c r="B24" s="392"/>
      <c r="C24" s="392"/>
      <c r="D24" s="15"/>
      <c r="E24" s="15"/>
      <c r="F24" s="15"/>
    </row>
    <row r="25" spans="1:26" ht="30" customHeight="1">
      <c r="A25" s="667" t="s">
        <v>165</v>
      </c>
      <c r="B25" s="667"/>
      <c r="C25" s="667"/>
      <c r="D25" s="667"/>
      <c r="E25" s="667"/>
      <c r="F25" s="667"/>
      <c r="G25" s="667"/>
      <c r="H25" s="667"/>
      <c r="I25" s="667"/>
      <c r="J25" s="667"/>
      <c r="N25" s="13"/>
      <c r="O25" s="17"/>
      <c r="P25" s="17"/>
      <c r="Q25" s="17"/>
      <c r="R25" s="17"/>
      <c r="S25" s="17"/>
      <c r="T25" s="18"/>
      <c r="U25" s="18"/>
      <c r="V25" s="18"/>
      <c r="W25" s="13"/>
    </row>
    <row r="26" spans="1:26" ht="18" customHeight="1">
      <c r="A26" s="52"/>
      <c r="B26" s="130"/>
      <c r="C26" s="221" t="s">
        <v>130</v>
      </c>
      <c r="D26" s="54"/>
      <c r="E26" s="54"/>
      <c r="F26" s="54"/>
      <c r="G26" s="54"/>
      <c r="H26" s="55"/>
    </row>
    <row r="27" spans="1:26" ht="18" customHeight="1">
      <c r="A27" s="52"/>
      <c r="B27" s="130"/>
      <c r="C27" s="221" t="s">
        <v>162</v>
      </c>
      <c r="D27" s="54"/>
      <c r="E27" s="54"/>
      <c r="F27" s="54"/>
      <c r="G27" s="54"/>
      <c r="H27" s="55"/>
    </row>
    <row r="28" spans="1:26" ht="18" customHeight="1">
      <c r="A28" s="52"/>
      <c r="B28" s="130"/>
      <c r="C28" s="221" t="s">
        <v>131</v>
      </c>
      <c r="D28" s="54"/>
      <c r="E28" s="54"/>
      <c r="F28" s="54"/>
      <c r="G28" s="54"/>
      <c r="H28" s="55"/>
    </row>
    <row r="29" spans="1:26" ht="18" customHeight="1">
      <c r="A29" s="52"/>
      <c r="B29" s="130"/>
      <c r="C29" s="221"/>
      <c r="D29" s="1"/>
      <c r="E29" s="1"/>
      <c r="F29" s="1"/>
      <c r="G29" s="1"/>
      <c r="H29" s="55"/>
    </row>
    <row r="30" spans="1:26" ht="64.5" customHeight="1">
      <c r="A30" s="127"/>
      <c r="B30" s="332" t="s">
        <v>147</v>
      </c>
      <c r="C30" s="668" t="s">
        <v>278</v>
      </c>
      <c r="D30" s="668"/>
      <c r="E30" s="668"/>
      <c r="F30" s="668"/>
      <c r="G30" s="668"/>
      <c r="H30" s="668"/>
      <c r="I30" s="668"/>
      <c r="J30" s="668"/>
      <c r="K30" s="246"/>
      <c r="L30" s="4"/>
      <c r="Q30" s="13"/>
      <c r="R30" s="17"/>
      <c r="S30" s="17"/>
      <c r="T30" s="17"/>
      <c r="U30" s="17"/>
      <c r="V30" s="17"/>
      <c r="W30" s="18"/>
      <c r="X30" s="18"/>
      <c r="Y30" s="18"/>
      <c r="Z30" s="13"/>
    </row>
    <row r="31" spans="1:26">
      <c r="A31" s="391"/>
      <c r="C31" s="52"/>
      <c r="D31" s="52"/>
      <c r="F31" s="55"/>
    </row>
    <row r="32" spans="1:26">
      <c r="A32" s="391"/>
      <c r="C32" s="52"/>
      <c r="D32" s="52"/>
      <c r="F32" s="55"/>
    </row>
    <row r="33" spans="1:6">
      <c r="A33" s="391" t="s">
        <v>3</v>
      </c>
      <c r="C33" s="52"/>
      <c r="D33" s="52"/>
      <c r="F33" s="55"/>
    </row>
  </sheetData>
  <sheetProtection password="D232" sheet="1" objects="1" scenarios="1"/>
  <protectedRanges>
    <protectedRange sqref="D12:G14 D26:G28" name="Range1"/>
  </protectedRanges>
  <mergeCells count="2355">
    <mergeCell ref="A19:J19"/>
    <mergeCell ref="A20:J20"/>
    <mergeCell ref="C21:J21"/>
    <mergeCell ref="C22:J22"/>
    <mergeCell ref="C23:J23"/>
    <mergeCell ref="A25:J25"/>
    <mergeCell ref="C30:J30"/>
    <mergeCell ref="C9:J9"/>
    <mergeCell ref="A11:J11"/>
    <mergeCell ref="C16:J16"/>
    <mergeCell ref="XFA1:XFD1"/>
    <mergeCell ref="I2:J2"/>
    <mergeCell ref="I3:J3"/>
    <mergeCell ref="A6:J6"/>
    <mergeCell ref="C7:J7"/>
    <mergeCell ref="C8:J8"/>
    <mergeCell ref="XDK1:XDO1"/>
    <mergeCell ref="XDR1:XDV1"/>
    <mergeCell ref="XDY1:XEC1"/>
    <mergeCell ref="XEF1:XEJ1"/>
    <mergeCell ref="XEM1:XEQ1"/>
    <mergeCell ref="XET1:XEX1"/>
    <mergeCell ref="XBU1:XBY1"/>
    <mergeCell ref="XCB1:XCF1"/>
    <mergeCell ref="XCI1:XCM1"/>
    <mergeCell ref="XCP1:XCT1"/>
    <mergeCell ref="XCW1:XDA1"/>
    <mergeCell ref="XDD1:XDH1"/>
    <mergeCell ref="XAE1:XAI1"/>
    <mergeCell ref="XAL1:XAP1"/>
    <mergeCell ref="XAS1:XAW1"/>
    <mergeCell ref="XAZ1:XBD1"/>
    <mergeCell ref="XBG1:XBK1"/>
    <mergeCell ref="XBN1:XBR1"/>
    <mergeCell ref="WYO1:WYS1"/>
    <mergeCell ref="WYV1:WYZ1"/>
    <mergeCell ref="WZC1:WZG1"/>
    <mergeCell ref="WZJ1:WZN1"/>
    <mergeCell ref="WZQ1:WZU1"/>
    <mergeCell ref="WZX1:XAB1"/>
    <mergeCell ref="WWY1:WXC1"/>
    <mergeCell ref="WXF1:WXJ1"/>
    <mergeCell ref="WXM1:WXQ1"/>
    <mergeCell ref="WXT1:WXX1"/>
    <mergeCell ref="WYA1:WYE1"/>
    <mergeCell ref="WYH1:WYL1"/>
    <mergeCell ref="WVI1:WVM1"/>
    <mergeCell ref="WVP1:WVT1"/>
    <mergeCell ref="WVW1:WWA1"/>
    <mergeCell ref="WWD1:WWH1"/>
    <mergeCell ref="WWK1:WWO1"/>
    <mergeCell ref="WWR1:WWV1"/>
    <mergeCell ref="WTS1:WTW1"/>
    <mergeCell ref="WTZ1:WUD1"/>
    <mergeCell ref="WUG1:WUK1"/>
    <mergeCell ref="WUN1:WUR1"/>
    <mergeCell ref="WUU1:WUY1"/>
    <mergeCell ref="WVB1:WVF1"/>
    <mergeCell ref="WSC1:WSG1"/>
    <mergeCell ref="WSJ1:WSN1"/>
    <mergeCell ref="WSQ1:WSU1"/>
    <mergeCell ref="WSX1:WTB1"/>
    <mergeCell ref="WTE1:WTI1"/>
    <mergeCell ref="WTL1:WTP1"/>
    <mergeCell ref="WQM1:WQQ1"/>
    <mergeCell ref="WQT1:WQX1"/>
    <mergeCell ref="WRA1:WRE1"/>
    <mergeCell ref="WRH1:WRL1"/>
    <mergeCell ref="WRO1:WRS1"/>
    <mergeCell ref="WRV1:WRZ1"/>
    <mergeCell ref="WOW1:WPA1"/>
    <mergeCell ref="WPD1:WPH1"/>
    <mergeCell ref="WPK1:WPO1"/>
    <mergeCell ref="WPR1:WPV1"/>
    <mergeCell ref="WPY1:WQC1"/>
    <mergeCell ref="WQF1:WQJ1"/>
    <mergeCell ref="WNG1:WNK1"/>
    <mergeCell ref="WNN1:WNR1"/>
    <mergeCell ref="WNU1:WNY1"/>
    <mergeCell ref="WOB1:WOF1"/>
    <mergeCell ref="WOI1:WOM1"/>
    <mergeCell ref="WOP1:WOT1"/>
    <mergeCell ref="WLQ1:WLU1"/>
    <mergeCell ref="WLX1:WMB1"/>
    <mergeCell ref="WME1:WMI1"/>
    <mergeCell ref="WML1:WMP1"/>
    <mergeCell ref="WMS1:WMW1"/>
    <mergeCell ref="WMZ1:WND1"/>
    <mergeCell ref="WKA1:WKE1"/>
    <mergeCell ref="WKH1:WKL1"/>
    <mergeCell ref="WKO1:WKS1"/>
    <mergeCell ref="WKV1:WKZ1"/>
    <mergeCell ref="WLC1:WLG1"/>
    <mergeCell ref="WLJ1:WLN1"/>
    <mergeCell ref="WIK1:WIO1"/>
    <mergeCell ref="WIR1:WIV1"/>
    <mergeCell ref="WIY1:WJC1"/>
    <mergeCell ref="WJF1:WJJ1"/>
    <mergeCell ref="WJM1:WJQ1"/>
    <mergeCell ref="WJT1:WJX1"/>
    <mergeCell ref="WGU1:WGY1"/>
    <mergeCell ref="WHB1:WHF1"/>
    <mergeCell ref="WHI1:WHM1"/>
    <mergeCell ref="WHP1:WHT1"/>
    <mergeCell ref="WHW1:WIA1"/>
    <mergeCell ref="WID1:WIH1"/>
    <mergeCell ref="WFE1:WFI1"/>
    <mergeCell ref="WFL1:WFP1"/>
    <mergeCell ref="WFS1:WFW1"/>
    <mergeCell ref="WFZ1:WGD1"/>
    <mergeCell ref="WGG1:WGK1"/>
    <mergeCell ref="WGN1:WGR1"/>
    <mergeCell ref="WDO1:WDS1"/>
    <mergeCell ref="WDV1:WDZ1"/>
    <mergeCell ref="WEC1:WEG1"/>
    <mergeCell ref="WEJ1:WEN1"/>
    <mergeCell ref="WEQ1:WEU1"/>
    <mergeCell ref="WEX1:WFB1"/>
    <mergeCell ref="WBY1:WCC1"/>
    <mergeCell ref="WCF1:WCJ1"/>
    <mergeCell ref="WCM1:WCQ1"/>
    <mergeCell ref="WCT1:WCX1"/>
    <mergeCell ref="WDA1:WDE1"/>
    <mergeCell ref="WDH1:WDL1"/>
    <mergeCell ref="WAI1:WAM1"/>
    <mergeCell ref="WAP1:WAT1"/>
    <mergeCell ref="WAW1:WBA1"/>
    <mergeCell ref="WBD1:WBH1"/>
    <mergeCell ref="WBK1:WBO1"/>
    <mergeCell ref="WBR1:WBV1"/>
    <mergeCell ref="VYS1:VYW1"/>
    <mergeCell ref="VYZ1:VZD1"/>
    <mergeCell ref="VZG1:VZK1"/>
    <mergeCell ref="VZN1:VZR1"/>
    <mergeCell ref="VZU1:VZY1"/>
    <mergeCell ref="WAB1:WAF1"/>
    <mergeCell ref="VXC1:VXG1"/>
    <mergeCell ref="VXJ1:VXN1"/>
    <mergeCell ref="VXQ1:VXU1"/>
    <mergeCell ref="VXX1:VYB1"/>
    <mergeCell ref="VYE1:VYI1"/>
    <mergeCell ref="VYL1:VYP1"/>
    <mergeCell ref="VVM1:VVQ1"/>
    <mergeCell ref="VVT1:VVX1"/>
    <mergeCell ref="VWA1:VWE1"/>
    <mergeCell ref="VWH1:VWL1"/>
    <mergeCell ref="VWO1:VWS1"/>
    <mergeCell ref="VWV1:VWZ1"/>
    <mergeCell ref="VTW1:VUA1"/>
    <mergeCell ref="VUD1:VUH1"/>
    <mergeCell ref="VUK1:VUO1"/>
    <mergeCell ref="VUR1:VUV1"/>
    <mergeCell ref="VUY1:VVC1"/>
    <mergeCell ref="VVF1:VVJ1"/>
    <mergeCell ref="VSG1:VSK1"/>
    <mergeCell ref="VSN1:VSR1"/>
    <mergeCell ref="VSU1:VSY1"/>
    <mergeCell ref="VTB1:VTF1"/>
    <mergeCell ref="VTI1:VTM1"/>
    <mergeCell ref="VTP1:VTT1"/>
    <mergeCell ref="VQQ1:VQU1"/>
    <mergeCell ref="VQX1:VRB1"/>
    <mergeCell ref="VRE1:VRI1"/>
    <mergeCell ref="VRL1:VRP1"/>
    <mergeCell ref="VRS1:VRW1"/>
    <mergeCell ref="VRZ1:VSD1"/>
    <mergeCell ref="VPA1:VPE1"/>
    <mergeCell ref="VPH1:VPL1"/>
    <mergeCell ref="VPO1:VPS1"/>
    <mergeCell ref="VPV1:VPZ1"/>
    <mergeCell ref="VQC1:VQG1"/>
    <mergeCell ref="VQJ1:VQN1"/>
    <mergeCell ref="VNK1:VNO1"/>
    <mergeCell ref="VNR1:VNV1"/>
    <mergeCell ref="VNY1:VOC1"/>
    <mergeCell ref="VOF1:VOJ1"/>
    <mergeCell ref="VOM1:VOQ1"/>
    <mergeCell ref="VOT1:VOX1"/>
    <mergeCell ref="VLU1:VLY1"/>
    <mergeCell ref="VMB1:VMF1"/>
    <mergeCell ref="VMI1:VMM1"/>
    <mergeCell ref="VMP1:VMT1"/>
    <mergeCell ref="VMW1:VNA1"/>
    <mergeCell ref="VND1:VNH1"/>
    <mergeCell ref="VKE1:VKI1"/>
    <mergeCell ref="VKL1:VKP1"/>
    <mergeCell ref="VKS1:VKW1"/>
    <mergeCell ref="VKZ1:VLD1"/>
    <mergeCell ref="VLG1:VLK1"/>
    <mergeCell ref="VLN1:VLR1"/>
    <mergeCell ref="VIO1:VIS1"/>
    <mergeCell ref="VIV1:VIZ1"/>
    <mergeCell ref="VJC1:VJG1"/>
    <mergeCell ref="VJJ1:VJN1"/>
    <mergeCell ref="VJQ1:VJU1"/>
    <mergeCell ref="VJX1:VKB1"/>
    <mergeCell ref="VGY1:VHC1"/>
    <mergeCell ref="VHF1:VHJ1"/>
    <mergeCell ref="VHM1:VHQ1"/>
    <mergeCell ref="VHT1:VHX1"/>
    <mergeCell ref="VIA1:VIE1"/>
    <mergeCell ref="VIH1:VIL1"/>
    <mergeCell ref="VFI1:VFM1"/>
    <mergeCell ref="VFP1:VFT1"/>
    <mergeCell ref="VFW1:VGA1"/>
    <mergeCell ref="VGD1:VGH1"/>
    <mergeCell ref="VGK1:VGO1"/>
    <mergeCell ref="VGR1:VGV1"/>
    <mergeCell ref="VDS1:VDW1"/>
    <mergeCell ref="VDZ1:VED1"/>
    <mergeCell ref="VEG1:VEK1"/>
    <mergeCell ref="VEN1:VER1"/>
    <mergeCell ref="VEU1:VEY1"/>
    <mergeCell ref="VFB1:VFF1"/>
    <mergeCell ref="VCC1:VCG1"/>
    <mergeCell ref="VCJ1:VCN1"/>
    <mergeCell ref="VCQ1:VCU1"/>
    <mergeCell ref="VCX1:VDB1"/>
    <mergeCell ref="VDE1:VDI1"/>
    <mergeCell ref="VDL1:VDP1"/>
    <mergeCell ref="VAM1:VAQ1"/>
    <mergeCell ref="VAT1:VAX1"/>
    <mergeCell ref="VBA1:VBE1"/>
    <mergeCell ref="VBH1:VBL1"/>
    <mergeCell ref="VBO1:VBS1"/>
    <mergeCell ref="VBV1:VBZ1"/>
    <mergeCell ref="UYW1:UZA1"/>
    <mergeCell ref="UZD1:UZH1"/>
    <mergeCell ref="UZK1:UZO1"/>
    <mergeCell ref="UZR1:UZV1"/>
    <mergeCell ref="UZY1:VAC1"/>
    <mergeCell ref="VAF1:VAJ1"/>
    <mergeCell ref="UXG1:UXK1"/>
    <mergeCell ref="UXN1:UXR1"/>
    <mergeCell ref="UXU1:UXY1"/>
    <mergeCell ref="UYB1:UYF1"/>
    <mergeCell ref="UYI1:UYM1"/>
    <mergeCell ref="UYP1:UYT1"/>
    <mergeCell ref="UVQ1:UVU1"/>
    <mergeCell ref="UVX1:UWB1"/>
    <mergeCell ref="UWE1:UWI1"/>
    <mergeCell ref="UWL1:UWP1"/>
    <mergeCell ref="UWS1:UWW1"/>
    <mergeCell ref="UWZ1:UXD1"/>
    <mergeCell ref="UUA1:UUE1"/>
    <mergeCell ref="UUH1:UUL1"/>
    <mergeCell ref="UUO1:UUS1"/>
    <mergeCell ref="UUV1:UUZ1"/>
    <mergeCell ref="UVC1:UVG1"/>
    <mergeCell ref="UVJ1:UVN1"/>
    <mergeCell ref="USK1:USO1"/>
    <mergeCell ref="USR1:USV1"/>
    <mergeCell ref="USY1:UTC1"/>
    <mergeCell ref="UTF1:UTJ1"/>
    <mergeCell ref="UTM1:UTQ1"/>
    <mergeCell ref="UTT1:UTX1"/>
    <mergeCell ref="UQU1:UQY1"/>
    <mergeCell ref="URB1:URF1"/>
    <mergeCell ref="URI1:URM1"/>
    <mergeCell ref="URP1:URT1"/>
    <mergeCell ref="URW1:USA1"/>
    <mergeCell ref="USD1:USH1"/>
    <mergeCell ref="UPE1:UPI1"/>
    <mergeCell ref="UPL1:UPP1"/>
    <mergeCell ref="UPS1:UPW1"/>
    <mergeCell ref="UPZ1:UQD1"/>
    <mergeCell ref="UQG1:UQK1"/>
    <mergeCell ref="UQN1:UQR1"/>
    <mergeCell ref="UNO1:UNS1"/>
    <mergeCell ref="UNV1:UNZ1"/>
    <mergeCell ref="UOC1:UOG1"/>
    <mergeCell ref="UOJ1:UON1"/>
    <mergeCell ref="UOQ1:UOU1"/>
    <mergeCell ref="UOX1:UPB1"/>
    <mergeCell ref="ULY1:UMC1"/>
    <mergeCell ref="UMF1:UMJ1"/>
    <mergeCell ref="UMM1:UMQ1"/>
    <mergeCell ref="UMT1:UMX1"/>
    <mergeCell ref="UNA1:UNE1"/>
    <mergeCell ref="UNH1:UNL1"/>
    <mergeCell ref="UKI1:UKM1"/>
    <mergeCell ref="UKP1:UKT1"/>
    <mergeCell ref="UKW1:ULA1"/>
    <mergeCell ref="ULD1:ULH1"/>
    <mergeCell ref="ULK1:ULO1"/>
    <mergeCell ref="ULR1:ULV1"/>
    <mergeCell ref="UIS1:UIW1"/>
    <mergeCell ref="UIZ1:UJD1"/>
    <mergeCell ref="UJG1:UJK1"/>
    <mergeCell ref="UJN1:UJR1"/>
    <mergeCell ref="UJU1:UJY1"/>
    <mergeCell ref="UKB1:UKF1"/>
    <mergeCell ref="UHC1:UHG1"/>
    <mergeCell ref="UHJ1:UHN1"/>
    <mergeCell ref="UHQ1:UHU1"/>
    <mergeCell ref="UHX1:UIB1"/>
    <mergeCell ref="UIE1:UII1"/>
    <mergeCell ref="UIL1:UIP1"/>
    <mergeCell ref="UFM1:UFQ1"/>
    <mergeCell ref="UFT1:UFX1"/>
    <mergeCell ref="UGA1:UGE1"/>
    <mergeCell ref="UGH1:UGL1"/>
    <mergeCell ref="UGO1:UGS1"/>
    <mergeCell ref="UGV1:UGZ1"/>
    <mergeCell ref="UDW1:UEA1"/>
    <mergeCell ref="UED1:UEH1"/>
    <mergeCell ref="UEK1:UEO1"/>
    <mergeCell ref="UER1:UEV1"/>
    <mergeCell ref="UEY1:UFC1"/>
    <mergeCell ref="UFF1:UFJ1"/>
    <mergeCell ref="UCG1:UCK1"/>
    <mergeCell ref="UCN1:UCR1"/>
    <mergeCell ref="UCU1:UCY1"/>
    <mergeCell ref="UDB1:UDF1"/>
    <mergeCell ref="UDI1:UDM1"/>
    <mergeCell ref="UDP1:UDT1"/>
    <mergeCell ref="UAQ1:UAU1"/>
    <mergeCell ref="UAX1:UBB1"/>
    <mergeCell ref="UBE1:UBI1"/>
    <mergeCell ref="UBL1:UBP1"/>
    <mergeCell ref="UBS1:UBW1"/>
    <mergeCell ref="UBZ1:UCD1"/>
    <mergeCell ref="TZA1:TZE1"/>
    <mergeCell ref="TZH1:TZL1"/>
    <mergeCell ref="TZO1:TZS1"/>
    <mergeCell ref="TZV1:TZZ1"/>
    <mergeCell ref="UAC1:UAG1"/>
    <mergeCell ref="UAJ1:UAN1"/>
    <mergeCell ref="TXK1:TXO1"/>
    <mergeCell ref="TXR1:TXV1"/>
    <mergeCell ref="TXY1:TYC1"/>
    <mergeCell ref="TYF1:TYJ1"/>
    <mergeCell ref="TYM1:TYQ1"/>
    <mergeCell ref="TYT1:TYX1"/>
    <mergeCell ref="TVU1:TVY1"/>
    <mergeCell ref="TWB1:TWF1"/>
    <mergeCell ref="TWI1:TWM1"/>
    <mergeCell ref="TWP1:TWT1"/>
    <mergeCell ref="TWW1:TXA1"/>
    <mergeCell ref="TXD1:TXH1"/>
    <mergeCell ref="TUE1:TUI1"/>
    <mergeCell ref="TUL1:TUP1"/>
    <mergeCell ref="TUS1:TUW1"/>
    <mergeCell ref="TUZ1:TVD1"/>
    <mergeCell ref="TVG1:TVK1"/>
    <mergeCell ref="TVN1:TVR1"/>
    <mergeCell ref="TSO1:TSS1"/>
    <mergeCell ref="TSV1:TSZ1"/>
    <mergeCell ref="TTC1:TTG1"/>
    <mergeCell ref="TTJ1:TTN1"/>
    <mergeCell ref="TTQ1:TTU1"/>
    <mergeCell ref="TTX1:TUB1"/>
    <mergeCell ref="TQY1:TRC1"/>
    <mergeCell ref="TRF1:TRJ1"/>
    <mergeCell ref="TRM1:TRQ1"/>
    <mergeCell ref="TRT1:TRX1"/>
    <mergeCell ref="TSA1:TSE1"/>
    <mergeCell ref="TSH1:TSL1"/>
    <mergeCell ref="TPI1:TPM1"/>
    <mergeCell ref="TPP1:TPT1"/>
    <mergeCell ref="TPW1:TQA1"/>
    <mergeCell ref="TQD1:TQH1"/>
    <mergeCell ref="TQK1:TQO1"/>
    <mergeCell ref="TQR1:TQV1"/>
    <mergeCell ref="TNS1:TNW1"/>
    <mergeCell ref="TNZ1:TOD1"/>
    <mergeCell ref="TOG1:TOK1"/>
    <mergeCell ref="TON1:TOR1"/>
    <mergeCell ref="TOU1:TOY1"/>
    <mergeCell ref="TPB1:TPF1"/>
    <mergeCell ref="TMC1:TMG1"/>
    <mergeCell ref="TMJ1:TMN1"/>
    <mergeCell ref="TMQ1:TMU1"/>
    <mergeCell ref="TMX1:TNB1"/>
    <mergeCell ref="TNE1:TNI1"/>
    <mergeCell ref="TNL1:TNP1"/>
    <mergeCell ref="TKM1:TKQ1"/>
    <mergeCell ref="TKT1:TKX1"/>
    <mergeCell ref="TLA1:TLE1"/>
    <mergeCell ref="TLH1:TLL1"/>
    <mergeCell ref="TLO1:TLS1"/>
    <mergeCell ref="TLV1:TLZ1"/>
    <mergeCell ref="TIW1:TJA1"/>
    <mergeCell ref="TJD1:TJH1"/>
    <mergeCell ref="TJK1:TJO1"/>
    <mergeCell ref="TJR1:TJV1"/>
    <mergeCell ref="TJY1:TKC1"/>
    <mergeCell ref="TKF1:TKJ1"/>
    <mergeCell ref="THG1:THK1"/>
    <mergeCell ref="THN1:THR1"/>
    <mergeCell ref="THU1:THY1"/>
    <mergeCell ref="TIB1:TIF1"/>
    <mergeCell ref="TII1:TIM1"/>
    <mergeCell ref="TIP1:TIT1"/>
    <mergeCell ref="TFQ1:TFU1"/>
    <mergeCell ref="TFX1:TGB1"/>
    <mergeCell ref="TGE1:TGI1"/>
    <mergeCell ref="TGL1:TGP1"/>
    <mergeCell ref="TGS1:TGW1"/>
    <mergeCell ref="TGZ1:THD1"/>
    <mergeCell ref="TEA1:TEE1"/>
    <mergeCell ref="TEH1:TEL1"/>
    <mergeCell ref="TEO1:TES1"/>
    <mergeCell ref="TEV1:TEZ1"/>
    <mergeCell ref="TFC1:TFG1"/>
    <mergeCell ref="TFJ1:TFN1"/>
    <mergeCell ref="TCK1:TCO1"/>
    <mergeCell ref="TCR1:TCV1"/>
    <mergeCell ref="TCY1:TDC1"/>
    <mergeCell ref="TDF1:TDJ1"/>
    <mergeCell ref="TDM1:TDQ1"/>
    <mergeCell ref="TDT1:TDX1"/>
    <mergeCell ref="TAU1:TAY1"/>
    <mergeCell ref="TBB1:TBF1"/>
    <mergeCell ref="TBI1:TBM1"/>
    <mergeCell ref="TBP1:TBT1"/>
    <mergeCell ref="TBW1:TCA1"/>
    <mergeCell ref="TCD1:TCH1"/>
    <mergeCell ref="SZE1:SZI1"/>
    <mergeCell ref="SZL1:SZP1"/>
    <mergeCell ref="SZS1:SZW1"/>
    <mergeCell ref="SZZ1:TAD1"/>
    <mergeCell ref="TAG1:TAK1"/>
    <mergeCell ref="TAN1:TAR1"/>
    <mergeCell ref="SXO1:SXS1"/>
    <mergeCell ref="SXV1:SXZ1"/>
    <mergeCell ref="SYC1:SYG1"/>
    <mergeCell ref="SYJ1:SYN1"/>
    <mergeCell ref="SYQ1:SYU1"/>
    <mergeCell ref="SYX1:SZB1"/>
    <mergeCell ref="SVY1:SWC1"/>
    <mergeCell ref="SWF1:SWJ1"/>
    <mergeCell ref="SWM1:SWQ1"/>
    <mergeCell ref="SWT1:SWX1"/>
    <mergeCell ref="SXA1:SXE1"/>
    <mergeCell ref="SXH1:SXL1"/>
    <mergeCell ref="SUI1:SUM1"/>
    <mergeCell ref="SUP1:SUT1"/>
    <mergeCell ref="SUW1:SVA1"/>
    <mergeCell ref="SVD1:SVH1"/>
    <mergeCell ref="SVK1:SVO1"/>
    <mergeCell ref="SVR1:SVV1"/>
    <mergeCell ref="SSS1:SSW1"/>
    <mergeCell ref="SSZ1:STD1"/>
    <mergeCell ref="STG1:STK1"/>
    <mergeCell ref="STN1:STR1"/>
    <mergeCell ref="STU1:STY1"/>
    <mergeCell ref="SUB1:SUF1"/>
    <mergeCell ref="SRC1:SRG1"/>
    <mergeCell ref="SRJ1:SRN1"/>
    <mergeCell ref="SRQ1:SRU1"/>
    <mergeCell ref="SRX1:SSB1"/>
    <mergeCell ref="SSE1:SSI1"/>
    <mergeCell ref="SSL1:SSP1"/>
    <mergeCell ref="SPM1:SPQ1"/>
    <mergeCell ref="SPT1:SPX1"/>
    <mergeCell ref="SQA1:SQE1"/>
    <mergeCell ref="SQH1:SQL1"/>
    <mergeCell ref="SQO1:SQS1"/>
    <mergeCell ref="SQV1:SQZ1"/>
    <mergeCell ref="SNW1:SOA1"/>
    <mergeCell ref="SOD1:SOH1"/>
    <mergeCell ref="SOK1:SOO1"/>
    <mergeCell ref="SOR1:SOV1"/>
    <mergeCell ref="SOY1:SPC1"/>
    <mergeCell ref="SPF1:SPJ1"/>
    <mergeCell ref="SMG1:SMK1"/>
    <mergeCell ref="SMN1:SMR1"/>
    <mergeCell ref="SMU1:SMY1"/>
    <mergeCell ref="SNB1:SNF1"/>
    <mergeCell ref="SNI1:SNM1"/>
    <mergeCell ref="SNP1:SNT1"/>
    <mergeCell ref="SKQ1:SKU1"/>
    <mergeCell ref="SKX1:SLB1"/>
    <mergeCell ref="SLE1:SLI1"/>
    <mergeCell ref="SLL1:SLP1"/>
    <mergeCell ref="SLS1:SLW1"/>
    <mergeCell ref="SLZ1:SMD1"/>
    <mergeCell ref="SJA1:SJE1"/>
    <mergeCell ref="SJH1:SJL1"/>
    <mergeCell ref="SJO1:SJS1"/>
    <mergeCell ref="SJV1:SJZ1"/>
    <mergeCell ref="SKC1:SKG1"/>
    <mergeCell ref="SKJ1:SKN1"/>
    <mergeCell ref="SHK1:SHO1"/>
    <mergeCell ref="SHR1:SHV1"/>
    <mergeCell ref="SHY1:SIC1"/>
    <mergeCell ref="SIF1:SIJ1"/>
    <mergeCell ref="SIM1:SIQ1"/>
    <mergeCell ref="SIT1:SIX1"/>
    <mergeCell ref="SFU1:SFY1"/>
    <mergeCell ref="SGB1:SGF1"/>
    <mergeCell ref="SGI1:SGM1"/>
    <mergeCell ref="SGP1:SGT1"/>
    <mergeCell ref="SGW1:SHA1"/>
    <mergeCell ref="SHD1:SHH1"/>
    <mergeCell ref="SEE1:SEI1"/>
    <mergeCell ref="SEL1:SEP1"/>
    <mergeCell ref="SES1:SEW1"/>
    <mergeCell ref="SEZ1:SFD1"/>
    <mergeCell ref="SFG1:SFK1"/>
    <mergeCell ref="SFN1:SFR1"/>
    <mergeCell ref="SCO1:SCS1"/>
    <mergeCell ref="SCV1:SCZ1"/>
    <mergeCell ref="SDC1:SDG1"/>
    <mergeCell ref="SDJ1:SDN1"/>
    <mergeCell ref="SDQ1:SDU1"/>
    <mergeCell ref="SDX1:SEB1"/>
    <mergeCell ref="SAY1:SBC1"/>
    <mergeCell ref="SBF1:SBJ1"/>
    <mergeCell ref="SBM1:SBQ1"/>
    <mergeCell ref="SBT1:SBX1"/>
    <mergeCell ref="SCA1:SCE1"/>
    <mergeCell ref="SCH1:SCL1"/>
    <mergeCell ref="RZI1:RZM1"/>
    <mergeCell ref="RZP1:RZT1"/>
    <mergeCell ref="RZW1:SAA1"/>
    <mergeCell ref="SAD1:SAH1"/>
    <mergeCell ref="SAK1:SAO1"/>
    <mergeCell ref="SAR1:SAV1"/>
    <mergeCell ref="RXS1:RXW1"/>
    <mergeCell ref="RXZ1:RYD1"/>
    <mergeCell ref="RYG1:RYK1"/>
    <mergeCell ref="RYN1:RYR1"/>
    <mergeCell ref="RYU1:RYY1"/>
    <mergeCell ref="RZB1:RZF1"/>
    <mergeCell ref="RWC1:RWG1"/>
    <mergeCell ref="RWJ1:RWN1"/>
    <mergeCell ref="RWQ1:RWU1"/>
    <mergeCell ref="RWX1:RXB1"/>
    <mergeCell ref="RXE1:RXI1"/>
    <mergeCell ref="RXL1:RXP1"/>
    <mergeCell ref="RUM1:RUQ1"/>
    <mergeCell ref="RUT1:RUX1"/>
    <mergeCell ref="RVA1:RVE1"/>
    <mergeCell ref="RVH1:RVL1"/>
    <mergeCell ref="RVO1:RVS1"/>
    <mergeCell ref="RVV1:RVZ1"/>
    <mergeCell ref="RSW1:RTA1"/>
    <mergeCell ref="RTD1:RTH1"/>
    <mergeCell ref="RTK1:RTO1"/>
    <mergeCell ref="RTR1:RTV1"/>
    <mergeCell ref="RTY1:RUC1"/>
    <mergeCell ref="RUF1:RUJ1"/>
    <mergeCell ref="RRG1:RRK1"/>
    <mergeCell ref="RRN1:RRR1"/>
    <mergeCell ref="RRU1:RRY1"/>
    <mergeCell ref="RSB1:RSF1"/>
    <mergeCell ref="RSI1:RSM1"/>
    <mergeCell ref="RSP1:RST1"/>
    <mergeCell ref="RPQ1:RPU1"/>
    <mergeCell ref="RPX1:RQB1"/>
    <mergeCell ref="RQE1:RQI1"/>
    <mergeCell ref="RQL1:RQP1"/>
    <mergeCell ref="RQS1:RQW1"/>
    <mergeCell ref="RQZ1:RRD1"/>
    <mergeCell ref="ROA1:ROE1"/>
    <mergeCell ref="ROH1:ROL1"/>
    <mergeCell ref="ROO1:ROS1"/>
    <mergeCell ref="ROV1:ROZ1"/>
    <mergeCell ref="RPC1:RPG1"/>
    <mergeCell ref="RPJ1:RPN1"/>
    <mergeCell ref="RMK1:RMO1"/>
    <mergeCell ref="RMR1:RMV1"/>
    <mergeCell ref="RMY1:RNC1"/>
    <mergeCell ref="RNF1:RNJ1"/>
    <mergeCell ref="RNM1:RNQ1"/>
    <mergeCell ref="RNT1:RNX1"/>
    <mergeCell ref="RKU1:RKY1"/>
    <mergeCell ref="RLB1:RLF1"/>
    <mergeCell ref="RLI1:RLM1"/>
    <mergeCell ref="RLP1:RLT1"/>
    <mergeCell ref="RLW1:RMA1"/>
    <mergeCell ref="RMD1:RMH1"/>
    <mergeCell ref="RJE1:RJI1"/>
    <mergeCell ref="RJL1:RJP1"/>
    <mergeCell ref="RJS1:RJW1"/>
    <mergeCell ref="RJZ1:RKD1"/>
    <mergeCell ref="RKG1:RKK1"/>
    <mergeCell ref="RKN1:RKR1"/>
    <mergeCell ref="RHO1:RHS1"/>
    <mergeCell ref="RHV1:RHZ1"/>
    <mergeCell ref="RIC1:RIG1"/>
    <mergeCell ref="RIJ1:RIN1"/>
    <mergeCell ref="RIQ1:RIU1"/>
    <mergeCell ref="RIX1:RJB1"/>
    <mergeCell ref="RFY1:RGC1"/>
    <mergeCell ref="RGF1:RGJ1"/>
    <mergeCell ref="RGM1:RGQ1"/>
    <mergeCell ref="RGT1:RGX1"/>
    <mergeCell ref="RHA1:RHE1"/>
    <mergeCell ref="RHH1:RHL1"/>
    <mergeCell ref="REI1:REM1"/>
    <mergeCell ref="REP1:RET1"/>
    <mergeCell ref="REW1:RFA1"/>
    <mergeCell ref="RFD1:RFH1"/>
    <mergeCell ref="RFK1:RFO1"/>
    <mergeCell ref="RFR1:RFV1"/>
    <mergeCell ref="RCS1:RCW1"/>
    <mergeCell ref="RCZ1:RDD1"/>
    <mergeCell ref="RDG1:RDK1"/>
    <mergeCell ref="RDN1:RDR1"/>
    <mergeCell ref="RDU1:RDY1"/>
    <mergeCell ref="REB1:REF1"/>
    <mergeCell ref="RBC1:RBG1"/>
    <mergeCell ref="RBJ1:RBN1"/>
    <mergeCell ref="RBQ1:RBU1"/>
    <mergeCell ref="RBX1:RCB1"/>
    <mergeCell ref="RCE1:RCI1"/>
    <mergeCell ref="RCL1:RCP1"/>
    <mergeCell ref="QZM1:QZQ1"/>
    <mergeCell ref="QZT1:QZX1"/>
    <mergeCell ref="RAA1:RAE1"/>
    <mergeCell ref="RAH1:RAL1"/>
    <mergeCell ref="RAO1:RAS1"/>
    <mergeCell ref="RAV1:RAZ1"/>
    <mergeCell ref="QXW1:QYA1"/>
    <mergeCell ref="QYD1:QYH1"/>
    <mergeCell ref="QYK1:QYO1"/>
    <mergeCell ref="QYR1:QYV1"/>
    <mergeCell ref="QYY1:QZC1"/>
    <mergeCell ref="QZF1:QZJ1"/>
    <mergeCell ref="QWG1:QWK1"/>
    <mergeCell ref="QWN1:QWR1"/>
    <mergeCell ref="QWU1:QWY1"/>
    <mergeCell ref="QXB1:QXF1"/>
    <mergeCell ref="QXI1:QXM1"/>
    <mergeCell ref="QXP1:QXT1"/>
    <mergeCell ref="QUQ1:QUU1"/>
    <mergeCell ref="QUX1:QVB1"/>
    <mergeCell ref="QVE1:QVI1"/>
    <mergeCell ref="QVL1:QVP1"/>
    <mergeCell ref="QVS1:QVW1"/>
    <mergeCell ref="QVZ1:QWD1"/>
    <mergeCell ref="QTA1:QTE1"/>
    <mergeCell ref="QTH1:QTL1"/>
    <mergeCell ref="QTO1:QTS1"/>
    <mergeCell ref="QTV1:QTZ1"/>
    <mergeCell ref="QUC1:QUG1"/>
    <mergeCell ref="QUJ1:QUN1"/>
    <mergeCell ref="QRK1:QRO1"/>
    <mergeCell ref="QRR1:QRV1"/>
    <mergeCell ref="QRY1:QSC1"/>
    <mergeCell ref="QSF1:QSJ1"/>
    <mergeCell ref="QSM1:QSQ1"/>
    <mergeCell ref="QST1:QSX1"/>
    <mergeCell ref="QPU1:QPY1"/>
    <mergeCell ref="QQB1:QQF1"/>
    <mergeCell ref="QQI1:QQM1"/>
    <mergeCell ref="QQP1:QQT1"/>
    <mergeCell ref="QQW1:QRA1"/>
    <mergeCell ref="QRD1:QRH1"/>
    <mergeCell ref="QOE1:QOI1"/>
    <mergeCell ref="QOL1:QOP1"/>
    <mergeCell ref="QOS1:QOW1"/>
    <mergeCell ref="QOZ1:QPD1"/>
    <mergeCell ref="QPG1:QPK1"/>
    <mergeCell ref="QPN1:QPR1"/>
    <mergeCell ref="QMO1:QMS1"/>
    <mergeCell ref="QMV1:QMZ1"/>
    <mergeCell ref="QNC1:QNG1"/>
    <mergeCell ref="QNJ1:QNN1"/>
    <mergeCell ref="QNQ1:QNU1"/>
    <mergeCell ref="QNX1:QOB1"/>
    <mergeCell ref="QKY1:QLC1"/>
    <mergeCell ref="QLF1:QLJ1"/>
    <mergeCell ref="QLM1:QLQ1"/>
    <mergeCell ref="QLT1:QLX1"/>
    <mergeCell ref="QMA1:QME1"/>
    <mergeCell ref="QMH1:QML1"/>
    <mergeCell ref="QJI1:QJM1"/>
    <mergeCell ref="QJP1:QJT1"/>
    <mergeCell ref="QJW1:QKA1"/>
    <mergeCell ref="QKD1:QKH1"/>
    <mergeCell ref="QKK1:QKO1"/>
    <mergeCell ref="QKR1:QKV1"/>
    <mergeCell ref="QHS1:QHW1"/>
    <mergeCell ref="QHZ1:QID1"/>
    <mergeCell ref="QIG1:QIK1"/>
    <mergeCell ref="QIN1:QIR1"/>
    <mergeCell ref="QIU1:QIY1"/>
    <mergeCell ref="QJB1:QJF1"/>
    <mergeCell ref="QGC1:QGG1"/>
    <mergeCell ref="QGJ1:QGN1"/>
    <mergeCell ref="QGQ1:QGU1"/>
    <mergeCell ref="QGX1:QHB1"/>
    <mergeCell ref="QHE1:QHI1"/>
    <mergeCell ref="QHL1:QHP1"/>
    <mergeCell ref="QEM1:QEQ1"/>
    <mergeCell ref="QET1:QEX1"/>
    <mergeCell ref="QFA1:QFE1"/>
    <mergeCell ref="QFH1:QFL1"/>
    <mergeCell ref="QFO1:QFS1"/>
    <mergeCell ref="QFV1:QFZ1"/>
    <mergeCell ref="QCW1:QDA1"/>
    <mergeCell ref="QDD1:QDH1"/>
    <mergeCell ref="QDK1:QDO1"/>
    <mergeCell ref="QDR1:QDV1"/>
    <mergeCell ref="QDY1:QEC1"/>
    <mergeCell ref="QEF1:QEJ1"/>
    <mergeCell ref="QBG1:QBK1"/>
    <mergeCell ref="QBN1:QBR1"/>
    <mergeCell ref="QBU1:QBY1"/>
    <mergeCell ref="QCB1:QCF1"/>
    <mergeCell ref="QCI1:QCM1"/>
    <mergeCell ref="QCP1:QCT1"/>
    <mergeCell ref="PZQ1:PZU1"/>
    <mergeCell ref="PZX1:QAB1"/>
    <mergeCell ref="QAE1:QAI1"/>
    <mergeCell ref="QAL1:QAP1"/>
    <mergeCell ref="QAS1:QAW1"/>
    <mergeCell ref="QAZ1:QBD1"/>
    <mergeCell ref="PYA1:PYE1"/>
    <mergeCell ref="PYH1:PYL1"/>
    <mergeCell ref="PYO1:PYS1"/>
    <mergeCell ref="PYV1:PYZ1"/>
    <mergeCell ref="PZC1:PZG1"/>
    <mergeCell ref="PZJ1:PZN1"/>
    <mergeCell ref="PWK1:PWO1"/>
    <mergeCell ref="PWR1:PWV1"/>
    <mergeCell ref="PWY1:PXC1"/>
    <mergeCell ref="PXF1:PXJ1"/>
    <mergeCell ref="PXM1:PXQ1"/>
    <mergeCell ref="PXT1:PXX1"/>
    <mergeCell ref="PUU1:PUY1"/>
    <mergeCell ref="PVB1:PVF1"/>
    <mergeCell ref="PVI1:PVM1"/>
    <mergeCell ref="PVP1:PVT1"/>
    <mergeCell ref="PVW1:PWA1"/>
    <mergeCell ref="PWD1:PWH1"/>
    <mergeCell ref="PTE1:PTI1"/>
    <mergeCell ref="PTL1:PTP1"/>
    <mergeCell ref="PTS1:PTW1"/>
    <mergeCell ref="PTZ1:PUD1"/>
    <mergeCell ref="PUG1:PUK1"/>
    <mergeCell ref="PUN1:PUR1"/>
    <mergeCell ref="PRO1:PRS1"/>
    <mergeCell ref="PRV1:PRZ1"/>
    <mergeCell ref="PSC1:PSG1"/>
    <mergeCell ref="PSJ1:PSN1"/>
    <mergeCell ref="PSQ1:PSU1"/>
    <mergeCell ref="PSX1:PTB1"/>
    <mergeCell ref="PPY1:PQC1"/>
    <mergeCell ref="PQF1:PQJ1"/>
    <mergeCell ref="PQM1:PQQ1"/>
    <mergeCell ref="PQT1:PQX1"/>
    <mergeCell ref="PRA1:PRE1"/>
    <mergeCell ref="PRH1:PRL1"/>
    <mergeCell ref="POI1:POM1"/>
    <mergeCell ref="POP1:POT1"/>
    <mergeCell ref="POW1:PPA1"/>
    <mergeCell ref="PPD1:PPH1"/>
    <mergeCell ref="PPK1:PPO1"/>
    <mergeCell ref="PPR1:PPV1"/>
    <mergeCell ref="PMS1:PMW1"/>
    <mergeCell ref="PMZ1:PND1"/>
    <mergeCell ref="PNG1:PNK1"/>
    <mergeCell ref="PNN1:PNR1"/>
    <mergeCell ref="PNU1:PNY1"/>
    <mergeCell ref="POB1:POF1"/>
    <mergeCell ref="PLC1:PLG1"/>
    <mergeCell ref="PLJ1:PLN1"/>
    <mergeCell ref="PLQ1:PLU1"/>
    <mergeCell ref="PLX1:PMB1"/>
    <mergeCell ref="PME1:PMI1"/>
    <mergeCell ref="PML1:PMP1"/>
    <mergeCell ref="PJM1:PJQ1"/>
    <mergeCell ref="PJT1:PJX1"/>
    <mergeCell ref="PKA1:PKE1"/>
    <mergeCell ref="PKH1:PKL1"/>
    <mergeCell ref="PKO1:PKS1"/>
    <mergeCell ref="PKV1:PKZ1"/>
    <mergeCell ref="PHW1:PIA1"/>
    <mergeCell ref="PID1:PIH1"/>
    <mergeCell ref="PIK1:PIO1"/>
    <mergeCell ref="PIR1:PIV1"/>
    <mergeCell ref="PIY1:PJC1"/>
    <mergeCell ref="PJF1:PJJ1"/>
    <mergeCell ref="PGG1:PGK1"/>
    <mergeCell ref="PGN1:PGR1"/>
    <mergeCell ref="PGU1:PGY1"/>
    <mergeCell ref="PHB1:PHF1"/>
    <mergeCell ref="PHI1:PHM1"/>
    <mergeCell ref="PHP1:PHT1"/>
    <mergeCell ref="PEQ1:PEU1"/>
    <mergeCell ref="PEX1:PFB1"/>
    <mergeCell ref="PFE1:PFI1"/>
    <mergeCell ref="PFL1:PFP1"/>
    <mergeCell ref="PFS1:PFW1"/>
    <mergeCell ref="PFZ1:PGD1"/>
    <mergeCell ref="PDA1:PDE1"/>
    <mergeCell ref="PDH1:PDL1"/>
    <mergeCell ref="PDO1:PDS1"/>
    <mergeCell ref="PDV1:PDZ1"/>
    <mergeCell ref="PEC1:PEG1"/>
    <mergeCell ref="PEJ1:PEN1"/>
    <mergeCell ref="PBK1:PBO1"/>
    <mergeCell ref="PBR1:PBV1"/>
    <mergeCell ref="PBY1:PCC1"/>
    <mergeCell ref="PCF1:PCJ1"/>
    <mergeCell ref="PCM1:PCQ1"/>
    <mergeCell ref="PCT1:PCX1"/>
    <mergeCell ref="OZU1:OZY1"/>
    <mergeCell ref="PAB1:PAF1"/>
    <mergeCell ref="PAI1:PAM1"/>
    <mergeCell ref="PAP1:PAT1"/>
    <mergeCell ref="PAW1:PBA1"/>
    <mergeCell ref="PBD1:PBH1"/>
    <mergeCell ref="OYE1:OYI1"/>
    <mergeCell ref="OYL1:OYP1"/>
    <mergeCell ref="OYS1:OYW1"/>
    <mergeCell ref="OYZ1:OZD1"/>
    <mergeCell ref="OZG1:OZK1"/>
    <mergeCell ref="OZN1:OZR1"/>
    <mergeCell ref="OWO1:OWS1"/>
    <mergeCell ref="OWV1:OWZ1"/>
    <mergeCell ref="OXC1:OXG1"/>
    <mergeCell ref="OXJ1:OXN1"/>
    <mergeCell ref="OXQ1:OXU1"/>
    <mergeCell ref="OXX1:OYB1"/>
    <mergeCell ref="OUY1:OVC1"/>
    <mergeCell ref="OVF1:OVJ1"/>
    <mergeCell ref="OVM1:OVQ1"/>
    <mergeCell ref="OVT1:OVX1"/>
    <mergeCell ref="OWA1:OWE1"/>
    <mergeCell ref="OWH1:OWL1"/>
    <mergeCell ref="OTI1:OTM1"/>
    <mergeCell ref="OTP1:OTT1"/>
    <mergeCell ref="OTW1:OUA1"/>
    <mergeCell ref="OUD1:OUH1"/>
    <mergeCell ref="OUK1:OUO1"/>
    <mergeCell ref="OUR1:OUV1"/>
    <mergeCell ref="ORS1:ORW1"/>
    <mergeCell ref="ORZ1:OSD1"/>
    <mergeCell ref="OSG1:OSK1"/>
    <mergeCell ref="OSN1:OSR1"/>
    <mergeCell ref="OSU1:OSY1"/>
    <mergeCell ref="OTB1:OTF1"/>
    <mergeCell ref="OQC1:OQG1"/>
    <mergeCell ref="OQJ1:OQN1"/>
    <mergeCell ref="OQQ1:OQU1"/>
    <mergeCell ref="OQX1:ORB1"/>
    <mergeCell ref="ORE1:ORI1"/>
    <mergeCell ref="ORL1:ORP1"/>
    <mergeCell ref="OOM1:OOQ1"/>
    <mergeCell ref="OOT1:OOX1"/>
    <mergeCell ref="OPA1:OPE1"/>
    <mergeCell ref="OPH1:OPL1"/>
    <mergeCell ref="OPO1:OPS1"/>
    <mergeCell ref="OPV1:OPZ1"/>
    <mergeCell ref="OMW1:ONA1"/>
    <mergeCell ref="OND1:ONH1"/>
    <mergeCell ref="ONK1:ONO1"/>
    <mergeCell ref="ONR1:ONV1"/>
    <mergeCell ref="ONY1:OOC1"/>
    <mergeCell ref="OOF1:OOJ1"/>
    <mergeCell ref="OLG1:OLK1"/>
    <mergeCell ref="OLN1:OLR1"/>
    <mergeCell ref="OLU1:OLY1"/>
    <mergeCell ref="OMB1:OMF1"/>
    <mergeCell ref="OMI1:OMM1"/>
    <mergeCell ref="OMP1:OMT1"/>
    <mergeCell ref="OJQ1:OJU1"/>
    <mergeCell ref="OJX1:OKB1"/>
    <mergeCell ref="OKE1:OKI1"/>
    <mergeCell ref="OKL1:OKP1"/>
    <mergeCell ref="OKS1:OKW1"/>
    <mergeCell ref="OKZ1:OLD1"/>
    <mergeCell ref="OIA1:OIE1"/>
    <mergeCell ref="OIH1:OIL1"/>
    <mergeCell ref="OIO1:OIS1"/>
    <mergeCell ref="OIV1:OIZ1"/>
    <mergeCell ref="OJC1:OJG1"/>
    <mergeCell ref="OJJ1:OJN1"/>
    <mergeCell ref="OGK1:OGO1"/>
    <mergeCell ref="OGR1:OGV1"/>
    <mergeCell ref="OGY1:OHC1"/>
    <mergeCell ref="OHF1:OHJ1"/>
    <mergeCell ref="OHM1:OHQ1"/>
    <mergeCell ref="OHT1:OHX1"/>
    <mergeCell ref="OEU1:OEY1"/>
    <mergeCell ref="OFB1:OFF1"/>
    <mergeCell ref="OFI1:OFM1"/>
    <mergeCell ref="OFP1:OFT1"/>
    <mergeCell ref="OFW1:OGA1"/>
    <mergeCell ref="OGD1:OGH1"/>
    <mergeCell ref="ODE1:ODI1"/>
    <mergeCell ref="ODL1:ODP1"/>
    <mergeCell ref="ODS1:ODW1"/>
    <mergeCell ref="ODZ1:OED1"/>
    <mergeCell ref="OEG1:OEK1"/>
    <mergeCell ref="OEN1:OER1"/>
    <mergeCell ref="OBO1:OBS1"/>
    <mergeCell ref="OBV1:OBZ1"/>
    <mergeCell ref="OCC1:OCG1"/>
    <mergeCell ref="OCJ1:OCN1"/>
    <mergeCell ref="OCQ1:OCU1"/>
    <mergeCell ref="OCX1:ODB1"/>
    <mergeCell ref="NZY1:OAC1"/>
    <mergeCell ref="OAF1:OAJ1"/>
    <mergeCell ref="OAM1:OAQ1"/>
    <mergeCell ref="OAT1:OAX1"/>
    <mergeCell ref="OBA1:OBE1"/>
    <mergeCell ref="OBH1:OBL1"/>
    <mergeCell ref="NYI1:NYM1"/>
    <mergeCell ref="NYP1:NYT1"/>
    <mergeCell ref="NYW1:NZA1"/>
    <mergeCell ref="NZD1:NZH1"/>
    <mergeCell ref="NZK1:NZO1"/>
    <mergeCell ref="NZR1:NZV1"/>
    <mergeCell ref="NWS1:NWW1"/>
    <mergeCell ref="NWZ1:NXD1"/>
    <mergeCell ref="NXG1:NXK1"/>
    <mergeCell ref="NXN1:NXR1"/>
    <mergeCell ref="NXU1:NXY1"/>
    <mergeCell ref="NYB1:NYF1"/>
    <mergeCell ref="NVC1:NVG1"/>
    <mergeCell ref="NVJ1:NVN1"/>
    <mergeCell ref="NVQ1:NVU1"/>
    <mergeCell ref="NVX1:NWB1"/>
    <mergeCell ref="NWE1:NWI1"/>
    <mergeCell ref="NWL1:NWP1"/>
    <mergeCell ref="NTM1:NTQ1"/>
    <mergeCell ref="NTT1:NTX1"/>
    <mergeCell ref="NUA1:NUE1"/>
    <mergeCell ref="NUH1:NUL1"/>
    <mergeCell ref="NUO1:NUS1"/>
    <mergeCell ref="NUV1:NUZ1"/>
    <mergeCell ref="NRW1:NSA1"/>
    <mergeCell ref="NSD1:NSH1"/>
    <mergeCell ref="NSK1:NSO1"/>
    <mergeCell ref="NSR1:NSV1"/>
    <mergeCell ref="NSY1:NTC1"/>
    <mergeCell ref="NTF1:NTJ1"/>
    <mergeCell ref="NQG1:NQK1"/>
    <mergeCell ref="NQN1:NQR1"/>
    <mergeCell ref="NQU1:NQY1"/>
    <mergeCell ref="NRB1:NRF1"/>
    <mergeCell ref="NRI1:NRM1"/>
    <mergeCell ref="NRP1:NRT1"/>
    <mergeCell ref="NOQ1:NOU1"/>
    <mergeCell ref="NOX1:NPB1"/>
    <mergeCell ref="NPE1:NPI1"/>
    <mergeCell ref="NPL1:NPP1"/>
    <mergeCell ref="NPS1:NPW1"/>
    <mergeCell ref="NPZ1:NQD1"/>
    <mergeCell ref="NNA1:NNE1"/>
    <mergeCell ref="NNH1:NNL1"/>
    <mergeCell ref="NNO1:NNS1"/>
    <mergeCell ref="NNV1:NNZ1"/>
    <mergeCell ref="NOC1:NOG1"/>
    <mergeCell ref="NOJ1:NON1"/>
    <mergeCell ref="NLK1:NLO1"/>
    <mergeCell ref="NLR1:NLV1"/>
    <mergeCell ref="NLY1:NMC1"/>
    <mergeCell ref="NMF1:NMJ1"/>
    <mergeCell ref="NMM1:NMQ1"/>
    <mergeCell ref="NMT1:NMX1"/>
    <mergeCell ref="NJU1:NJY1"/>
    <mergeCell ref="NKB1:NKF1"/>
    <mergeCell ref="NKI1:NKM1"/>
    <mergeCell ref="NKP1:NKT1"/>
    <mergeCell ref="NKW1:NLA1"/>
    <mergeCell ref="NLD1:NLH1"/>
    <mergeCell ref="NIE1:NII1"/>
    <mergeCell ref="NIL1:NIP1"/>
    <mergeCell ref="NIS1:NIW1"/>
    <mergeCell ref="NIZ1:NJD1"/>
    <mergeCell ref="NJG1:NJK1"/>
    <mergeCell ref="NJN1:NJR1"/>
    <mergeCell ref="NGO1:NGS1"/>
    <mergeCell ref="NGV1:NGZ1"/>
    <mergeCell ref="NHC1:NHG1"/>
    <mergeCell ref="NHJ1:NHN1"/>
    <mergeCell ref="NHQ1:NHU1"/>
    <mergeCell ref="NHX1:NIB1"/>
    <mergeCell ref="NEY1:NFC1"/>
    <mergeCell ref="NFF1:NFJ1"/>
    <mergeCell ref="NFM1:NFQ1"/>
    <mergeCell ref="NFT1:NFX1"/>
    <mergeCell ref="NGA1:NGE1"/>
    <mergeCell ref="NGH1:NGL1"/>
    <mergeCell ref="NDI1:NDM1"/>
    <mergeCell ref="NDP1:NDT1"/>
    <mergeCell ref="NDW1:NEA1"/>
    <mergeCell ref="NED1:NEH1"/>
    <mergeCell ref="NEK1:NEO1"/>
    <mergeCell ref="NER1:NEV1"/>
    <mergeCell ref="NBS1:NBW1"/>
    <mergeCell ref="NBZ1:NCD1"/>
    <mergeCell ref="NCG1:NCK1"/>
    <mergeCell ref="NCN1:NCR1"/>
    <mergeCell ref="NCU1:NCY1"/>
    <mergeCell ref="NDB1:NDF1"/>
    <mergeCell ref="NAC1:NAG1"/>
    <mergeCell ref="NAJ1:NAN1"/>
    <mergeCell ref="NAQ1:NAU1"/>
    <mergeCell ref="NAX1:NBB1"/>
    <mergeCell ref="NBE1:NBI1"/>
    <mergeCell ref="NBL1:NBP1"/>
    <mergeCell ref="MYM1:MYQ1"/>
    <mergeCell ref="MYT1:MYX1"/>
    <mergeCell ref="MZA1:MZE1"/>
    <mergeCell ref="MZH1:MZL1"/>
    <mergeCell ref="MZO1:MZS1"/>
    <mergeCell ref="MZV1:MZZ1"/>
    <mergeCell ref="MWW1:MXA1"/>
    <mergeCell ref="MXD1:MXH1"/>
    <mergeCell ref="MXK1:MXO1"/>
    <mergeCell ref="MXR1:MXV1"/>
    <mergeCell ref="MXY1:MYC1"/>
    <mergeCell ref="MYF1:MYJ1"/>
    <mergeCell ref="MVG1:MVK1"/>
    <mergeCell ref="MVN1:MVR1"/>
    <mergeCell ref="MVU1:MVY1"/>
    <mergeCell ref="MWB1:MWF1"/>
    <mergeCell ref="MWI1:MWM1"/>
    <mergeCell ref="MWP1:MWT1"/>
    <mergeCell ref="MTQ1:MTU1"/>
    <mergeCell ref="MTX1:MUB1"/>
    <mergeCell ref="MUE1:MUI1"/>
    <mergeCell ref="MUL1:MUP1"/>
    <mergeCell ref="MUS1:MUW1"/>
    <mergeCell ref="MUZ1:MVD1"/>
    <mergeCell ref="MSA1:MSE1"/>
    <mergeCell ref="MSH1:MSL1"/>
    <mergeCell ref="MSO1:MSS1"/>
    <mergeCell ref="MSV1:MSZ1"/>
    <mergeCell ref="MTC1:MTG1"/>
    <mergeCell ref="MTJ1:MTN1"/>
    <mergeCell ref="MQK1:MQO1"/>
    <mergeCell ref="MQR1:MQV1"/>
    <mergeCell ref="MQY1:MRC1"/>
    <mergeCell ref="MRF1:MRJ1"/>
    <mergeCell ref="MRM1:MRQ1"/>
    <mergeCell ref="MRT1:MRX1"/>
    <mergeCell ref="MOU1:MOY1"/>
    <mergeCell ref="MPB1:MPF1"/>
    <mergeCell ref="MPI1:MPM1"/>
    <mergeCell ref="MPP1:MPT1"/>
    <mergeCell ref="MPW1:MQA1"/>
    <mergeCell ref="MQD1:MQH1"/>
    <mergeCell ref="MNE1:MNI1"/>
    <mergeCell ref="MNL1:MNP1"/>
    <mergeCell ref="MNS1:MNW1"/>
    <mergeCell ref="MNZ1:MOD1"/>
    <mergeCell ref="MOG1:MOK1"/>
    <mergeCell ref="MON1:MOR1"/>
    <mergeCell ref="MLO1:MLS1"/>
    <mergeCell ref="MLV1:MLZ1"/>
    <mergeCell ref="MMC1:MMG1"/>
    <mergeCell ref="MMJ1:MMN1"/>
    <mergeCell ref="MMQ1:MMU1"/>
    <mergeCell ref="MMX1:MNB1"/>
    <mergeCell ref="MJY1:MKC1"/>
    <mergeCell ref="MKF1:MKJ1"/>
    <mergeCell ref="MKM1:MKQ1"/>
    <mergeCell ref="MKT1:MKX1"/>
    <mergeCell ref="MLA1:MLE1"/>
    <mergeCell ref="MLH1:MLL1"/>
    <mergeCell ref="MII1:MIM1"/>
    <mergeCell ref="MIP1:MIT1"/>
    <mergeCell ref="MIW1:MJA1"/>
    <mergeCell ref="MJD1:MJH1"/>
    <mergeCell ref="MJK1:MJO1"/>
    <mergeCell ref="MJR1:MJV1"/>
    <mergeCell ref="MGS1:MGW1"/>
    <mergeCell ref="MGZ1:MHD1"/>
    <mergeCell ref="MHG1:MHK1"/>
    <mergeCell ref="MHN1:MHR1"/>
    <mergeCell ref="MHU1:MHY1"/>
    <mergeCell ref="MIB1:MIF1"/>
    <mergeCell ref="MFC1:MFG1"/>
    <mergeCell ref="MFJ1:MFN1"/>
    <mergeCell ref="MFQ1:MFU1"/>
    <mergeCell ref="MFX1:MGB1"/>
    <mergeCell ref="MGE1:MGI1"/>
    <mergeCell ref="MGL1:MGP1"/>
    <mergeCell ref="MDM1:MDQ1"/>
    <mergeCell ref="MDT1:MDX1"/>
    <mergeCell ref="MEA1:MEE1"/>
    <mergeCell ref="MEH1:MEL1"/>
    <mergeCell ref="MEO1:MES1"/>
    <mergeCell ref="MEV1:MEZ1"/>
    <mergeCell ref="MBW1:MCA1"/>
    <mergeCell ref="MCD1:MCH1"/>
    <mergeCell ref="MCK1:MCO1"/>
    <mergeCell ref="MCR1:MCV1"/>
    <mergeCell ref="MCY1:MDC1"/>
    <mergeCell ref="MDF1:MDJ1"/>
    <mergeCell ref="MAG1:MAK1"/>
    <mergeCell ref="MAN1:MAR1"/>
    <mergeCell ref="MAU1:MAY1"/>
    <mergeCell ref="MBB1:MBF1"/>
    <mergeCell ref="MBI1:MBM1"/>
    <mergeCell ref="MBP1:MBT1"/>
    <mergeCell ref="LYQ1:LYU1"/>
    <mergeCell ref="LYX1:LZB1"/>
    <mergeCell ref="LZE1:LZI1"/>
    <mergeCell ref="LZL1:LZP1"/>
    <mergeCell ref="LZS1:LZW1"/>
    <mergeCell ref="LZZ1:MAD1"/>
    <mergeCell ref="LXA1:LXE1"/>
    <mergeCell ref="LXH1:LXL1"/>
    <mergeCell ref="LXO1:LXS1"/>
    <mergeCell ref="LXV1:LXZ1"/>
    <mergeCell ref="LYC1:LYG1"/>
    <mergeCell ref="LYJ1:LYN1"/>
    <mergeCell ref="LVK1:LVO1"/>
    <mergeCell ref="LVR1:LVV1"/>
    <mergeCell ref="LVY1:LWC1"/>
    <mergeCell ref="LWF1:LWJ1"/>
    <mergeCell ref="LWM1:LWQ1"/>
    <mergeCell ref="LWT1:LWX1"/>
    <mergeCell ref="LTU1:LTY1"/>
    <mergeCell ref="LUB1:LUF1"/>
    <mergeCell ref="LUI1:LUM1"/>
    <mergeCell ref="LUP1:LUT1"/>
    <mergeCell ref="LUW1:LVA1"/>
    <mergeCell ref="LVD1:LVH1"/>
    <mergeCell ref="LSE1:LSI1"/>
    <mergeCell ref="LSL1:LSP1"/>
    <mergeCell ref="LSS1:LSW1"/>
    <mergeCell ref="LSZ1:LTD1"/>
    <mergeCell ref="LTG1:LTK1"/>
    <mergeCell ref="LTN1:LTR1"/>
    <mergeCell ref="LQO1:LQS1"/>
    <mergeCell ref="LQV1:LQZ1"/>
    <mergeCell ref="LRC1:LRG1"/>
    <mergeCell ref="LRJ1:LRN1"/>
    <mergeCell ref="LRQ1:LRU1"/>
    <mergeCell ref="LRX1:LSB1"/>
    <mergeCell ref="LOY1:LPC1"/>
    <mergeCell ref="LPF1:LPJ1"/>
    <mergeCell ref="LPM1:LPQ1"/>
    <mergeCell ref="LPT1:LPX1"/>
    <mergeCell ref="LQA1:LQE1"/>
    <mergeCell ref="LQH1:LQL1"/>
    <mergeCell ref="LNI1:LNM1"/>
    <mergeCell ref="LNP1:LNT1"/>
    <mergeCell ref="LNW1:LOA1"/>
    <mergeCell ref="LOD1:LOH1"/>
    <mergeCell ref="LOK1:LOO1"/>
    <mergeCell ref="LOR1:LOV1"/>
    <mergeCell ref="LLS1:LLW1"/>
    <mergeCell ref="LLZ1:LMD1"/>
    <mergeCell ref="LMG1:LMK1"/>
    <mergeCell ref="LMN1:LMR1"/>
    <mergeCell ref="LMU1:LMY1"/>
    <mergeCell ref="LNB1:LNF1"/>
    <mergeCell ref="LKC1:LKG1"/>
    <mergeCell ref="LKJ1:LKN1"/>
    <mergeCell ref="LKQ1:LKU1"/>
    <mergeCell ref="LKX1:LLB1"/>
    <mergeCell ref="LLE1:LLI1"/>
    <mergeCell ref="LLL1:LLP1"/>
    <mergeCell ref="LIM1:LIQ1"/>
    <mergeCell ref="LIT1:LIX1"/>
    <mergeCell ref="LJA1:LJE1"/>
    <mergeCell ref="LJH1:LJL1"/>
    <mergeCell ref="LJO1:LJS1"/>
    <mergeCell ref="LJV1:LJZ1"/>
    <mergeCell ref="LGW1:LHA1"/>
    <mergeCell ref="LHD1:LHH1"/>
    <mergeCell ref="LHK1:LHO1"/>
    <mergeCell ref="LHR1:LHV1"/>
    <mergeCell ref="LHY1:LIC1"/>
    <mergeCell ref="LIF1:LIJ1"/>
    <mergeCell ref="LFG1:LFK1"/>
    <mergeCell ref="LFN1:LFR1"/>
    <mergeCell ref="LFU1:LFY1"/>
    <mergeCell ref="LGB1:LGF1"/>
    <mergeCell ref="LGI1:LGM1"/>
    <mergeCell ref="LGP1:LGT1"/>
    <mergeCell ref="LDQ1:LDU1"/>
    <mergeCell ref="LDX1:LEB1"/>
    <mergeCell ref="LEE1:LEI1"/>
    <mergeCell ref="LEL1:LEP1"/>
    <mergeCell ref="LES1:LEW1"/>
    <mergeCell ref="LEZ1:LFD1"/>
    <mergeCell ref="LCA1:LCE1"/>
    <mergeCell ref="LCH1:LCL1"/>
    <mergeCell ref="LCO1:LCS1"/>
    <mergeCell ref="LCV1:LCZ1"/>
    <mergeCell ref="LDC1:LDG1"/>
    <mergeCell ref="LDJ1:LDN1"/>
    <mergeCell ref="LAK1:LAO1"/>
    <mergeCell ref="LAR1:LAV1"/>
    <mergeCell ref="LAY1:LBC1"/>
    <mergeCell ref="LBF1:LBJ1"/>
    <mergeCell ref="LBM1:LBQ1"/>
    <mergeCell ref="LBT1:LBX1"/>
    <mergeCell ref="KYU1:KYY1"/>
    <mergeCell ref="KZB1:KZF1"/>
    <mergeCell ref="KZI1:KZM1"/>
    <mergeCell ref="KZP1:KZT1"/>
    <mergeCell ref="KZW1:LAA1"/>
    <mergeCell ref="LAD1:LAH1"/>
    <mergeCell ref="KXE1:KXI1"/>
    <mergeCell ref="KXL1:KXP1"/>
    <mergeCell ref="KXS1:KXW1"/>
    <mergeCell ref="KXZ1:KYD1"/>
    <mergeCell ref="KYG1:KYK1"/>
    <mergeCell ref="KYN1:KYR1"/>
    <mergeCell ref="KVO1:KVS1"/>
    <mergeCell ref="KVV1:KVZ1"/>
    <mergeCell ref="KWC1:KWG1"/>
    <mergeCell ref="KWJ1:KWN1"/>
    <mergeCell ref="KWQ1:KWU1"/>
    <mergeCell ref="KWX1:KXB1"/>
    <mergeCell ref="KTY1:KUC1"/>
    <mergeCell ref="KUF1:KUJ1"/>
    <mergeCell ref="KUM1:KUQ1"/>
    <mergeCell ref="KUT1:KUX1"/>
    <mergeCell ref="KVA1:KVE1"/>
    <mergeCell ref="KVH1:KVL1"/>
    <mergeCell ref="KSI1:KSM1"/>
    <mergeCell ref="KSP1:KST1"/>
    <mergeCell ref="KSW1:KTA1"/>
    <mergeCell ref="KTD1:KTH1"/>
    <mergeCell ref="KTK1:KTO1"/>
    <mergeCell ref="KTR1:KTV1"/>
    <mergeCell ref="KQS1:KQW1"/>
    <mergeCell ref="KQZ1:KRD1"/>
    <mergeCell ref="KRG1:KRK1"/>
    <mergeCell ref="KRN1:KRR1"/>
    <mergeCell ref="KRU1:KRY1"/>
    <mergeCell ref="KSB1:KSF1"/>
    <mergeCell ref="KPC1:KPG1"/>
    <mergeCell ref="KPJ1:KPN1"/>
    <mergeCell ref="KPQ1:KPU1"/>
    <mergeCell ref="KPX1:KQB1"/>
    <mergeCell ref="KQE1:KQI1"/>
    <mergeCell ref="KQL1:KQP1"/>
    <mergeCell ref="KNM1:KNQ1"/>
    <mergeCell ref="KNT1:KNX1"/>
    <mergeCell ref="KOA1:KOE1"/>
    <mergeCell ref="KOH1:KOL1"/>
    <mergeCell ref="KOO1:KOS1"/>
    <mergeCell ref="KOV1:KOZ1"/>
    <mergeCell ref="KLW1:KMA1"/>
    <mergeCell ref="KMD1:KMH1"/>
    <mergeCell ref="KMK1:KMO1"/>
    <mergeCell ref="KMR1:KMV1"/>
    <mergeCell ref="KMY1:KNC1"/>
    <mergeCell ref="KNF1:KNJ1"/>
    <mergeCell ref="KKG1:KKK1"/>
    <mergeCell ref="KKN1:KKR1"/>
    <mergeCell ref="KKU1:KKY1"/>
    <mergeCell ref="KLB1:KLF1"/>
    <mergeCell ref="KLI1:KLM1"/>
    <mergeCell ref="KLP1:KLT1"/>
    <mergeCell ref="KIQ1:KIU1"/>
    <mergeCell ref="KIX1:KJB1"/>
    <mergeCell ref="KJE1:KJI1"/>
    <mergeCell ref="KJL1:KJP1"/>
    <mergeCell ref="KJS1:KJW1"/>
    <mergeCell ref="KJZ1:KKD1"/>
    <mergeCell ref="KHA1:KHE1"/>
    <mergeCell ref="KHH1:KHL1"/>
    <mergeCell ref="KHO1:KHS1"/>
    <mergeCell ref="KHV1:KHZ1"/>
    <mergeCell ref="KIC1:KIG1"/>
    <mergeCell ref="KIJ1:KIN1"/>
    <mergeCell ref="KFK1:KFO1"/>
    <mergeCell ref="KFR1:KFV1"/>
    <mergeCell ref="KFY1:KGC1"/>
    <mergeCell ref="KGF1:KGJ1"/>
    <mergeCell ref="KGM1:KGQ1"/>
    <mergeCell ref="KGT1:KGX1"/>
    <mergeCell ref="KDU1:KDY1"/>
    <mergeCell ref="KEB1:KEF1"/>
    <mergeCell ref="KEI1:KEM1"/>
    <mergeCell ref="KEP1:KET1"/>
    <mergeCell ref="KEW1:KFA1"/>
    <mergeCell ref="KFD1:KFH1"/>
    <mergeCell ref="KCE1:KCI1"/>
    <mergeCell ref="KCL1:KCP1"/>
    <mergeCell ref="KCS1:KCW1"/>
    <mergeCell ref="KCZ1:KDD1"/>
    <mergeCell ref="KDG1:KDK1"/>
    <mergeCell ref="KDN1:KDR1"/>
    <mergeCell ref="KAO1:KAS1"/>
    <mergeCell ref="KAV1:KAZ1"/>
    <mergeCell ref="KBC1:KBG1"/>
    <mergeCell ref="KBJ1:KBN1"/>
    <mergeCell ref="KBQ1:KBU1"/>
    <mergeCell ref="KBX1:KCB1"/>
    <mergeCell ref="JYY1:JZC1"/>
    <mergeCell ref="JZF1:JZJ1"/>
    <mergeCell ref="JZM1:JZQ1"/>
    <mergeCell ref="JZT1:JZX1"/>
    <mergeCell ref="KAA1:KAE1"/>
    <mergeCell ref="KAH1:KAL1"/>
    <mergeCell ref="JXI1:JXM1"/>
    <mergeCell ref="JXP1:JXT1"/>
    <mergeCell ref="JXW1:JYA1"/>
    <mergeCell ref="JYD1:JYH1"/>
    <mergeCell ref="JYK1:JYO1"/>
    <mergeCell ref="JYR1:JYV1"/>
    <mergeCell ref="JVS1:JVW1"/>
    <mergeCell ref="JVZ1:JWD1"/>
    <mergeCell ref="JWG1:JWK1"/>
    <mergeCell ref="JWN1:JWR1"/>
    <mergeCell ref="JWU1:JWY1"/>
    <mergeCell ref="JXB1:JXF1"/>
    <mergeCell ref="JUC1:JUG1"/>
    <mergeCell ref="JUJ1:JUN1"/>
    <mergeCell ref="JUQ1:JUU1"/>
    <mergeCell ref="JUX1:JVB1"/>
    <mergeCell ref="JVE1:JVI1"/>
    <mergeCell ref="JVL1:JVP1"/>
    <mergeCell ref="JSM1:JSQ1"/>
    <mergeCell ref="JST1:JSX1"/>
    <mergeCell ref="JTA1:JTE1"/>
    <mergeCell ref="JTH1:JTL1"/>
    <mergeCell ref="JTO1:JTS1"/>
    <mergeCell ref="JTV1:JTZ1"/>
    <mergeCell ref="JQW1:JRA1"/>
    <mergeCell ref="JRD1:JRH1"/>
    <mergeCell ref="JRK1:JRO1"/>
    <mergeCell ref="JRR1:JRV1"/>
    <mergeCell ref="JRY1:JSC1"/>
    <mergeCell ref="JSF1:JSJ1"/>
    <mergeCell ref="JPG1:JPK1"/>
    <mergeCell ref="JPN1:JPR1"/>
    <mergeCell ref="JPU1:JPY1"/>
    <mergeCell ref="JQB1:JQF1"/>
    <mergeCell ref="JQI1:JQM1"/>
    <mergeCell ref="JQP1:JQT1"/>
    <mergeCell ref="JNQ1:JNU1"/>
    <mergeCell ref="JNX1:JOB1"/>
    <mergeCell ref="JOE1:JOI1"/>
    <mergeCell ref="JOL1:JOP1"/>
    <mergeCell ref="JOS1:JOW1"/>
    <mergeCell ref="JOZ1:JPD1"/>
    <mergeCell ref="JMA1:JME1"/>
    <mergeCell ref="JMH1:JML1"/>
    <mergeCell ref="JMO1:JMS1"/>
    <mergeCell ref="JMV1:JMZ1"/>
    <mergeCell ref="JNC1:JNG1"/>
    <mergeCell ref="JNJ1:JNN1"/>
    <mergeCell ref="JKK1:JKO1"/>
    <mergeCell ref="JKR1:JKV1"/>
    <mergeCell ref="JKY1:JLC1"/>
    <mergeCell ref="JLF1:JLJ1"/>
    <mergeCell ref="JLM1:JLQ1"/>
    <mergeCell ref="JLT1:JLX1"/>
    <mergeCell ref="JIU1:JIY1"/>
    <mergeCell ref="JJB1:JJF1"/>
    <mergeCell ref="JJI1:JJM1"/>
    <mergeCell ref="JJP1:JJT1"/>
    <mergeCell ref="JJW1:JKA1"/>
    <mergeCell ref="JKD1:JKH1"/>
    <mergeCell ref="JHE1:JHI1"/>
    <mergeCell ref="JHL1:JHP1"/>
    <mergeCell ref="JHS1:JHW1"/>
    <mergeCell ref="JHZ1:JID1"/>
    <mergeCell ref="JIG1:JIK1"/>
    <mergeCell ref="JIN1:JIR1"/>
    <mergeCell ref="JFO1:JFS1"/>
    <mergeCell ref="JFV1:JFZ1"/>
    <mergeCell ref="JGC1:JGG1"/>
    <mergeCell ref="JGJ1:JGN1"/>
    <mergeCell ref="JGQ1:JGU1"/>
    <mergeCell ref="JGX1:JHB1"/>
    <mergeCell ref="JDY1:JEC1"/>
    <mergeCell ref="JEF1:JEJ1"/>
    <mergeCell ref="JEM1:JEQ1"/>
    <mergeCell ref="JET1:JEX1"/>
    <mergeCell ref="JFA1:JFE1"/>
    <mergeCell ref="JFH1:JFL1"/>
    <mergeCell ref="JCI1:JCM1"/>
    <mergeCell ref="JCP1:JCT1"/>
    <mergeCell ref="JCW1:JDA1"/>
    <mergeCell ref="JDD1:JDH1"/>
    <mergeCell ref="JDK1:JDO1"/>
    <mergeCell ref="JDR1:JDV1"/>
    <mergeCell ref="JAS1:JAW1"/>
    <mergeCell ref="JAZ1:JBD1"/>
    <mergeCell ref="JBG1:JBK1"/>
    <mergeCell ref="JBN1:JBR1"/>
    <mergeCell ref="JBU1:JBY1"/>
    <mergeCell ref="JCB1:JCF1"/>
    <mergeCell ref="IZC1:IZG1"/>
    <mergeCell ref="IZJ1:IZN1"/>
    <mergeCell ref="IZQ1:IZU1"/>
    <mergeCell ref="IZX1:JAB1"/>
    <mergeCell ref="JAE1:JAI1"/>
    <mergeCell ref="JAL1:JAP1"/>
    <mergeCell ref="IXM1:IXQ1"/>
    <mergeCell ref="IXT1:IXX1"/>
    <mergeCell ref="IYA1:IYE1"/>
    <mergeCell ref="IYH1:IYL1"/>
    <mergeCell ref="IYO1:IYS1"/>
    <mergeCell ref="IYV1:IYZ1"/>
    <mergeCell ref="IVW1:IWA1"/>
    <mergeCell ref="IWD1:IWH1"/>
    <mergeCell ref="IWK1:IWO1"/>
    <mergeCell ref="IWR1:IWV1"/>
    <mergeCell ref="IWY1:IXC1"/>
    <mergeCell ref="IXF1:IXJ1"/>
    <mergeCell ref="IUG1:IUK1"/>
    <mergeCell ref="IUN1:IUR1"/>
    <mergeCell ref="IUU1:IUY1"/>
    <mergeCell ref="IVB1:IVF1"/>
    <mergeCell ref="IVI1:IVM1"/>
    <mergeCell ref="IVP1:IVT1"/>
    <mergeCell ref="ISQ1:ISU1"/>
    <mergeCell ref="ISX1:ITB1"/>
    <mergeCell ref="ITE1:ITI1"/>
    <mergeCell ref="ITL1:ITP1"/>
    <mergeCell ref="ITS1:ITW1"/>
    <mergeCell ref="ITZ1:IUD1"/>
    <mergeCell ref="IRA1:IRE1"/>
    <mergeCell ref="IRH1:IRL1"/>
    <mergeCell ref="IRO1:IRS1"/>
    <mergeCell ref="IRV1:IRZ1"/>
    <mergeCell ref="ISC1:ISG1"/>
    <mergeCell ref="ISJ1:ISN1"/>
    <mergeCell ref="IPK1:IPO1"/>
    <mergeCell ref="IPR1:IPV1"/>
    <mergeCell ref="IPY1:IQC1"/>
    <mergeCell ref="IQF1:IQJ1"/>
    <mergeCell ref="IQM1:IQQ1"/>
    <mergeCell ref="IQT1:IQX1"/>
    <mergeCell ref="INU1:INY1"/>
    <mergeCell ref="IOB1:IOF1"/>
    <mergeCell ref="IOI1:IOM1"/>
    <mergeCell ref="IOP1:IOT1"/>
    <mergeCell ref="IOW1:IPA1"/>
    <mergeCell ref="IPD1:IPH1"/>
    <mergeCell ref="IME1:IMI1"/>
    <mergeCell ref="IML1:IMP1"/>
    <mergeCell ref="IMS1:IMW1"/>
    <mergeCell ref="IMZ1:IND1"/>
    <mergeCell ref="ING1:INK1"/>
    <mergeCell ref="INN1:INR1"/>
    <mergeCell ref="IKO1:IKS1"/>
    <mergeCell ref="IKV1:IKZ1"/>
    <mergeCell ref="ILC1:ILG1"/>
    <mergeCell ref="ILJ1:ILN1"/>
    <mergeCell ref="ILQ1:ILU1"/>
    <mergeCell ref="ILX1:IMB1"/>
    <mergeCell ref="IIY1:IJC1"/>
    <mergeCell ref="IJF1:IJJ1"/>
    <mergeCell ref="IJM1:IJQ1"/>
    <mergeCell ref="IJT1:IJX1"/>
    <mergeCell ref="IKA1:IKE1"/>
    <mergeCell ref="IKH1:IKL1"/>
    <mergeCell ref="IHI1:IHM1"/>
    <mergeCell ref="IHP1:IHT1"/>
    <mergeCell ref="IHW1:IIA1"/>
    <mergeCell ref="IID1:IIH1"/>
    <mergeCell ref="IIK1:IIO1"/>
    <mergeCell ref="IIR1:IIV1"/>
    <mergeCell ref="IFS1:IFW1"/>
    <mergeCell ref="IFZ1:IGD1"/>
    <mergeCell ref="IGG1:IGK1"/>
    <mergeCell ref="IGN1:IGR1"/>
    <mergeCell ref="IGU1:IGY1"/>
    <mergeCell ref="IHB1:IHF1"/>
    <mergeCell ref="IEC1:IEG1"/>
    <mergeCell ref="IEJ1:IEN1"/>
    <mergeCell ref="IEQ1:IEU1"/>
    <mergeCell ref="IEX1:IFB1"/>
    <mergeCell ref="IFE1:IFI1"/>
    <mergeCell ref="IFL1:IFP1"/>
    <mergeCell ref="ICM1:ICQ1"/>
    <mergeCell ref="ICT1:ICX1"/>
    <mergeCell ref="IDA1:IDE1"/>
    <mergeCell ref="IDH1:IDL1"/>
    <mergeCell ref="IDO1:IDS1"/>
    <mergeCell ref="IDV1:IDZ1"/>
    <mergeCell ref="IAW1:IBA1"/>
    <mergeCell ref="IBD1:IBH1"/>
    <mergeCell ref="IBK1:IBO1"/>
    <mergeCell ref="IBR1:IBV1"/>
    <mergeCell ref="IBY1:ICC1"/>
    <mergeCell ref="ICF1:ICJ1"/>
    <mergeCell ref="HZG1:HZK1"/>
    <mergeCell ref="HZN1:HZR1"/>
    <mergeCell ref="HZU1:HZY1"/>
    <mergeCell ref="IAB1:IAF1"/>
    <mergeCell ref="IAI1:IAM1"/>
    <mergeCell ref="IAP1:IAT1"/>
    <mergeCell ref="HXQ1:HXU1"/>
    <mergeCell ref="HXX1:HYB1"/>
    <mergeCell ref="HYE1:HYI1"/>
    <mergeCell ref="HYL1:HYP1"/>
    <mergeCell ref="HYS1:HYW1"/>
    <mergeCell ref="HYZ1:HZD1"/>
    <mergeCell ref="HWA1:HWE1"/>
    <mergeCell ref="HWH1:HWL1"/>
    <mergeCell ref="HWO1:HWS1"/>
    <mergeCell ref="HWV1:HWZ1"/>
    <mergeCell ref="HXC1:HXG1"/>
    <mergeCell ref="HXJ1:HXN1"/>
    <mergeCell ref="HUK1:HUO1"/>
    <mergeCell ref="HUR1:HUV1"/>
    <mergeCell ref="HUY1:HVC1"/>
    <mergeCell ref="HVF1:HVJ1"/>
    <mergeCell ref="HVM1:HVQ1"/>
    <mergeCell ref="HVT1:HVX1"/>
    <mergeCell ref="HSU1:HSY1"/>
    <mergeCell ref="HTB1:HTF1"/>
    <mergeCell ref="HTI1:HTM1"/>
    <mergeCell ref="HTP1:HTT1"/>
    <mergeCell ref="HTW1:HUA1"/>
    <mergeCell ref="HUD1:HUH1"/>
    <mergeCell ref="HRE1:HRI1"/>
    <mergeCell ref="HRL1:HRP1"/>
    <mergeCell ref="HRS1:HRW1"/>
    <mergeCell ref="HRZ1:HSD1"/>
    <mergeCell ref="HSG1:HSK1"/>
    <mergeCell ref="HSN1:HSR1"/>
    <mergeCell ref="HPO1:HPS1"/>
    <mergeCell ref="HPV1:HPZ1"/>
    <mergeCell ref="HQC1:HQG1"/>
    <mergeCell ref="HQJ1:HQN1"/>
    <mergeCell ref="HQQ1:HQU1"/>
    <mergeCell ref="HQX1:HRB1"/>
    <mergeCell ref="HNY1:HOC1"/>
    <mergeCell ref="HOF1:HOJ1"/>
    <mergeCell ref="HOM1:HOQ1"/>
    <mergeCell ref="HOT1:HOX1"/>
    <mergeCell ref="HPA1:HPE1"/>
    <mergeCell ref="HPH1:HPL1"/>
    <mergeCell ref="HMI1:HMM1"/>
    <mergeCell ref="HMP1:HMT1"/>
    <mergeCell ref="HMW1:HNA1"/>
    <mergeCell ref="HND1:HNH1"/>
    <mergeCell ref="HNK1:HNO1"/>
    <mergeCell ref="HNR1:HNV1"/>
    <mergeCell ref="HKS1:HKW1"/>
    <mergeCell ref="HKZ1:HLD1"/>
    <mergeCell ref="HLG1:HLK1"/>
    <mergeCell ref="HLN1:HLR1"/>
    <mergeCell ref="HLU1:HLY1"/>
    <mergeCell ref="HMB1:HMF1"/>
    <mergeCell ref="HJC1:HJG1"/>
    <mergeCell ref="HJJ1:HJN1"/>
    <mergeCell ref="HJQ1:HJU1"/>
    <mergeCell ref="HJX1:HKB1"/>
    <mergeCell ref="HKE1:HKI1"/>
    <mergeCell ref="HKL1:HKP1"/>
    <mergeCell ref="HHM1:HHQ1"/>
    <mergeCell ref="HHT1:HHX1"/>
    <mergeCell ref="HIA1:HIE1"/>
    <mergeCell ref="HIH1:HIL1"/>
    <mergeCell ref="HIO1:HIS1"/>
    <mergeCell ref="HIV1:HIZ1"/>
    <mergeCell ref="HFW1:HGA1"/>
    <mergeCell ref="HGD1:HGH1"/>
    <mergeCell ref="HGK1:HGO1"/>
    <mergeCell ref="HGR1:HGV1"/>
    <mergeCell ref="HGY1:HHC1"/>
    <mergeCell ref="HHF1:HHJ1"/>
    <mergeCell ref="HEG1:HEK1"/>
    <mergeCell ref="HEN1:HER1"/>
    <mergeCell ref="HEU1:HEY1"/>
    <mergeCell ref="HFB1:HFF1"/>
    <mergeCell ref="HFI1:HFM1"/>
    <mergeCell ref="HFP1:HFT1"/>
    <mergeCell ref="HCQ1:HCU1"/>
    <mergeCell ref="HCX1:HDB1"/>
    <mergeCell ref="HDE1:HDI1"/>
    <mergeCell ref="HDL1:HDP1"/>
    <mergeCell ref="HDS1:HDW1"/>
    <mergeCell ref="HDZ1:HED1"/>
    <mergeCell ref="HBA1:HBE1"/>
    <mergeCell ref="HBH1:HBL1"/>
    <mergeCell ref="HBO1:HBS1"/>
    <mergeCell ref="HBV1:HBZ1"/>
    <mergeCell ref="HCC1:HCG1"/>
    <mergeCell ref="HCJ1:HCN1"/>
    <mergeCell ref="GZK1:GZO1"/>
    <mergeCell ref="GZR1:GZV1"/>
    <mergeCell ref="GZY1:HAC1"/>
    <mergeCell ref="HAF1:HAJ1"/>
    <mergeCell ref="HAM1:HAQ1"/>
    <mergeCell ref="HAT1:HAX1"/>
    <mergeCell ref="GXU1:GXY1"/>
    <mergeCell ref="GYB1:GYF1"/>
    <mergeCell ref="GYI1:GYM1"/>
    <mergeCell ref="GYP1:GYT1"/>
    <mergeCell ref="GYW1:GZA1"/>
    <mergeCell ref="GZD1:GZH1"/>
    <mergeCell ref="GWE1:GWI1"/>
    <mergeCell ref="GWL1:GWP1"/>
    <mergeCell ref="GWS1:GWW1"/>
    <mergeCell ref="GWZ1:GXD1"/>
    <mergeCell ref="GXG1:GXK1"/>
    <mergeCell ref="GXN1:GXR1"/>
    <mergeCell ref="GUO1:GUS1"/>
    <mergeCell ref="GUV1:GUZ1"/>
    <mergeCell ref="GVC1:GVG1"/>
    <mergeCell ref="GVJ1:GVN1"/>
    <mergeCell ref="GVQ1:GVU1"/>
    <mergeCell ref="GVX1:GWB1"/>
    <mergeCell ref="GSY1:GTC1"/>
    <mergeCell ref="GTF1:GTJ1"/>
    <mergeCell ref="GTM1:GTQ1"/>
    <mergeCell ref="GTT1:GTX1"/>
    <mergeCell ref="GUA1:GUE1"/>
    <mergeCell ref="GUH1:GUL1"/>
    <mergeCell ref="GRI1:GRM1"/>
    <mergeCell ref="GRP1:GRT1"/>
    <mergeCell ref="GRW1:GSA1"/>
    <mergeCell ref="GSD1:GSH1"/>
    <mergeCell ref="GSK1:GSO1"/>
    <mergeCell ref="GSR1:GSV1"/>
    <mergeCell ref="GPS1:GPW1"/>
    <mergeCell ref="GPZ1:GQD1"/>
    <mergeCell ref="GQG1:GQK1"/>
    <mergeCell ref="GQN1:GQR1"/>
    <mergeCell ref="GQU1:GQY1"/>
    <mergeCell ref="GRB1:GRF1"/>
    <mergeCell ref="GOC1:GOG1"/>
    <mergeCell ref="GOJ1:GON1"/>
    <mergeCell ref="GOQ1:GOU1"/>
    <mergeCell ref="GOX1:GPB1"/>
    <mergeCell ref="GPE1:GPI1"/>
    <mergeCell ref="GPL1:GPP1"/>
    <mergeCell ref="GMM1:GMQ1"/>
    <mergeCell ref="GMT1:GMX1"/>
    <mergeCell ref="GNA1:GNE1"/>
    <mergeCell ref="GNH1:GNL1"/>
    <mergeCell ref="GNO1:GNS1"/>
    <mergeCell ref="GNV1:GNZ1"/>
    <mergeCell ref="GKW1:GLA1"/>
    <mergeCell ref="GLD1:GLH1"/>
    <mergeCell ref="GLK1:GLO1"/>
    <mergeCell ref="GLR1:GLV1"/>
    <mergeCell ref="GLY1:GMC1"/>
    <mergeCell ref="GMF1:GMJ1"/>
    <mergeCell ref="GJG1:GJK1"/>
    <mergeCell ref="GJN1:GJR1"/>
    <mergeCell ref="GJU1:GJY1"/>
    <mergeCell ref="GKB1:GKF1"/>
    <mergeCell ref="GKI1:GKM1"/>
    <mergeCell ref="GKP1:GKT1"/>
    <mergeCell ref="GHQ1:GHU1"/>
    <mergeCell ref="GHX1:GIB1"/>
    <mergeCell ref="GIE1:GII1"/>
    <mergeCell ref="GIL1:GIP1"/>
    <mergeCell ref="GIS1:GIW1"/>
    <mergeCell ref="GIZ1:GJD1"/>
    <mergeCell ref="GGA1:GGE1"/>
    <mergeCell ref="GGH1:GGL1"/>
    <mergeCell ref="GGO1:GGS1"/>
    <mergeCell ref="GGV1:GGZ1"/>
    <mergeCell ref="GHC1:GHG1"/>
    <mergeCell ref="GHJ1:GHN1"/>
    <mergeCell ref="GEK1:GEO1"/>
    <mergeCell ref="GER1:GEV1"/>
    <mergeCell ref="GEY1:GFC1"/>
    <mergeCell ref="GFF1:GFJ1"/>
    <mergeCell ref="GFM1:GFQ1"/>
    <mergeCell ref="GFT1:GFX1"/>
    <mergeCell ref="GCU1:GCY1"/>
    <mergeCell ref="GDB1:GDF1"/>
    <mergeCell ref="GDI1:GDM1"/>
    <mergeCell ref="GDP1:GDT1"/>
    <mergeCell ref="GDW1:GEA1"/>
    <mergeCell ref="GED1:GEH1"/>
    <mergeCell ref="GBE1:GBI1"/>
    <mergeCell ref="GBL1:GBP1"/>
    <mergeCell ref="GBS1:GBW1"/>
    <mergeCell ref="GBZ1:GCD1"/>
    <mergeCell ref="GCG1:GCK1"/>
    <mergeCell ref="GCN1:GCR1"/>
    <mergeCell ref="FZO1:FZS1"/>
    <mergeCell ref="FZV1:FZZ1"/>
    <mergeCell ref="GAC1:GAG1"/>
    <mergeCell ref="GAJ1:GAN1"/>
    <mergeCell ref="GAQ1:GAU1"/>
    <mergeCell ref="GAX1:GBB1"/>
    <mergeCell ref="FXY1:FYC1"/>
    <mergeCell ref="FYF1:FYJ1"/>
    <mergeCell ref="FYM1:FYQ1"/>
    <mergeCell ref="FYT1:FYX1"/>
    <mergeCell ref="FZA1:FZE1"/>
    <mergeCell ref="FZH1:FZL1"/>
    <mergeCell ref="FWI1:FWM1"/>
    <mergeCell ref="FWP1:FWT1"/>
    <mergeCell ref="FWW1:FXA1"/>
    <mergeCell ref="FXD1:FXH1"/>
    <mergeCell ref="FXK1:FXO1"/>
    <mergeCell ref="FXR1:FXV1"/>
    <mergeCell ref="FUS1:FUW1"/>
    <mergeCell ref="FUZ1:FVD1"/>
    <mergeCell ref="FVG1:FVK1"/>
    <mergeCell ref="FVN1:FVR1"/>
    <mergeCell ref="FVU1:FVY1"/>
    <mergeCell ref="FWB1:FWF1"/>
    <mergeCell ref="FTC1:FTG1"/>
    <mergeCell ref="FTJ1:FTN1"/>
    <mergeCell ref="FTQ1:FTU1"/>
    <mergeCell ref="FTX1:FUB1"/>
    <mergeCell ref="FUE1:FUI1"/>
    <mergeCell ref="FUL1:FUP1"/>
    <mergeCell ref="FRM1:FRQ1"/>
    <mergeCell ref="FRT1:FRX1"/>
    <mergeCell ref="FSA1:FSE1"/>
    <mergeCell ref="FSH1:FSL1"/>
    <mergeCell ref="FSO1:FSS1"/>
    <mergeCell ref="FSV1:FSZ1"/>
    <mergeCell ref="FPW1:FQA1"/>
    <mergeCell ref="FQD1:FQH1"/>
    <mergeCell ref="FQK1:FQO1"/>
    <mergeCell ref="FQR1:FQV1"/>
    <mergeCell ref="FQY1:FRC1"/>
    <mergeCell ref="FRF1:FRJ1"/>
    <mergeCell ref="FOG1:FOK1"/>
    <mergeCell ref="FON1:FOR1"/>
    <mergeCell ref="FOU1:FOY1"/>
    <mergeCell ref="FPB1:FPF1"/>
    <mergeCell ref="FPI1:FPM1"/>
    <mergeCell ref="FPP1:FPT1"/>
    <mergeCell ref="FMQ1:FMU1"/>
    <mergeCell ref="FMX1:FNB1"/>
    <mergeCell ref="FNE1:FNI1"/>
    <mergeCell ref="FNL1:FNP1"/>
    <mergeCell ref="FNS1:FNW1"/>
    <mergeCell ref="FNZ1:FOD1"/>
    <mergeCell ref="FLA1:FLE1"/>
    <mergeCell ref="FLH1:FLL1"/>
    <mergeCell ref="FLO1:FLS1"/>
    <mergeCell ref="FLV1:FLZ1"/>
    <mergeCell ref="FMC1:FMG1"/>
    <mergeCell ref="FMJ1:FMN1"/>
    <mergeCell ref="FJK1:FJO1"/>
    <mergeCell ref="FJR1:FJV1"/>
    <mergeCell ref="FJY1:FKC1"/>
    <mergeCell ref="FKF1:FKJ1"/>
    <mergeCell ref="FKM1:FKQ1"/>
    <mergeCell ref="FKT1:FKX1"/>
    <mergeCell ref="FHU1:FHY1"/>
    <mergeCell ref="FIB1:FIF1"/>
    <mergeCell ref="FII1:FIM1"/>
    <mergeCell ref="FIP1:FIT1"/>
    <mergeCell ref="FIW1:FJA1"/>
    <mergeCell ref="FJD1:FJH1"/>
    <mergeCell ref="FGE1:FGI1"/>
    <mergeCell ref="FGL1:FGP1"/>
    <mergeCell ref="FGS1:FGW1"/>
    <mergeCell ref="FGZ1:FHD1"/>
    <mergeCell ref="FHG1:FHK1"/>
    <mergeCell ref="FHN1:FHR1"/>
    <mergeCell ref="FEO1:FES1"/>
    <mergeCell ref="FEV1:FEZ1"/>
    <mergeCell ref="FFC1:FFG1"/>
    <mergeCell ref="FFJ1:FFN1"/>
    <mergeCell ref="FFQ1:FFU1"/>
    <mergeCell ref="FFX1:FGB1"/>
    <mergeCell ref="FCY1:FDC1"/>
    <mergeCell ref="FDF1:FDJ1"/>
    <mergeCell ref="FDM1:FDQ1"/>
    <mergeCell ref="FDT1:FDX1"/>
    <mergeCell ref="FEA1:FEE1"/>
    <mergeCell ref="FEH1:FEL1"/>
    <mergeCell ref="FBI1:FBM1"/>
    <mergeCell ref="FBP1:FBT1"/>
    <mergeCell ref="FBW1:FCA1"/>
    <mergeCell ref="FCD1:FCH1"/>
    <mergeCell ref="FCK1:FCO1"/>
    <mergeCell ref="FCR1:FCV1"/>
    <mergeCell ref="EZS1:EZW1"/>
    <mergeCell ref="EZZ1:FAD1"/>
    <mergeCell ref="FAG1:FAK1"/>
    <mergeCell ref="FAN1:FAR1"/>
    <mergeCell ref="FAU1:FAY1"/>
    <mergeCell ref="FBB1:FBF1"/>
    <mergeCell ref="EYC1:EYG1"/>
    <mergeCell ref="EYJ1:EYN1"/>
    <mergeCell ref="EYQ1:EYU1"/>
    <mergeCell ref="EYX1:EZB1"/>
    <mergeCell ref="EZE1:EZI1"/>
    <mergeCell ref="EZL1:EZP1"/>
    <mergeCell ref="EWM1:EWQ1"/>
    <mergeCell ref="EWT1:EWX1"/>
    <mergeCell ref="EXA1:EXE1"/>
    <mergeCell ref="EXH1:EXL1"/>
    <mergeCell ref="EXO1:EXS1"/>
    <mergeCell ref="EXV1:EXZ1"/>
    <mergeCell ref="EUW1:EVA1"/>
    <mergeCell ref="EVD1:EVH1"/>
    <mergeCell ref="EVK1:EVO1"/>
    <mergeCell ref="EVR1:EVV1"/>
    <mergeCell ref="EVY1:EWC1"/>
    <mergeCell ref="EWF1:EWJ1"/>
    <mergeCell ref="ETG1:ETK1"/>
    <mergeCell ref="ETN1:ETR1"/>
    <mergeCell ref="ETU1:ETY1"/>
    <mergeCell ref="EUB1:EUF1"/>
    <mergeCell ref="EUI1:EUM1"/>
    <mergeCell ref="EUP1:EUT1"/>
    <mergeCell ref="ERQ1:ERU1"/>
    <mergeCell ref="ERX1:ESB1"/>
    <mergeCell ref="ESE1:ESI1"/>
    <mergeCell ref="ESL1:ESP1"/>
    <mergeCell ref="ESS1:ESW1"/>
    <mergeCell ref="ESZ1:ETD1"/>
    <mergeCell ref="EQA1:EQE1"/>
    <mergeCell ref="EQH1:EQL1"/>
    <mergeCell ref="EQO1:EQS1"/>
    <mergeCell ref="EQV1:EQZ1"/>
    <mergeCell ref="ERC1:ERG1"/>
    <mergeCell ref="ERJ1:ERN1"/>
    <mergeCell ref="EOK1:EOO1"/>
    <mergeCell ref="EOR1:EOV1"/>
    <mergeCell ref="EOY1:EPC1"/>
    <mergeCell ref="EPF1:EPJ1"/>
    <mergeCell ref="EPM1:EPQ1"/>
    <mergeCell ref="EPT1:EPX1"/>
    <mergeCell ref="EMU1:EMY1"/>
    <mergeCell ref="ENB1:ENF1"/>
    <mergeCell ref="ENI1:ENM1"/>
    <mergeCell ref="ENP1:ENT1"/>
    <mergeCell ref="ENW1:EOA1"/>
    <mergeCell ref="EOD1:EOH1"/>
    <mergeCell ref="ELE1:ELI1"/>
    <mergeCell ref="ELL1:ELP1"/>
    <mergeCell ref="ELS1:ELW1"/>
    <mergeCell ref="ELZ1:EMD1"/>
    <mergeCell ref="EMG1:EMK1"/>
    <mergeCell ref="EMN1:EMR1"/>
    <mergeCell ref="EJO1:EJS1"/>
    <mergeCell ref="EJV1:EJZ1"/>
    <mergeCell ref="EKC1:EKG1"/>
    <mergeCell ref="EKJ1:EKN1"/>
    <mergeCell ref="EKQ1:EKU1"/>
    <mergeCell ref="EKX1:ELB1"/>
    <mergeCell ref="EHY1:EIC1"/>
    <mergeCell ref="EIF1:EIJ1"/>
    <mergeCell ref="EIM1:EIQ1"/>
    <mergeCell ref="EIT1:EIX1"/>
    <mergeCell ref="EJA1:EJE1"/>
    <mergeCell ref="EJH1:EJL1"/>
    <mergeCell ref="EGI1:EGM1"/>
    <mergeCell ref="EGP1:EGT1"/>
    <mergeCell ref="EGW1:EHA1"/>
    <mergeCell ref="EHD1:EHH1"/>
    <mergeCell ref="EHK1:EHO1"/>
    <mergeCell ref="EHR1:EHV1"/>
    <mergeCell ref="EES1:EEW1"/>
    <mergeCell ref="EEZ1:EFD1"/>
    <mergeCell ref="EFG1:EFK1"/>
    <mergeCell ref="EFN1:EFR1"/>
    <mergeCell ref="EFU1:EFY1"/>
    <mergeCell ref="EGB1:EGF1"/>
    <mergeCell ref="EDC1:EDG1"/>
    <mergeCell ref="EDJ1:EDN1"/>
    <mergeCell ref="EDQ1:EDU1"/>
    <mergeCell ref="EDX1:EEB1"/>
    <mergeCell ref="EEE1:EEI1"/>
    <mergeCell ref="EEL1:EEP1"/>
    <mergeCell ref="EBM1:EBQ1"/>
    <mergeCell ref="EBT1:EBX1"/>
    <mergeCell ref="ECA1:ECE1"/>
    <mergeCell ref="ECH1:ECL1"/>
    <mergeCell ref="ECO1:ECS1"/>
    <mergeCell ref="ECV1:ECZ1"/>
    <mergeCell ref="DZW1:EAA1"/>
    <mergeCell ref="EAD1:EAH1"/>
    <mergeCell ref="EAK1:EAO1"/>
    <mergeCell ref="EAR1:EAV1"/>
    <mergeCell ref="EAY1:EBC1"/>
    <mergeCell ref="EBF1:EBJ1"/>
    <mergeCell ref="DYG1:DYK1"/>
    <mergeCell ref="DYN1:DYR1"/>
    <mergeCell ref="DYU1:DYY1"/>
    <mergeCell ref="DZB1:DZF1"/>
    <mergeCell ref="DZI1:DZM1"/>
    <mergeCell ref="DZP1:DZT1"/>
    <mergeCell ref="DWQ1:DWU1"/>
    <mergeCell ref="DWX1:DXB1"/>
    <mergeCell ref="DXE1:DXI1"/>
    <mergeCell ref="DXL1:DXP1"/>
    <mergeCell ref="DXS1:DXW1"/>
    <mergeCell ref="DXZ1:DYD1"/>
    <mergeCell ref="DVA1:DVE1"/>
    <mergeCell ref="DVH1:DVL1"/>
    <mergeCell ref="DVO1:DVS1"/>
    <mergeCell ref="DVV1:DVZ1"/>
    <mergeCell ref="DWC1:DWG1"/>
    <mergeCell ref="DWJ1:DWN1"/>
    <mergeCell ref="DTK1:DTO1"/>
    <mergeCell ref="DTR1:DTV1"/>
    <mergeCell ref="DTY1:DUC1"/>
    <mergeCell ref="DUF1:DUJ1"/>
    <mergeCell ref="DUM1:DUQ1"/>
    <mergeCell ref="DUT1:DUX1"/>
    <mergeCell ref="DRU1:DRY1"/>
    <mergeCell ref="DSB1:DSF1"/>
    <mergeCell ref="DSI1:DSM1"/>
    <mergeCell ref="DSP1:DST1"/>
    <mergeCell ref="DSW1:DTA1"/>
    <mergeCell ref="DTD1:DTH1"/>
    <mergeCell ref="DQE1:DQI1"/>
    <mergeCell ref="DQL1:DQP1"/>
    <mergeCell ref="DQS1:DQW1"/>
    <mergeCell ref="DQZ1:DRD1"/>
    <mergeCell ref="DRG1:DRK1"/>
    <mergeCell ref="DRN1:DRR1"/>
    <mergeCell ref="DOO1:DOS1"/>
    <mergeCell ref="DOV1:DOZ1"/>
    <mergeCell ref="DPC1:DPG1"/>
    <mergeCell ref="DPJ1:DPN1"/>
    <mergeCell ref="DPQ1:DPU1"/>
    <mergeCell ref="DPX1:DQB1"/>
    <mergeCell ref="DMY1:DNC1"/>
    <mergeCell ref="DNF1:DNJ1"/>
    <mergeCell ref="DNM1:DNQ1"/>
    <mergeCell ref="DNT1:DNX1"/>
    <mergeCell ref="DOA1:DOE1"/>
    <mergeCell ref="DOH1:DOL1"/>
    <mergeCell ref="DLI1:DLM1"/>
    <mergeCell ref="DLP1:DLT1"/>
    <mergeCell ref="DLW1:DMA1"/>
    <mergeCell ref="DMD1:DMH1"/>
    <mergeCell ref="DMK1:DMO1"/>
    <mergeCell ref="DMR1:DMV1"/>
    <mergeCell ref="DJS1:DJW1"/>
    <mergeCell ref="DJZ1:DKD1"/>
    <mergeCell ref="DKG1:DKK1"/>
    <mergeCell ref="DKN1:DKR1"/>
    <mergeCell ref="DKU1:DKY1"/>
    <mergeCell ref="DLB1:DLF1"/>
    <mergeCell ref="DIC1:DIG1"/>
    <mergeCell ref="DIJ1:DIN1"/>
    <mergeCell ref="DIQ1:DIU1"/>
    <mergeCell ref="DIX1:DJB1"/>
    <mergeCell ref="DJE1:DJI1"/>
    <mergeCell ref="DJL1:DJP1"/>
    <mergeCell ref="DGM1:DGQ1"/>
    <mergeCell ref="DGT1:DGX1"/>
    <mergeCell ref="DHA1:DHE1"/>
    <mergeCell ref="DHH1:DHL1"/>
    <mergeCell ref="DHO1:DHS1"/>
    <mergeCell ref="DHV1:DHZ1"/>
    <mergeCell ref="DEW1:DFA1"/>
    <mergeCell ref="DFD1:DFH1"/>
    <mergeCell ref="DFK1:DFO1"/>
    <mergeCell ref="DFR1:DFV1"/>
    <mergeCell ref="DFY1:DGC1"/>
    <mergeCell ref="DGF1:DGJ1"/>
    <mergeCell ref="DDG1:DDK1"/>
    <mergeCell ref="DDN1:DDR1"/>
    <mergeCell ref="DDU1:DDY1"/>
    <mergeCell ref="DEB1:DEF1"/>
    <mergeCell ref="DEI1:DEM1"/>
    <mergeCell ref="DEP1:DET1"/>
    <mergeCell ref="DBQ1:DBU1"/>
    <mergeCell ref="DBX1:DCB1"/>
    <mergeCell ref="DCE1:DCI1"/>
    <mergeCell ref="DCL1:DCP1"/>
    <mergeCell ref="DCS1:DCW1"/>
    <mergeCell ref="DCZ1:DDD1"/>
    <mergeCell ref="DAA1:DAE1"/>
    <mergeCell ref="DAH1:DAL1"/>
    <mergeCell ref="DAO1:DAS1"/>
    <mergeCell ref="DAV1:DAZ1"/>
    <mergeCell ref="DBC1:DBG1"/>
    <mergeCell ref="DBJ1:DBN1"/>
    <mergeCell ref="CYK1:CYO1"/>
    <mergeCell ref="CYR1:CYV1"/>
    <mergeCell ref="CYY1:CZC1"/>
    <mergeCell ref="CZF1:CZJ1"/>
    <mergeCell ref="CZM1:CZQ1"/>
    <mergeCell ref="CZT1:CZX1"/>
    <mergeCell ref="CWU1:CWY1"/>
    <mergeCell ref="CXB1:CXF1"/>
    <mergeCell ref="CXI1:CXM1"/>
    <mergeCell ref="CXP1:CXT1"/>
    <mergeCell ref="CXW1:CYA1"/>
    <mergeCell ref="CYD1:CYH1"/>
    <mergeCell ref="CVE1:CVI1"/>
    <mergeCell ref="CVL1:CVP1"/>
    <mergeCell ref="CVS1:CVW1"/>
    <mergeCell ref="CVZ1:CWD1"/>
    <mergeCell ref="CWG1:CWK1"/>
    <mergeCell ref="CWN1:CWR1"/>
    <mergeCell ref="CTO1:CTS1"/>
    <mergeCell ref="CTV1:CTZ1"/>
    <mergeCell ref="CUC1:CUG1"/>
    <mergeCell ref="CUJ1:CUN1"/>
    <mergeCell ref="CUQ1:CUU1"/>
    <mergeCell ref="CUX1:CVB1"/>
    <mergeCell ref="CRY1:CSC1"/>
    <mergeCell ref="CSF1:CSJ1"/>
    <mergeCell ref="CSM1:CSQ1"/>
    <mergeCell ref="CST1:CSX1"/>
    <mergeCell ref="CTA1:CTE1"/>
    <mergeCell ref="CTH1:CTL1"/>
    <mergeCell ref="CQI1:CQM1"/>
    <mergeCell ref="CQP1:CQT1"/>
    <mergeCell ref="CQW1:CRA1"/>
    <mergeCell ref="CRD1:CRH1"/>
    <mergeCell ref="CRK1:CRO1"/>
    <mergeCell ref="CRR1:CRV1"/>
    <mergeCell ref="COS1:COW1"/>
    <mergeCell ref="COZ1:CPD1"/>
    <mergeCell ref="CPG1:CPK1"/>
    <mergeCell ref="CPN1:CPR1"/>
    <mergeCell ref="CPU1:CPY1"/>
    <mergeCell ref="CQB1:CQF1"/>
    <mergeCell ref="CNC1:CNG1"/>
    <mergeCell ref="CNJ1:CNN1"/>
    <mergeCell ref="CNQ1:CNU1"/>
    <mergeCell ref="CNX1:COB1"/>
    <mergeCell ref="COE1:COI1"/>
    <mergeCell ref="COL1:COP1"/>
    <mergeCell ref="CLM1:CLQ1"/>
    <mergeCell ref="CLT1:CLX1"/>
    <mergeCell ref="CMA1:CME1"/>
    <mergeCell ref="CMH1:CML1"/>
    <mergeCell ref="CMO1:CMS1"/>
    <mergeCell ref="CMV1:CMZ1"/>
    <mergeCell ref="CJW1:CKA1"/>
    <mergeCell ref="CKD1:CKH1"/>
    <mergeCell ref="CKK1:CKO1"/>
    <mergeCell ref="CKR1:CKV1"/>
    <mergeCell ref="CKY1:CLC1"/>
    <mergeCell ref="CLF1:CLJ1"/>
    <mergeCell ref="CIG1:CIK1"/>
    <mergeCell ref="CIN1:CIR1"/>
    <mergeCell ref="CIU1:CIY1"/>
    <mergeCell ref="CJB1:CJF1"/>
    <mergeCell ref="CJI1:CJM1"/>
    <mergeCell ref="CJP1:CJT1"/>
    <mergeCell ref="CGQ1:CGU1"/>
    <mergeCell ref="CGX1:CHB1"/>
    <mergeCell ref="CHE1:CHI1"/>
    <mergeCell ref="CHL1:CHP1"/>
    <mergeCell ref="CHS1:CHW1"/>
    <mergeCell ref="CHZ1:CID1"/>
    <mergeCell ref="CFA1:CFE1"/>
    <mergeCell ref="CFH1:CFL1"/>
    <mergeCell ref="CFO1:CFS1"/>
    <mergeCell ref="CFV1:CFZ1"/>
    <mergeCell ref="CGC1:CGG1"/>
    <mergeCell ref="CGJ1:CGN1"/>
    <mergeCell ref="CDK1:CDO1"/>
    <mergeCell ref="CDR1:CDV1"/>
    <mergeCell ref="CDY1:CEC1"/>
    <mergeCell ref="CEF1:CEJ1"/>
    <mergeCell ref="CEM1:CEQ1"/>
    <mergeCell ref="CET1:CEX1"/>
    <mergeCell ref="CBU1:CBY1"/>
    <mergeCell ref="CCB1:CCF1"/>
    <mergeCell ref="CCI1:CCM1"/>
    <mergeCell ref="CCP1:CCT1"/>
    <mergeCell ref="CCW1:CDA1"/>
    <mergeCell ref="CDD1:CDH1"/>
    <mergeCell ref="CAE1:CAI1"/>
    <mergeCell ref="CAL1:CAP1"/>
    <mergeCell ref="CAS1:CAW1"/>
    <mergeCell ref="CAZ1:CBD1"/>
    <mergeCell ref="CBG1:CBK1"/>
    <mergeCell ref="CBN1:CBR1"/>
    <mergeCell ref="BYO1:BYS1"/>
    <mergeCell ref="BYV1:BYZ1"/>
    <mergeCell ref="BZC1:BZG1"/>
    <mergeCell ref="BZJ1:BZN1"/>
    <mergeCell ref="BZQ1:BZU1"/>
    <mergeCell ref="BZX1:CAB1"/>
    <mergeCell ref="BWY1:BXC1"/>
    <mergeCell ref="BXF1:BXJ1"/>
    <mergeCell ref="BXM1:BXQ1"/>
    <mergeCell ref="BXT1:BXX1"/>
    <mergeCell ref="BYA1:BYE1"/>
    <mergeCell ref="BYH1:BYL1"/>
    <mergeCell ref="BVI1:BVM1"/>
    <mergeCell ref="BVP1:BVT1"/>
    <mergeCell ref="BVW1:BWA1"/>
    <mergeCell ref="BWD1:BWH1"/>
    <mergeCell ref="BWK1:BWO1"/>
    <mergeCell ref="BWR1:BWV1"/>
    <mergeCell ref="BTS1:BTW1"/>
    <mergeCell ref="BTZ1:BUD1"/>
    <mergeCell ref="BUG1:BUK1"/>
    <mergeCell ref="BUN1:BUR1"/>
    <mergeCell ref="BUU1:BUY1"/>
    <mergeCell ref="BVB1:BVF1"/>
    <mergeCell ref="BSC1:BSG1"/>
    <mergeCell ref="BSJ1:BSN1"/>
    <mergeCell ref="BSQ1:BSU1"/>
    <mergeCell ref="BSX1:BTB1"/>
    <mergeCell ref="BTE1:BTI1"/>
    <mergeCell ref="BTL1:BTP1"/>
    <mergeCell ref="BQM1:BQQ1"/>
    <mergeCell ref="BQT1:BQX1"/>
    <mergeCell ref="BRA1:BRE1"/>
    <mergeCell ref="BRH1:BRL1"/>
    <mergeCell ref="BRO1:BRS1"/>
    <mergeCell ref="BRV1:BRZ1"/>
    <mergeCell ref="BOW1:BPA1"/>
    <mergeCell ref="BPD1:BPH1"/>
    <mergeCell ref="BPK1:BPO1"/>
    <mergeCell ref="BPR1:BPV1"/>
    <mergeCell ref="BPY1:BQC1"/>
    <mergeCell ref="BQF1:BQJ1"/>
    <mergeCell ref="BNG1:BNK1"/>
    <mergeCell ref="BNN1:BNR1"/>
    <mergeCell ref="BNU1:BNY1"/>
    <mergeCell ref="BOB1:BOF1"/>
    <mergeCell ref="BOI1:BOM1"/>
    <mergeCell ref="BOP1:BOT1"/>
    <mergeCell ref="BLQ1:BLU1"/>
    <mergeCell ref="BLX1:BMB1"/>
    <mergeCell ref="BME1:BMI1"/>
    <mergeCell ref="BML1:BMP1"/>
    <mergeCell ref="BMS1:BMW1"/>
    <mergeCell ref="BMZ1:BND1"/>
    <mergeCell ref="BKA1:BKE1"/>
    <mergeCell ref="BKH1:BKL1"/>
    <mergeCell ref="BKO1:BKS1"/>
    <mergeCell ref="BKV1:BKZ1"/>
    <mergeCell ref="BLC1:BLG1"/>
    <mergeCell ref="BLJ1:BLN1"/>
    <mergeCell ref="BIK1:BIO1"/>
    <mergeCell ref="BIR1:BIV1"/>
    <mergeCell ref="BIY1:BJC1"/>
    <mergeCell ref="BJF1:BJJ1"/>
    <mergeCell ref="BJM1:BJQ1"/>
    <mergeCell ref="BJT1:BJX1"/>
    <mergeCell ref="BGU1:BGY1"/>
    <mergeCell ref="BHB1:BHF1"/>
    <mergeCell ref="BHI1:BHM1"/>
    <mergeCell ref="BHP1:BHT1"/>
    <mergeCell ref="BHW1:BIA1"/>
    <mergeCell ref="BID1:BIH1"/>
    <mergeCell ref="BFE1:BFI1"/>
    <mergeCell ref="BFL1:BFP1"/>
    <mergeCell ref="BFS1:BFW1"/>
    <mergeCell ref="BFZ1:BGD1"/>
    <mergeCell ref="BGG1:BGK1"/>
    <mergeCell ref="BGN1:BGR1"/>
    <mergeCell ref="BDO1:BDS1"/>
    <mergeCell ref="BDV1:BDZ1"/>
    <mergeCell ref="BEC1:BEG1"/>
    <mergeCell ref="BEJ1:BEN1"/>
    <mergeCell ref="BEQ1:BEU1"/>
    <mergeCell ref="BEX1:BFB1"/>
    <mergeCell ref="BBY1:BCC1"/>
    <mergeCell ref="BCF1:BCJ1"/>
    <mergeCell ref="BCM1:BCQ1"/>
    <mergeCell ref="BCT1:BCX1"/>
    <mergeCell ref="BDA1:BDE1"/>
    <mergeCell ref="BDH1:BDL1"/>
    <mergeCell ref="BAI1:BAM1"/>
    <mergeCell ref="BAP1:BAT1"/>
    <mergeCell ref="BAW1:BBA1"/>
    <mergeCell ref="BBD1:BBH1"/>
    <mergeCell ref="BBK1:BBO1"/>
    <mergeCell ref="BBR1:BBV1"/>
    <mergeCell ref="AYS1:AYW1"/>
    <mergeCell ref="AYZ1:AZD1"/>
    <mergeCell ref="AZG1:AZK1"/>
    <mergeCell ref="AZN1:AZR1"/>
    <mergeCell ref="AZU1:AZY1"/>
    <mergeCell ref="BAB1:BAF1"/>
    <mergeCell ref="AXC1:AXG1"/>
    <mergeCell ref="AXJ1:AXN1"/>
    <mergeCell ref="AXQ1:AXU1"/>
    <mergeCell ref="AXX1:AYB1"/>
    <mergeCell ref="AYE1:AYI1"/>
    <mergeCell ref="AYL1:AYP1"/>
    <mergeCell ref="AVM1:AVQ1"/>
    <mergeCell ref="AVT1:AVX1"/>
    <mergeCell ref="AWA1:AWE1"/>
    <mergeCell ref="AWH1:AWL1"/>
    <mergeCell ref="AWO1:AWS1"/>
    <mergeCell ref="AWV1:AWZ1"/>
    <mergeCell ref="ATW1:AUA1"/>
    <mergeCell ref="AUD1:AUH1"/>
    <mergeCell ref="AUK1:AUO1"/>
    <mergeCell ref="AUR1:AUV1"/>
    <mergeCell ref="AUY1:AVC1"/>
    <mergeCell ref="AVF1:AVJ1"/>
    <mergeCell ref="ASG1:ASK1"/>
    <mergeCell ref="ASN1:ASR1"/>
    <mergeCell ref="ASU1:ASY1"/>
    <mergeCell ref="ATB1:ATF1"/>
    <mergeCell ref="ATI1:ATM1"/>
    <mergeCell ref="ATP1:ATT1"/>
    <mergeCell ref="AQQ1:AQU1"/>
    <mergeCell ref="AQX1:ARB1"/>
    <mergeCell ref="ARE1:ARI1"/>
    <mergeCell ref="ARL1:ARP1"/>
    <mergeCell ref="ARS1:ARW1"/>
    <mergeCell ref="ARZ1:ASD1"/>
    <mergeCell ref="APA1:APE1"/>
    <mergeCell ref="APH1:APL1"/>
    <mergeCell ref="APO1:APS1"/>
    <mergeCell ref="APV1:APZ1"/>
    <mergeCell ref="AQC1:AQG1"/>
    <mergeCell ref="AQJ1:AQN1"/>
    <mergeCell ref="ANK1:ANO1"/>
    <mergeCell ref="ANR1:ANV1"/>
    <mergeCell ref="ANY1:AOC1"/>
    <mergeCell ref="AOF1:AOJ1"/>
    <mergeCell ref="AOM1:AOQ1"/>
    <mergeCell ref="AOT1:AOX1"/>
    <mergeCell ref="ALU1:ALY1"/>
    <mergeCell ref="AMB1:AMF1"/>
    <mergeCell ref="AMI1:AMM1"/>
    <mergeCell ref="AMP1:AMT1"/>
    <mergeCell ref="AMW1:ANA1"/>
    <mergeCell ref="AND1:ANH1"/>
    <mergeCell ref="AKE1:AKI1"/>
    <mergeCell ref="AKL1:AKP1"/>
    <mergeCell ref="AKS1:AKW1"/>
    <mergeCell ref="AKZ1:ALD1"/>
    <mergeCell ref="ALG1:ALK1"/>
    <mergeCell ref="ALN1:ALR1"/>
    <mergeCell ref="AIO1:AIS1"/>
    <mergeCell ref="AIV1:AIZ1"/>
    <mergeCell ref="AJC1:AJG1"/>
    <mergeCell ref="AJJ1:AJN1"/>
    <mergeCell ref="AJQ1:AJU1"/>
    <mergeCell ref="AJX1:AKB1"/>
    <mergeCell ref="AGY1:AHC1"/>
    <mergeCell ref="AHF1:AHJ1"/>
    <mergeCell ref="AHM1:AHQ1"/>
    <mergeCell ref="AHT1:AHX1"/>
    <mergeCell ref="AIA1:AIE1"/>
    <mergeCell ref="AIH1:AIL1"/>
    <mergeCell ref="AFI1:AFM1"/>
    <mergeCell ref="AFP1:AFT1"/>
    <mergeCell ref="AFW1:AGA1"/>
    <mergeCell ref="AGD1:AGH1"/>
    <mergeCell ref="AGK1:AGO1"/>
    <mergeCell ref="AGR1:AGV1"/>
    <mergeCell ref="ADS1:ADW1"/>
    <mergeCell ref="ADZ1:AED1"/>
    <mergeCell ref="AEG1:AEK1"/>
    <mergeCell ref="AEN1:AER1"/>
    <mergeCell ref="AEU1:AEY1"/>
    <mergeCell ref="AFB1:AFF1"/>
    <mergeCell ref="ACC1:ACG1"/>
    <mergeCell ref="ACJ1:ACN1"/>
    <mergeCell ref="ACQ1:ACU1"/>
    <mergeCell ref="ACX1:ADB1"/>
    <mergeCell ref="ADE1:ADI1"/>
    <mergeCell ref="ADL1:ADP1"/>
    <mergeCell ref="AAM1:AAQ1"/>
    <mergeCell ref="AAT1:AAX1"/>
    <mergeCell ref="ABA1:ABE1"/>
    <mergeCell ref="ABH1:ABL1"/>
    <mergeCell ref="ABO1:ABS1"/>
    <mergeCell ref="ABV1:ABZ1"/>
    <mergeCell ref="YW1:ZA1"/>
    <mergeCell ref="ZD1:ZH1"/>
    <mergeCell ref="ZK1:ZO1"/>
    <mergeCell ref="ZR1:ZV1"/>
    <mergeCell ref="ZY1:AAC1"/>
    <mergeCell ref="AAF1:AAJ1"/>
    <mergeCell ref="XG1:XK1"/>
    <mergeCell ref="XN1:XR1"/>
    <mergeCell ref="XU1:XY1"/>
    <mergeCell ref="YB1:YF1"/>
    <mergeCell ref="YI1:YM1"/>
    <mergeCell ref="YP1:YT1"/>
    <mergeCell ref="LY1:MC1"/>
    <mergeCell ref="MF1:MJ1"/>
    <mergeCell ref="MM1:MQ1"/>
    <mergeCell ref="MT1:MX1"/>
    <mergeCell ref="NA1:NE1"/>
    <mergeCell ref="NH1:NL1"/>
    <mergeCell ref="KI1:KM1"/>
    <mergeCell ref="KP1:KT1"/>
    <mergeCell ref="VQ1:VU1"/>
    <mergeCell ref="VX1:WB1"/>
    <mergeCell ref="WE1:WI1"/>
    <mergeCell ref="WL1:WP1"/>
    <mergeCell ref="WS1:WW1"/>
    <mergeCell ref="WZ1:XD1"/>
    <mergeCell ref="UA1:UE1"/>
    <mergeCell ref="UH1:UL1"/>
    <mergeCell ref="UO1:US1"/>
    <mergeCell ref="UV1:UZ1"/>
    <mergeCell ref="VC1:VG1"/>
    <mergeCell ref="VJ1:VN1"/>
    <mergeCell ref="SK1:SO1"/>
    <mergeCell ref="SR1:SV1"/>
    <mergeCell ref="SY1:TC1"/>
    <mergeCell ref="TF1:TJ1"/>
    <mergeCell ref="TM1:TQ1"/>
    <mergeCell ref="TT1:TX1"/>
    <mergeCell ref="QU1:QY1"/>
    <mergeCell ref="RB1:RF1"/>
    <mergeCell ref="RI1:RM1"/>
    <mergeCell ref="RP1:RT1"/>
    <mergeCell ref="RW1:SA1"/>
    <mergeCell ref="SD1:SH1"/>
    <mergeCell ref="PE1:PI1"/>
    <mergeCell ref="PL1:PP1"/>
    <mergeCell ref="PS1:PW1"/>
    <mergeCell ref="PZ1:QD1"/>
    <mergeCell ref="QG1:QK1"/>
    <mergeCell ref="QN1:QR1"/>
    <mergeCell ref="NO1:NS1"/>
    <mergeCell ref="NV1:NZ1"/>
    <mergeCell ref="OC1:OG1"/>
    <mergeCell ref="OJ1:ON1"/>
    <mergeCell ref="OQ1:OU1"/>
    <mergeCell ref="OX1:PB1"/>
    <mergeCell ref="AQ1:AU1"/>
    <mergeCell ref="AX1:BB1"/>
    <mergeCell ref="BE1:BI1"/>
    <mergeCell ref="BL1:BP1"/>
    <mergeCell ref="BS1:BW1"/>
    <mergeCell ref="BZ1:CD1"/>
    <mergeCell ref="KW1:LA1"/>
    <mergeCell ref="LD1:LH1"/>
    <mergeCell ref="LK1:LO1"/>
    <mergeCell ref="LR1:LV1"/>
    <mergeCell ref="IS1:IW1"/>
    <mergeCell ref="IZ1:JD1"/>
    <mergeCell ref="JG1:JK1"/>
    <mergeCell ref="JN1:JR1"/>
    <mergeCell ref="JU1:JY1"/>
    <mergeCell ref="KB1:KF1"/>
    <mergeCell ref="HC1:HG1"/>
    <mergeCell ref="HJ1:HN1"/>
    <mergeCell ref="HQ1:HU1"/>
    <mergeCell ref="HX1:IB1"/>
    <mergeCell ref="IE1:II1"/>
    <mergeCell ref="IL1:IP1"/>
    <mergeCell ref="H1:L1"/>
    <mergeCell ref="O1:S1"/>
    <mergeCell ref="V1:Z1"/>
    <mergeCell ref="AC1:AG1"/>
    <mergeCell ref="AJ1:AN1"/>
    <mergeCell ref="FM1:FQ1"/>
    <mergeCell ref="FT1:FX1"/>
    <mergeCell ref="GA1:GE1"/>
    <mergeCell ref="GH1:GL1"/>
    <mergeCell ref="GO1:GS1"/>
    <mergeCell ref="GV1:GZ1"/>
    <mergeCell ref="DW1:EA1"/>
    <mergeCell ref="ED1:EH1"/>
    <mergeCell ref="EK1:EO1"/>
    <mergeCell ref="ER1:EV1"/>
    <mergeCell ref="EY1:FC1"/>
    <mergeCell ref="FF1:FJ1"/>
    <mergeCell ref="CG1:CK1"/>
    <mergeCell ref="CN1:CR1"/>
    <mergeCell ref="CU1:CY1"/>
    <mergeCell ref="DB1:DF1"/>
    <mergeCell ref="DI1:DM1"/>
    <mergeCell ref="DP1:DT1"/>
  </mergeCells>
  <printOptions horizontalCentered="1"/>
  <pageMargins left="1" right="1" top="1" bottom="1" header="0.45" footer="0.5"/>
  <pageSetup orientation="portrait" horizontalDpi="300" verticalDpi="300" r:id="rId1"/>
  <headerFooter alignWithMargins="0">
    <oddFooter>&amp;C&amp;"Arial,Bold"AB: &amp;"Arial,Regular"CC2014XXX
Published April 2014 - Version 1.0</oddFooter>
  </headerFooter>
  <rowBreaks count="1" manualBreakCount="1">
    <brk id="17" max="9" man="1"/>
  </rowBreaks>
  <drawing r:id="rId2"/>
</worksheet>
</file>

<file path=xl/worksheets/sheet6.xml><?xml version="1.0" encoding="utf-8"?>
<worksheet xmlns="http://schemas.openxmlformats.org/spreadsheetml/2006/main" xmlns:r="http://schemas.openxmlformats.org/officeDocument/2006/relationships">
  <sheetPr>
    <tabColor rgb="FFB1FF25"/>
  </sheetPr>
  <dimension ref="A1:XFD54"/>
  <sheetViews>
    <sheetView showGridLines="0" view="pageBreakPreview" zoomScale="85" zoomScaleNormal="130" zoomScaleSheetLayoutView="85" workbookViewId="0">
      <selection activeCell="O31" sqref="O31"/>
    </sheetView>
  </sheetViews>
  <sheetFormatPr defaultColWidth="9.140625" defaultRowHeight="13.5"/>
  <cols>
    <col min="1" max="1" width="3.140625" style="203" customWidth="1"/>
    <col min="2" max="2" width="31.140625" style="57" customWidth="1"/>
    <col min="3" max="3" width="7.7109375" style="57" customWidth="1"/>
    <col min="4" max="4" width="20.5703125" style="57" customWidth="1"/>
    <col min="5" max="5" width="31.140625" style="52" customWidth="1"/>
    <col min="6" max="6" width="7.7109375" style="52" customWidth="1"/>
    <col min="7" max="9" width="31.140625" style="52" customWidth="1"/>
    <col min="10" max="10" width="11.28515625" style="52" bestFit="1" customWidth="1"/>
    <col min="11" max="16384" width="9.140625" style="52"/>
  </cols>
  <sheetData>
    <row r="1" spans="1:16384" s="53" customFormat="1" ht="45" customHeight="1">
      <c r="A1" s="462" t="s">
        <v>205</v>
      </c>
      <c r="C1" s="356"/>
      <c r="D1" s="356"/>
      <c r="E1" s="356"/>
      <c r="F1" s="356"/>
      <c r="G1" s="356"/>
      <c r="H1" s="356"/>
      <c r="I1" s="125"/>
      <c r="J1" s="125"/>
      <c r="K1" s="125"/>
      <c r="L1" s="125"/>
      <c r="M1" s="52"/>
      <c r="N1" s="55"/>
      <c r="O1" s="628"/>
      <c r="P1" s="628"/>
      <c r="Q1" s="628"/>
      <c r="R1" s="628"/>
      <c r="S1" s="628"/>
      <c r="T1" s="52"/>
      <c r="U1" s="55"/>
      <c r="V1" s="628"/>
      <c r="W1" s="628"/>
      <c r="X1" s="628"/>
      <c r="Y1" s="628"/>
      <c r="Z1" s="628"/>
      <c r="AA1" s="52"/>
      <c r="AB1" s="55"/>
      <c r="AC1" s="628"/>
      <c r="AD1" s="628"/>
      <c r="AE1" s="628"/>
      <c r="AF1" s="628"/>
      <c r="AG1" s="628"/>
      <c r="AH1" s="52"/>
      <c r="AI1" s="55"/>
      <c r="AJ1" s="628"/>
      <c r="AK1" s="628"/>
      <c r="AL1" s="628"/>
      <c r="AM1" s="628"/>
      <c r="AN1" s="628"/>
      <c r="AO1" s="52"/>
      <c r="AP1" s="55"/>
      <c r="AQ1" s="628"/>
      <c r="AR1" s="628"/>
      <c r="AS1" s="628"/>
      <c r="AT1" s="628"/>
      <c r="AU1" s="628"/>
      <c r="AV1" s="52"/>
      <c r="AW1" s="55"/>
      <c r="AX1" s="628"/>
      <c r="AY1" s="628"/>
      <c r="AZ1" s="628"/>
      <c r="BA1" s="628"/>
      <c r="BB1" s="628"/>
      <c r="BC1" s="52"/>
      <c r="BD1" s="55"/>
      <c r="BE1" s="628"/>
      <c r="BF1" s="628"/>
      <c r="BG1" s="628"/>
      <c r="BH1" s="628"/>
      <c r="BI1" s="628"/>
      <c r="BJ1" s="52"/>
      <c r="BK1" s="55"/>
      <c r="BL1" s="628"/>
      <c r="BM1" s="628"/>
      <c r="BN1" s="628"/>
      <c r="BO1" s="628"/>
      <c r="BP1" s="628"/>
      <c r="BQ1" s="52"/>
      <c r="BR1" s="55"/>
      <c r="BS1" s="628"/>
      <c r="BT1" s="628"/>
      <c r="BU1" s="628"/>
      <c r="BV1" s="628"/>
      <c r="BW1" s="628"/>
      <c r="BX1" s="52"/>
      <c r="BY1" s="55"/>
      <c r="BZ1" s="628"/>
      <c r="CA1" s="628"/>
      <c r="CB1" s="628"/>
      <c r="CC1" s="628"/>
      <c r="CD1" s="628"/>
      <c r="CE1" s="52"/>
      <c r="CF1" s="55"/>
      <c r="CG1" s="628"/>
      <c r="CH1" s="628"/>
      <c r="CI1" s="628"/>
      <c r="CJ1" s="628"/>
      <c r="CK1" s="628"/>
      <c r="CL1" s="52"/>
      <c r="CM1" s="55"/>
      <c r="CN1" s="628"/>
      <c r="CO1" s="628"/>
      <c r="CP1" s="628"/>
      <c r="CQ1" s="628"/>
      <c r="CR1" s="628"/>
      <c r="CS1" s="52"/>
      <c r="CT1" s="55"/>
      <c r="CU1" s="628"/>
      <c r="CV1" s="628"/>
      <c r="CW1" s="628"/>
      <c r="CX1" s="628"/>
      <c r="CY1" s="628"/>
      <c r="CZ1" s="52"/>
      <c r="DA1" s="55"/>
      <c r="DB1" s="628"/>
      <c r="DC1" s="628"/>
      <c r="DD1" s="628"/>
      <c r="DE1" s="628"/>
      <c r="DF1" s="628"/>
      <c r="DG1" s="52"/>
      <c r="DH1" s="55"/>
      <c r="DI1" s="628"/>
      <c r="DJ1" s="628"/>
      <c r="DK1" s="628"/>
      <c r="DL1" s="628"/>
      <c r="DM1" s="628"/>
      <c r="DN1" s="52"/>
      <c r="DO1" s="55"/>
      <c r="DP1" s="628"/>
      <c r="DQ1" s="628"/>
      <c r="DR1" s="628"/>
      <c r="DS1" s="628"/>
      <c r="DT1" s="628"/>
      <c r="DU1" s="52"/>
      <c r="DV1" s="55"/>
      <c r="DW1" s="628"/>
      <c r="DX1" s="628"/>
      <c r="DY1" s="628"/>
      <c r="DZ1" s="628"/>
      <c r="EA1" s="628"/>
      <c r="EB1" s="52"/>
      <c r="EC1" s="55"/>
      <c r="ED1" s="628"/>
      <c r="EE1" s="628"/>
      <c r="EF1" s="628"/>
      <c r="EG1" s="628"/>
      <c r="EH1" s="628"/>
      <c r="EI1" s="52"/>
      <c r="EJ1" s="55"/>
      <c r="EK1" s="628"/>
      <c r="EL1" s="628"/>
      <c r="EM1" s="628"/>
      <c r="EN1" s="628"/>
      <c r="EO1" s="628"/>
      <c r="EP1" s="52"/>
      <c r="EQ1" s="55"/>
      <c r="ER1" s="628"/>
      <c r="ES1" s="628"/>
      <c r="ET1" s="628"/>
      <c r="EU1" s="628"/>
      <c r="EV1" s="628"/>
      <c r="EW1" s="52"/>
      <c r="EX1" s="55"/>
      <c r="EY1" s="628"/>
      <c r="EZ1" s="628"/>
      <c r="FA1" s="628"/>
      <c r="FB1" s="628"/>
      <c r="FC1" s="628"/>
      <c r="FD1" s="52"/>
      <c r="FE1" s="55"/>
      <c r="FF1" s="628"/>
      <c r="FG1" s="628"/>
      <c r="FH1" s="628"/>
      <c r="FI1" s="628"/>
      <c r="FJ1" s="628"/>
      <c r="FK1" s="52"/>
      <c r="FL1" s="55"/>
      <c r="FM1" s="628"/>
      <c r="FN1" s="628"/>
      <c r="FO1" s="628"/>
      <c r="FP1" s="628"/>
      <c r="FQ1" s="628"/>
      <c r="FR1" s="52"/>
      <c r="FS1" s="55"/>
      <c r="FT1" s="628"/>
      <c r="FU1" s="628"/>
      <c r="FV1" s="628"/>
      <c r="FW1" s="628"/>
      <c r="FX1" s="628"/>
      <c r="FY1" s="52"/>
      <c r="FZ1" s="55"/>
      <c r="GA1" s="628"/>
      <c r="GB1" s="628"/>
      <c r="GC1" s="628"/>
      <c r="GD1" s="628"/>
      <c r="GE1" s="628"/>
      <c r="GF1" s="52"/>
      <c r="GG1" s="55"/>
      <c r="GH1" s="628"/>
      <c r="GI1" s="628"/>
      <c r="GJ1" s="628"/>
      <c r="GK1" s="628"/>
      <c r="GL1" s="628"/>
      <c r="GM1" s="52"/>
      <c r="GN1" s="55"/>
      <c r="GO1" s="628"/>
      <c r="GP1" s="628"/>
      <c r="GQ1" s="628"/>
      <c r="GR1" s="628"/>
      <c r="GS1" s="628"/>
      <c r="GT1" s="52"/>
      <c r="GU1" s="55"/>
      <c r="GV1" s="628"/>
      <c r="GW1" s="628"/>
      <c r="GX1" s="628"/>
      <c r="GY1" s="628"/>
      <c r="GZ1" s="628"/>
      <c r="HA1" s="52"/>
      <c r="HB1" s="55"/>
      <c r="HC1" s="628"/>
      <c r="HD1" s="628"/>
      <c r="HE1" s="628"/>
      <c r="HF1" s="628"/>
      <c r="HG1" s="628"/>
      <c r="HH1" s="52"/>
      <c r="HI1" s="55"/>
      <c r="HJ1" s="628"/>
      <c r="HK1" s="628"/>
      <c r="HL1" s="628"/>
      <c r="HM1" s="628"/>
      <c r="HN1" s="628"/>
      <c r="HO1" s="52"/>
      <c r="HP1" s="55"/>
      <c r="HQ1" s="628"/>
      <c r="HR1" s="628"/>
      <c r="HS1" s="628"/>
      <c r="HT1" s="628"/>
      <c r="HU1" s="628"/>
      <c r="HV1" s="52"/>
      <c r="HW1" s="55"/>
      <c r="HX1" s="628"/>
      <c r="HY1" s="628"/>
      <c r="HZ1" s="628"/>
      <c r="IA1" s="628"/>
      <c r="IB1" s="628"/>
      <c r="IC1" s="52"/>
      <c r="ID1" s="55"/>
      <c r="IE1" s="628"/>
      <c r="IF1" s="628"/>
      <c r="IG1" s="628"/>
      <c r="IH1" s="628"/>
      <c r="II1" s="628"/>
      <c r="IJ1" s="52"/>
      <c r="IK1" s="55"/>
      <c r="IL1" s="628"/>
      <c r="IM1" s="628"/>
      <c r="IN1" s="628"/>
      <c r="IO1" s="628"/>
      <c r="IP1" s="628"/>
      <c r="IQ1" s="52"/>
      <c r="IR1" s="55"/>
      <c r="IS1" s="628"/>
      <c r="IT1" s="628"/>
      <c r="IU1" s="628"/>
      <c r="IV1" s="628"/>
      <c r="IW1" s="628"/>
      <c r="IX1" s="52"/>
      <c r="IY1" s="55"/>
      <c r="IZ1" s="628"/>
      <c r="JA1" s="628"/>
      <c r="JB1" s="628"/>
      <c r="JC1" s="628"/>
      <c r="JD1" s="628"/>
      <c r="JE1" s="52"/>
      <c r="JF1" s="55"/>
      <c r="JG1" s="628"/>
      <c r="JH1" s="628"/>
      <c r="JI1" s="628"/>
      <c r="JJ1" s="628"/>
      <c r="JK1" s="628"/>
      <c r="JL1" s="52"/>
      <c r="JM1" s="55"/>
      <c r="JN1" s="628"/>
      <c r="JO1" s="628"/>
      <c r="JP1" s="628"/>
      <c r="JQ1" s="628"/>
      <c r="JR1" s="628"/>
      <c r="JS1" s="52"/>
      <c r="JT1" s="55"/>
      <c r="JU1" s="628"/>
      <c r="JV1" s="628"/>
      <c r="JW1" s="628"/>
      <c r="JX1" s="628"/>
      <c r="JY1" s="628"/>
      <c r="JZ1" s="52"/>
      <c r="KA1" s="55"/>
      <c r="KB1" s="628"/>
      <c r="KC1" s="628"/>
      <c r="KD1" s="628"/>
      <c r="KE1" s="628"/>
      <c r="KF1" s="628"/>
      <c r="KG1" s="52"/>
      <c r="KH1" s="55"/>
      <c r="KI1" s="628"/>
      <c r="KJ1" s="628"/>
      <c r="KK1" s="628"/>
      <c r="KL1" s="628"/>
      <c r="KM1" s="628"/>
      <c r="KN1" s="52"/>
      <c r="KO1" s="55"/>
      <c r="KP1" s="628"/>
      <c r="KQ1" s="628"/>
      <c r="KR1" s="628"/>
      <c r="KS1" s="628"/>
      <c r="KT1" s="628"/>
      <c r="KU1" s="52"/>
      <c r="KV1" s="55"/>
      <c r="KW1" s="628"/>
      <c r="KX1" s="628"/>
      <c r="KY1" s="628"/>
      <c r="KZ1" s="628"/>
      <c r="LA1" s="628"/>
      <c r="LB1" s="52"/>
      <c r="LC1" s="55"/>
      <c r="LD1" s="628"/>
      <c r="LE1" s="628"/>
      <c r="LF1" s="628"/>
      <c r="LG1" s="628"/>
      <c r="LH1" s="628"/>
      <c r="LI1" s="52"/>
      <c r="LJ1" s="55"/>
      <c r="LK1" s="628"/>
      <c r="LL1" s="628"/>
      <c r="LM1" s="628"/>
      <c r="LN1" s="628"/>
      <c r="LO1" s="628"/>
      <c r="LP1" s="52"/>
      <c r="LQ1" s="55"/>
      <c r="LR1" s="628"/>
      <c r="LS1" s="628"/>
      <c r="LT1" s="628"/>
      <c r="LU1" s="628"/>
      <c r="LV1" s="628"/>
      <c r="LW1" s="52"/>
      <c r="LX1" s="55"/>
      <c r="LY1" s="628"/>
      <c r="LZ1" s="628"/>
      <c r="MA1" s="628"/>
      <c r="MB1" s="628"/>
      <c r="MC1" s="628"/>
      <c r="MD1" s="52"/>
      <c r="ME1" s="55"/>
      <c r="MF1" s="628"/>
      <c r="MG1" s="628"/>
      <c r="MH1" s="628"/>
      <c r="MI1" s="628"/>
      <c r="MJ1" s="628"/>
      <c r="MK1" s="52"/>
      <c r="ML1" s="55"/>
      <c r="MM1" s="628"/>
      <c r="MN1" s="628"/>
      <c r="MO1" s="628"/>
      <c r="MP1" s="628"/>
      <c r="MQ1" s="628"/>
      <c r="MR1" s="52"/>
      <c r="MS1" s="55"/>
      <c r="MT1" s="628"/>
      <c r="MU1" s="628"/>
      <c r="MV1" s="628"/>
      <c r="MW1" s="628"/>
      <c r="MX1" s="628"/>
      <c r="MY1" s="52"/>
      <c r="MZ1" s="55"/>
      <c r="NA1" s="628"/>
      <c r="NB1" s="628"/>
      <c r="NC1" s="628"/>
      <c r="ND1" s="628"/>
      <c r="NE1" s="628"/>
      <c r="NF1" s="52"/>
      <c r="NG1" s="55"/>
      <c r="NH1" s="628"/>
      <c r="NI1" s="628"/>
      <c r="NJ1" s="628"/>
      <c r="NK1" s="628"/>
      <c r="NL1" s="628"/>
      <c r="NM1" s="52"/>
      <c r="NN1" s="55"/>
      <c r="NO1" s="628"/>
      <c r="NP1" s="628"/>
      <c r="NQ1" s="628"/>
      <c r="NR1" s="628"/>
      <c r="NS1" s="628"/>
      <c r="NT1" s="52"/>
      <c r="NU1" s="55"/>
      <c r="NV1" s="628"/>
      <c r="NW1" s="628"/>
      <c r="NX1" s="628"/>
      <c r="NY1" s="628"/>
      <c r="NZ1" s="628"/>
      <c r="OA1" s="52"/>
      <c r="OB1" s="55"/>
      <c r="OC1" s="628"/>
      <c r="OD1" s="628"/>
      <c r="OE1" s="628"/>
      <c r="OF1" s="628"/>
      <c r="OG1" s="628"/>
      <c r="OH1" s="52"/>
      <c r="OI1" s="55"/>
      <c r="OJ1" s="628"/>
      <c r="OK1" s="628"/>
      <c r="OL1" s="628"/>
      <c r="OM1" s="628"/>
      <c r="ON1" s="628"/>
      <c r="OO1" s="52"/>
      <c r="OP1" s="55"/>
      <c r="OQ1" s="628"/>
      <c r="OR1" s="628"/>
      <c r="OS1" s="628"/>
      <c r="OT1" s="628"/>
      <c r="OU1" s="628"/>
      <c r="OV1" s="52"/>
      <c r="OW1" s="55"/>
      <c r="OX1" s="628"/>
      <c r="OY1" s="628"/>
      <c r="OZ1" s="628"/>
      <c r="PA1" s="628"/>
      <c r="PB1" s="628"/>
      <c r="PC1" s="52"/>
      <c r="PD1" s="55"/>
      <c r="PE1" s="628"/>
      <c r="PF1" s="628"/>
      <c r="PG1" s="628"/>
      <c r="PH1" s="628"/>
      <c r="PI1" s="628"/>
      <c r="PJ1" s="52"/>
      <c r="PK1" s="55"/>
      <c r="PL1" s="628"/>
      <c r="PM1" s="628"/>
      <c r="PN1" s="628"/>
      <c r="PO1" s="628"/>
      <c r="PP1" s="628"/>
      <c r="PQ1" s="52"/>
      <c r="PR1" s="55"/>
      <c r="PS1" s="628"/>
      <c r="PT1" s="628"/>
      <c r="PU1" s="628"/>
      <c r="PV1" s="628"/>
      <c r="PW1" s="628"/>
      <c r="PX1" s="52"/>
      <c r="PY1" s="55"/>
      <c r="PZ1" s="628"/>
      <c r="QA1" s="628"/>
      <c r="QB1" s="628"/>
      <c r="QC1" s="628"/>
      <c r="QD1" s="628"/>
      <c r="QE1" s="52"/>
      <c r="QF1" s="55"/>
      <c r="QG1" s="628"/>
      <c r="QH1" s="628"/>
      <c r="QI1" s="628"/>
      <c r="QJ1" s="628"/>
      <c r="QK1" s="628"/>
      <c r="QL1" s="52"/>
      <c r="QM1" s="55"/>
      <c r="QN1" s="628"/>
      <c r="QO1" s="628"/>
      <c r="QP1" s="628"/>
      <c r="QQ1" s="628"/>
      <c r="QR1" s="628"/>
      <c r="QS1" s="52"/>
      <c r="QT1" s="55"/>
      <c r="QU1" s="628"/>
      <c r="QV1" s="628"/>
      <c r="QW1" s="628"/>
      <c r="QX1" s="628"/>
      <c r="QY1" s="628"/>
      <c r="QZ1" s="52"/>
      <c r="RA1" s="55"/>
      <c r="RB1" s="628"/>
      <c r="RC1" s="628"/>
      <c r="RD1" s="628"/>
      <c r="RE1" s="628"/>
      <c r="RF1" s="628"/>
      <c r="RG1" s="52"/>
      <c r="RH1" s="55"/>
      <c r="RI1" s="628"/>
      <c r="RJ1" s="628"/>
      <c r="RK1" s="628"/>
      <c r="RL1" s="628"/>
      <c r="RM1" s="628"/>
      <c r="RN1" s="52"/>
      <c r="RO1" s="55"/>
      <c r="RP1" s="628"/>
      <c r="RQ1" s="628"/>
      <c r="RR1" s="628"/>
      <c r="RS1" s="628"/>
      <c r="RT1" s="628"/>
      <c r="RU1" s="52"/>
      <c r="RV1" s="55"/>
      <c r="RW1" s="628"/>
      <c r="RX1" s="628"/>
      <c r="RY1" s="628"/>
      <c r="RZ1" s="628"/>
      <c r="SA1" s="628"/>
      <c r="SB1" s="52"/>
      <c r="SC1" s="55"/>
      <c r="SD1" s="628"/>
      <c r="SE1" s="628"/>
      <c r="SF1" s="628"/>
      <c r="SG1" s="628"/>
      <c r="SH1" s="628"/>
      <c r="SI1" s="52"/>
      <c r="SJ1" s="55"/>
      <c r="SK1" s="628"/>
      <c r="SL1" s="628"/>
      <c r="SM1" s="628"/>
      <c r="SN1" s="628"/>
      <c r="SO1" s="628"/>
      <c r="SP1" s="52"/>
      <c r="SQ1" s="55"/>
      <c r="SR1" s="628"/>
      <c r="SS1" s="628"/>
      <c r="ST1" s="628"/>
      <c r="SU1" s="628"/>
      <c r="SV1" s="628"/>
      <c r="SW1" s="52"/>
      <c r="SX1" s="55"/>
      <c r="SY1" s="628"/>
      <c r="SZ1" s="628"/>
      <c r="TA1" s="628"/>
      <c r="TB1" s="628"/>
      <c r="TC1" s="628"/>
      <c r="TD1" s="52"/>
      <c r="TE1" s="55"/>
      <c r="TF1" s="628"/>
      <c r="TG1" s="628"/>
      <c r="TH1" s="628"/>
      <c r="TI1" s="628"/>
      <c r="TJ1" s="628"/>
      <c r="TK1" s="52"/>
      <c r="TL1" s="55"/>
      <c r="TM1" s="628"/>
      <c r="TN1" s="628"/>
      <c r="TO1" s="628"/>
      <c r="TP1" s="628"/>
      <c r="TQ1" s="628"/>
      <c r="TR1" s="52"/>
      <c r="TS1" s="55"/>
      <c r="TT1" s="628"/>
      <c r="TU1" s="628"/>
      <c r="TV1" s="628"/>
      <c r="TW1" s="628"/>
      <c r="TX1" s="628"/>
      <c r="TY1" s="52"/>
      <c r="TZ1" s="55"/>
      <c r="UA1" s="628"/>
      <c r="UB1" s="628"/>
      <c r="UC1" s="628"/>
      <c r="UD1" s="628"/>
      <c r="UE1" s="628"/>
      <c r="UF1" s="52"/>
      <c r="UG1" s="55"/>
      <c r="UH1" s="628"/>
      <c r="UI1" s="628"/>
      <c r="UJ1" s="628"/>
      <c r="UK1" s="628"/>
      <c r="UL1" s="628"/>
      <c r="UM1" s="52"/>
      <c r="UN1" s="55"/>
      <c r="UO1" s="628"/>
      <c r="UP1" s="628"/>
      <c r="UQ1" s="628"/>
      <c r="UR1" s="628"/>
      <c r="US1" s="628"/>
      <c r="UT1" s="52"/>
      <c r="UU1" s="55"/>
      <c r="UV1" s="628"/>
      <c r="UW1" s="628"/>
      <c r="UX1" s="628"/>
      <c r="UY1" s="628"/>
      <c r="UZ1" s="628"/>
      <c r="VA1" s="52"/>
      <c r="VB1" s="55"/>
      <c r="VC1" s="628"/>
      <c r="VD1" s="628"/>
      <c r="VE1" s="628"/>
      <c r="VF1" s="628"/>
      <c r="VG1" s="628"/>
      <c r="VH1" s="52"/>
      <c r="VI1" s="55"/>
      <c r="VJ1" s="628"/>
      <c r="VK1" s="628"/>
      <c r="VL1" s="628"/>
      <c r="VM1" s="628"/>
      <c r="VN1" s="628"/>
      <c r="VO1" s="52"/>
      <c r="VP1" s="55"/>
      <c r="VQ1" s="628"/>
      <c r="VR1" s="628"/>
      <c r="VS1" s="628"/>
      <c r="VT1" s="628"/>
      <c r="VU1" s="628"/>
      <c r="VV1" s="52"/>
      <c r="VW1" s="55"/>
      <c r="VX1" s="628"/>
      <c r="VY1" s="628"/>
      <c r="VZ1" s="628"/>
      <c r="WA1" s="628"/>
      <c r="WB1" s="628"/>
      <c r="WC1" s="52"/>
      <c r="WD1" s="55"/>
      <c r="WE1" s="628"/>
      <c r="WF1" s="628"/>
      <c r="WG1" s="628"/>
      <c r="WH1" s="628"/>
      <c r="WI1" s="628"/>
      <c r="WJ1" s="52"/>
      <c r="WK1" s="55"/>
      <c r="WL1" s="628"/>
      <c r="WM1" s="628"/>
      <c r="WN1" s="628"/>
      <c r="WO1" s="628"/>
      <c r="WP1" s="628"/>
      <c r="WQ1" s="52"/>
      <c r="WR1" s="55"/>
      <c r="WS1" s="628"/>
      <c r="WT1" s="628"/>
      <c r="WU1" s="628"/>
      <c r="WV1" s="628"/>
      <c r="WW1" s="628"/>
      <c r="WX1" s="52"/>
      <c r="WY1" s="55"/>
      <c r="WZ1" s="628"/>
      <c r="XA1" s="628"/>
      <c r="XB1" s="628"/>
      <c r="XC1" s="628"/>
      <c r="XD1" s="628"/>
      <c r="XE1" s="52"/>
      <c r="XF1" s="55"/>
      <c r="XG1" s="628"/>
      <c r="XH1" s="628"/>
      <c r="XI1" s="628"/>
      <c r="XJ1" s="628"/>
      <c r="XK1" s="628"/>
      <c r="XL1" s="52"/>
      <c r="XM1" s="55"/>
      <c r="XN1" s="628"/>
      <c r="XO1" s="628"/>
      <c r="XP1" s="628"/>
      <c r="XQ1" s="628"/>
      <c r="XR1" s="628"/>
      <c r="XS1" s="52"/>
      <c r="XT1" s="55"/>
      <c r="XU1" s="628"/>
      <c r="XV1" s="628"/>
      <c r="XW1" s="628"/>
      <c r="XX1" s="628"/>
      <c r="XY1" s="628"/>
      <c r="XZ1" s="52"/>
      <c r="YA1" s="55"/>
      <c r="YB1" s="628"/>
      <c r="YC1" s="628"/>
      <c r="YD1" s="628"/>
      <c r="YE1" s="628"/>
      <c r="YF1" s="628"/>
      <c r="YG1" s="52"/>
      <c r="YH1" s="55"/>
      <c r="YI1" s="628"/>
      <c r="YJ1" s="628"/>
      <c r="YK1" s="628"/>
      <c r="YL1" s="628"/>
      <c r="YM1" s="628"/>
      <c r="YN1" s="52"/>
      <c r="YO1" s="55"/>
      <c r="YP1" s="628"/>
      <c r="YQ1" s="628"/>
      <c r="YR1" s="628"/>
      <c r="YS1" s="628"/>
      <c r="YT1" s="628"/>
      <c r="YU1" s="52"/>
      <c r="YV1" s="55"/>
      <c r="YW1" s="628"/>
      <c r="YX1" s="628"/>
      <c r="YY1" s="628"/>
      <c r="YZ1" s="628"/>
      <c r="ZA1" s="628"/>
      <c r="ZB1" s="52"/>
      <c r="ZC1" s="55"/>
      <c r="ZD1" s="628"/>
      <c r="ZE1" s="628"/>
      <c r="ZF1" s="628"/>
      <c r="ZG1" s="628"/>
      <c r="ZH1" s="628"/>
      <c r="ZI1" s="52"/>
      <c r="ZJ1" s="55"/>
      <c r="ZK1" s="628"/>
      <c r="ZL1" s="628"/>
      <c r="ZM1" s="628"/>
      <c r="ZN1" s="628"/>
      <c r="ZO1" s="628"/>
      <c r="ZP1" s="52"/>
      <c r="ZQ1" s="55"/>
      <c r="ZR1" s="628"/>
      <c r="ZS1" s="628"/>
      <c r="ZT1" s="628"/>
      <c r="ZU1" s="628"/>
      <c r="ZV1" s="628"/>
      <c r="ZW1" s="52"/>
      <c r="ZX1" s="55"/>
      <c r="ZY1" s="628"/>
      <c r="ZZ1" s="628"/>
      <c r="AAA1" s="628"/>
      <c r="AAB1" s="628"/>
      <c r="AAC1" s="628"/>
      <c r="AAD1" s="52"/>
      <c r="AAE1" s="55"/>
      <c r="AAF1" s="628"/>
      <c r="AAG1" s="628"/>
      <c r="AAH1" s="628"/>
      <c r="AAI1" s="628"/>
      <c r="AAJ1" s="628"/>
      <c r="AAK1" s="52"/>
      <c r="AAL1" s="55"/>
      <c r="AAM1" s="628"/>
      <c r="AAN1" s="628"/>
      <c r="AAO1" s="628"/>
      <c r="AAP1" s="628"/>
      <c r="AAQ1" s="628"/>
      <c r="AAR1" s="52"/>
      <c r="AAS1" s="55"/>
      <c r="AAT1" s="628"/>
      <c r="AAU1" s="628"/>
      <c r="AAV1" s="628"/>
      <c r="AAW1" s="628"/>
      <c r="AAX1" s="628"/>
      <c r="AAY1" s="52"/>
      <c r="AAZ1" s="55"/>
      <c r="ABA1" s="628"/>
      <c r="ABB1" s="628"/>
      <c r="ABC1" s="628"/>
      <c r="ABD1" s="628"/>
      <c r="ABE1" s="628"/>
      <c r="ABF1" s="52"/>
      <c r="ABG1" s="55"/>
      <c r="ABH1" s="628"/>
      <c r="ABI1" s="628"/>
      <c r="ABJ1" s="628"/>
      <c r="ABK1" s="628"/>
      <c r="ABL1" s="628"/>
      <c r="ABM1" s="52"/>
      <c r="ABN1" s="55"/>
      <c r="ABO1" s="628"/>
      <c r="ABP1" s="628"/>
      <c r="ABQ1" s="628"/>
      <c r="ABR1" s="628"/>
      <c r="ABS1" s="628"/>
      <c r="ABT1" s="52"/>
      <c r="ABU1" s="55"/>
      <c r="ABV1" s="628"/>
      <c r="ABW1" s="628"/>
      <c r="ABX1" s="628"/>
      <c r="ABY1" s="628"/>
      <c r="ABZ1" s="628"/>
      <c r="ACA1" s="52"/>
      <c r="ACB1" s="55"/>
      <c r="ACC1" s="628"/>
      <c r="ACD1" s="628"/>
      <c r="ACE1" s="628"/>
      <c r="ACF1" s="628"/>
      <c r="ACG1" s="628"/>
      <c r="ACH1" s="52"/>
      <c r="ACI1" s="55"/>
      <c r="ACJ1" s="628"/>
      <c r="ACK1" s="628"/>
      <c r="ACL1" s="628"/>
      <c r="ACM1" s="628"/>
      <c r="ACN1" s="628"/>
      <c r="ACO1" s="52"/>
      <c r="ACP1" s="55"/>
      <c r="ACQ1" s="628"/>
      <c r="ACR1" s="628"/>
      <c r="ACS1" s="628"/>
      <c r="ACT1" s="628"/>
      <c r="ACU1" s="628"/>
      <c r="ACV1" s="52"/>
      <c r="ACW1" s="55"/>
      <c r="ACX1" s="628"/>
      <c r="ACY1" s="628"/>
      <c r="ACZ1" s="628"/>
      <c r="ADA1" s="628"/>
      <c r="ADB1" s="628"/>
      <c r="ADC1" s="52"/>
      <c r="ADD1" s="55"/>
      <c r="ADE1" s="628"/>
      <c r="ADF1" s="628"/>
      <c r="ADG1" s="628"/>
      <c r="ADH1" s="628"/>
      <c r="ADI1" s="628"/>
      <c r="ADJ1" s="52"/>
      <c r="ADK1" s="55"/>
      <c r="ADL1" s="628"/>
      <c r="ADM1" s="628"/>
      <c r="ADN1" s="628"/>
      <c r="ADO1" s="628"/>
      <c r="ADP1" s="628"/>
      <c r="ADQ1" s="52"/>
      <c r="ADR1" s="55"/>
      <c r="ADS1" s="628"/>
      <c r="ADT1" s="628"/>
      <c r="ADU1" s="628"/>
      <c r="ADV1" s="628"/>
      <c r="ADW1" s="628"/>
      <c r="ADX1" s="52"/>
      <c r="ADY1" s="55"/>
      <c r="ADZ1" s="628"/>
      <c r="AEA1" s="628"/>
      <c r="AEB1" s="628"/>
      <c r="AEC1" s="628"/>
      <c r="AED1" s="628"/>
      <c r="AEE1" s="52"/>
      <c r="AEF1" s="55"/>
      <c r="AEG1" s="628"/>
      <c r="AEH1" s="628"/>
      <c r="AEI1" s="628"/>
      <c r="AEJ1" s="628"/>
      <c r="AEK1" s="628"/>
      <c r="AEL1" s="52"/>
      <c r="AEM1" s="55"/>
      <c r="AEN1" s="628"/>
      <c r="AEO1" s="628"/>
      <c r="AEP1" s="628"/>
      <c r="AEQ1" s="628"/>
      <c r="AER1" s="628"/>
      <c r="AES1" s="52"/>
      <c r="AET1" s="55"/>
      <c r="AEU1" s="628"/>
      <c r="AEV1" s="628"/>
      <c r="AEW1" s="628"/>
      <c r="AEX1" s="628"/>
      <c r="AEY1" s="628"/>
      <c r="AEZ1" s="52"/>
      <c r="AFA1" s="55"/>
      <c r="AFB1" s="628"/>
      <c r="AFC1" s="628"/>
      <c r="AFD1" s="628"/>
      <c r="AFE1" s="628"/>
      <c r="AFF1" s="628"/>
      <c r="AFG1" s="52"/>
      <c r="AFH1" s="55"/>
      <c r="AFI1" s="628"/>
      <c r="AFJ1" s="628"/>
      <c r="AFK1" s="628"/>
      <c r="AFL1" s="628"/>
      <c r="AFM1" s="628"/>
      <c r="AFN1" s="52"/>
      <c r="AFO1" s="55"/>
      <c r="AFP1" s="628"/>
      <c r="AFQ1" s="628"/>
      <c r="AFR1" s="628"/>
      <c r="AFS1" s="628"/>
      <c r="AFT1" s="628"/>
      <c r="AFU1" s="52"/>
      <c r="AFV1" s="55"/>
      <c r="AFW1" s="628"/>
      <c r="AFX1" s="628"/>
      <c r="AFY1" s="628"/>
      <c r="AFZ1" s="628"/>
      <c r="AGA1" s="628"/>
      <c r="AGB1" s="52"/>
      <c r="AGC1" s="55"/>
      <c r="AGD1" s="628"/>
      <c r="AGE1" s="628"/>
      <c r="AGF1" s="628"/>
      <c r="AGG1" s="628"/>
      <c r="AGH1" s="628"/>
      <c r="AGI1" s="52"/>
      <c r="AGJ1" s="55"/>
      <c r="AGK1" s="628"/>
      <c r="AGL1" s="628"/>
      <c r="AGM1" s="628"/>
      <c r="AGN1" s="628"/>
      <c r="AGO1" s="628"/>
      <c r="AGP1" s="52"/>
      <c r="AGQ1" s="55"/>
      <c r="AGR1" s="628"/>
      <c r="AGS1" s="628"/>
      <c r="AGT1" s="628"/>
      <c r="AGU1" s="628"/>
      <c r="AGV1" s="628"/>
      <c r="AGW1" s="52"/>
      <c r="AGX1" s="55"/>
      <c r="AGY1" s="628"/>
      <c r="AGZ1" s="628"/>
      <c r="AHA1" s="628"/>
      <c r="AHB1" s="628"/>
      <c r="AHC1" s="628"/>
      <c r="AHD1" s="52"/>
      <c r="AHE1" s="55"/>
      <c r="AHF1" s="628"/>
      <c r="AHG1" s="628"/>
      <c r="AHH1" s="628"/>
      <c r="AHI1" s="628"/>
      <c r="AHJ1" s="628"/>
      <c r="AHK1" s="52"/>
      <c r="AHL1" s="55"/>
      <c r="AHM1" s="628"/>
      <c r="AHN1" s="628"/>
      <c r="AHO1" s="628"/>
      <c r="AHP1" s="628"/>
      <c r="AHQ1" s="628"/>
      <c r="AHR1" s="52"/>
      <c r="AHS1" s="55"/>
      <c r="AHT1" s="628"/>
      <c r="AHU1" s="628"/>
      <c r="AHV1" s="628"/>
      <c r="AHW1" s="628"/>
      <c r="AHX1" s="628"/>
      <c r="AHY1" s="52"/>
      <c r="AHZ1" s="55"/>
      <c r="AIA1" s="628"/>
      <c r="AIB1" s="628"/>
      <c r="AIC1" s="628"/>
      <c r="AID1" s="628"/>
      <c r="AIE1" s="628"/>
      <c r="AIF1" s="52"/>
      <c r="AIG1" s="55"/>
      <c r="AIH1" s="628"/>
      <c r="AII1" s="628"/>
      <c r="AIJ1" s="628"/>
      <c r="AIK1" s="628"/>
      <c r="AIL1" s="628"/>
      <c r="AIM1" s="52"/>
      <c r="AIN1" s="55"/>
      <c r="AIO1" s="628"/>
      <c r="AIP1" s="628"/>
      <c r="AIQ1" s="628"/>
      <c r="AIR1" s="628"/>
      <c r="AIS1" s="628"/>
      <c r="AIT1" s="52"/>
      <c r="AIU1" s="55"/>
      <c r="AIV1" s="628"/>
      <c r="AIW1" s="628"/>
      <c r="AIX1" s="628"/>
      <c r="AIY1" s="628"/>
      <c r="AIZ1" s="628"/>
      <c r="AJA1" s="52"/>
      <c r="AJB1" s="55"/>
      <c r="AJC1" s="628"/>
      <c r="AJD1" s="628"/>
      <c r="AJE1" s="628"/>
      <c r="AJF1" s="628"/>
      <c r="AJG1" s="628"/>
      <c r="AJH1" s="52"/>
      <c r="AJI1" s="55"/>
      <c r="AJJ1" s="628"/>
      <c r="AJK1" s="628"/>
      <c r="AJL1" s="628"/>
      <c r="AJM1" s="628"/>
      <c r="AJN1" s="628"/>
      <c r="AJO1" s="52"/>
      <c r="AJP1" s="55"/>
      <c r="AJQ1" s="628"/>
      <c r="AJR1" s="628"/>
      <c r="AJS1" s="628"/>
      <c r="AJT1" s="628"/>
      <c r="AJU1" s="628"/>
      <c r="AJV1" s="52"/>
      <c r="AJW1" s="55"/>
      <c r="AJX1" s="628"/>
      <c r="AJY1" s="628"/>
      <c r="AJZ1" s="628"/>
      <c r="AKA1" s="628"/>
      <c r="AKB1" s="628"/>
      <c r="AKC1" s="52"/>
      <c r="AKD1" s="55"/>
      <c r="AKE1" s="628"/>
      <c r="AKF1" s="628"/>
      <c r="AKG1" s="628"/>
      <c r="AKH1" s="628"/>
      <c r="AKI1" s="628"/>
      <c r="AKJ1" s="52"/>
      <c r="AKK1" s="55"/>
      <c r="AKL1" s="628"/>
      <c r="AKM1" s="628"/>
      <c r="AKN1" s="628"/>
      <c r="AKO1" s="628"/>
      <c r="AKP1" s="628"/>
      <c r="AKQ1" s="52"/>
      <c r="AKR1" s="55"/>
      <c r="AKS1" s="628"/>
      <c r="AKT1" s="628"/>
      <c r="AKU1" s="628"/>
      <c r="AKV1" s="628"/>
      <c r="AKW1" s="628"/>
      <c r="AKX1" s="52"/>
      <c r="AKY1" s="55"/>
      <c r="AKZ1" s="628"/>
      <c r="ALA1" s="628"/>
      <c r="ALB1" s="628"/>
      <c r="ALC1" s="628"/>
      <c r="ALD1" s="628"/>
      <c r="ALE1" s="52"/>
      <c r="ALF1" s="55"/>
      <c r="ALG1" s="628"/>
      <c r="ALH1" s="628"/>
      <c r="ALI1" s="628"/>
      <c r="ALJ1" s="628"/>
      <c r="ALK1" s="628"/>
      <c r="ALL1" s="52"/>
      <c r="ALM1" s="55"/>
      <c r="ALN1" s="628"/>
      <c r="ALO1" s="628"/>
      <c r="ALP1" s="628"/>
      <c r="ALQ1" s="628"/>
      <c r="ALR1" s="628"/>
      <c r="ALS1" s="52"/>
      <c r="ALT1" s="55"/>
      <c r="ALU1" s="628"/>
      <c r="ALV1" s="628"/>
      <c r="ALW1" s="628"/>
      <c r="ALX1" s="628"/>
      <c r="ALY1" s="628"/>
      <c r="ALZ1" s="52"/>
      <c r="AMA1" s="55"/>
      <c r="AMB1" s="628"/>
      <c r="AMC1" s="628"/>
      <c r="AMD1" s="628"/>
      <c r="AME1" s="628"/>
      <c r="AMF1" s="628"/>
      <c r="AMG1" s="52"/>
      <c r="AMH1" s="55"/>
      <c r="AMI1" s="628"/>
      <c r="AMJ1" s="628"/>
      <c r="AMK1" s="628"/>
      <c r="AML1" s="628"/>
      <c r="AMM1" s="628"/>
      <c r="AMN1" s="52"/>
      <c r="AMO1" s="55"/>
      <c r="AMP1" s="628"/>
      <c r="AMQ1" s="628"/>
      <c r="AMR1" s="628"/>
      <c r="AMS1" s="628"/>
      <c r="AMT1" s="628"/>
      <c r="AMU1" s="52"/>
      <c r="AMV1" s="55"/>
      <c r="AMW1" s="628"/>
      <c r="AMX1" s="628"/>
      <c r="AMY1" s="628"/>
      <c r="AMZ1" s="628"/>
      <c r="ANA1" s="628"/>
      <c r="ANB1" s="52"/>
      <c r="ANC1" s="55"/>
      <c r="AND1" s="628"/>
      <c r="ANE1" s="628"/>
      <c r="ANF1" s="628"/>
      <c r="ANG1" s="628"/>
      <c r="ANH1" s="628"/>
      <c r="ANI1" s="52"/>
      <c r="ANJ1" s="55"/>
      <c r="ANK1" s="628"/>
      <c r="ANL1" s="628"/>
      <c r="ANM1" s="628"/>
      <c r="ANN1" s="628"/>
      <c r="ANO1" s="628"/>
      <c r="ANP1" s="52"/>
      <c r="ANQ1" s="55"/>
      <c r="ANR1" s="628"/>
      <c r="ANS1" s="628"/>
      <c r="ANT1" s="628"/>
      <c r="ANU1" s="628"/>
      <c r="ANV1" s="628"/>
      <c r="ANW1" s="52"/>
      <c r="ANX1" s="55"/>
      <c r="ANY1" s="628"/>
      <c r="ANZ1" s="628"/>
      <c r="AOA1" s="628"/>
      <c r="AOB1" s="628"/>
      <c r="AOC1" s="628"/>
      <c r="AOD1" s="52"/>
      <c r="AOE1" s="55"/>
      <c r="AOF1" s="628"/>
      <c r="AOG1" s="628"/>
      <c r="AOH1" s="628"/>
      <c r="AOI1" s="628"/>
      <c r="AOJ1" s="628"/>
      <c r="AOK1" s="52"/>
      <c r="AOL1" s="55"/>
      <c r="AOM1" s="628"/>
      <c r="AON1" s="628"/>
      <c r="AOO1" s="628"/>
      <c r="AOP1" s="628"/>
      <c r="AOQ1" s="628"/>
      <c r="AOR1" s="52"/>
      <c r="AOS1" s="55"/>
      <c r="AOT1" s="628"/>
      <c r="AOU1" s="628"/>
      <c r="AOV1" s="628"/>
      <c r="AOW1" s="628"/>
      <c r="AOX1" s="628"/>
      <c r="AOY1" s="52"/>
      <c r="AOZ1" s="55"/>
      <c r="APA1" s="628"/>
      <c r="APB1" s="628"/>
      <c r="APC1" s="628"/>
      <c r="APD1" s="628"/>
      <c r="APE1" s="628"/>
      <c r="APF1" s="52"/>
      <c r="APG1" s="55"/>
      <c r="APH1" s="628"/>
      <c r="API1" s="628"/>
      <c r="APJ1" s="628"/>
      <c r="APK1" s="628"/>
      <c r="APL1" s="628"/>
      <c r="APM1" s="52"/>
      <c r="APN1" s="55"/>
      <c r="APO1" s="628"/>
      <c r="APP1" s="628"/>
      <c r="APQ1" s="628"/>
      <c r="APR1" s="628"/>
      <c r="APS1" s="628"/>
      <c r="APT1" s="52"/>
      <c r="APU1" s="55"/>
      <c r="APV1" s="628"/>
      <c r="APW1" s="628"/>
      <c r="APX1" s="628"/>
      <c r="APY1" s="628"/>
      <c r="APZ1" s="628"/>
      <c r="AQA1" s="52"/>
      <c r="AQB1" s="55"/>
      <c r="AQC1" s="628"/>
      <c r="AQD1" s="628"/>
      <c r="AQE1" s="628"/>
      <c r="AQF1" s="628"/>
      <c r="AQG1" s="628"/>
      <c r="AQH1" s="52"/>
      <c r="AQI1" s="55"/>
      <c r="AQJ1" s="628"/>
      <c r="AQK1" s="628"/>
      <c r="AQL1" s="628"/>
      <c r="AQM1" s="628"/>
      <c r="AQN1" s="628"/>
      <c r="AQO1" s="52"/>
      <c r="AQP1" s="55"/>
      <c r="AQQ1" s="628"/>
      <c r="AQR1" s="628"/>
      <c r="AQS1" s="628"/>
      <c r="AQT1" s="628"/>
      <c r="AQU1" s="628"/>
      <c r="AQV1" s="52"/>
      <c r="AQW1" s="55"/>
      <c r="AQX1" s="628"/>
      <c r="AQY1" s="628"/>
      <c r="AQZ1" s="628"/>
      <c r="ARA1" s="628"/>
      <c r="ARB1" s="628"/>
      <c r="ARC1" s="52"/>
      <c r="ARD1" s="55"/>
      <c r="ARE1" s="628"/>
      <c r="ARF1" s="628"/>
      <c r="ARG1" s="628"/>
      <c r="ARH1" s="628"/>
      <c r="ARI1" s="628"/>
      <c r="ARJ1" s="52"/>
      <c r="ARK1" s="55"/>
      <c r="ARL1" s="628"/>
      <c r="ARM1" s="628"/>
      <c r="ARN1" s="628"/>
      <c r="ARO1" s="628"/>
      <c r="ARP1" s="628"/>
      <c r="ARQ1" s="52"/>
      <c r="ARR1" s="55"/>
      <c r="ARS1" s="628"/>
      <c r="ART1" s="628"/>
      <c r="ARU1" s="628"/>
      <c r="ARV1" s="628"/>
      <c r="ARW1" s="628"/>
      <c r="ARX1" s="52"/>
      <c r="ARY1" s="55"/>
      <c r="ARZ1" s="628"/>
      <c r="ASA1" s="628"/>
      <c r="ASB1" s="628"/>
      <c r="ASC1" s="628"/>
      <c r="ASD1" s="628"/>
      <c r="ASE1" s="52"/>
      <c r="ASF1" s="55"/>
      <c r="ASG1" s="628"/>
      <c r="ASH1" s="628"/>
      <c r="ASI1" s="628"/>
      <c r="ASJ1" s="628"/>
      <c r="ASK1" s="628"/>
      <c r="ASL1" s="52"/>
      <c r="ASM1" s="55"/>
      <c r="ASN1" s="628"/>
      <c r="ASO1" s="628"/>
      <c r="ASP1" s="628"/>
      <c r="ASQ1" s="628"/>
      <c r="ASR1" s="628"/>
      <c r="ASS1" s="52"/>
      <c r="AST1" s="55"/>
      <c r="ASU1" s="628"/>
      <c r="ASV1" s="628"/>
      <c r="ASW1" s="628"/>
      <c r="ASX1" s="628"/>
      <c r="ASY1" s="628"/>
      <c r="ASZ1" s="52"/>
      <c r="ATA1" s="55"/>
      <c r="ATB1" s="628"/>
      <c r="ATC1" s="628"/>
      <c r="ATD1" s="628"/>
      <c r="ATE1" s="628"/>
      <c r="ATF1" s="628"/>
      <c r="ATG1" s="52"/>
      <c r="ATH1" s="55"/>
      <c r="ATI1" s="628"/>
      <c r="ATJ1" s="628"/>
      <c r="ATK1" s="628"/>
      <c r="ATL1" s="628"/>
      <c r="ATM1" s="628"/>
      <c r="ATN1" s="52"/>
      <c r="ATO1" s="55"/>
      <c r="ATP1" s="628"/>
      <c r="ATQ1" s="628"/>
      <c r="ATR1" s="628"/>
      <c r="ATS1" s="628"/>
      <c r="ATT1" s="628"/>
      <c r="ATU1" s="52"/>
      <c r="ATV1" s="55"/>
      <c r="ATW1" s="628"/>
      <c r="ATX1" s="628"/>
      <c r="ATY1" s="628"/>
      <c r="ATZ1" s="628"/>
      <c r="AUA1" s="628"/>
      <c r="AUB1" s="52"/>
      <c r="AUC1" s="55"/>
      <c r="AUD1" s="628"/>
      <c r="AUE1" s="628"/>
      <c r="AUF1" s="628"/>
      <c r="AUG1" s="628"/>
      <c r="AUH1" s="628"/>
      <c r="AUI1" s="52"/>
      <c r="AUJ1" s="55"/>
      <c r="AUK1" s="628"/>
      <c r="AUL1" s="628"/>
      <c r="AUM1" s="628"/>
      <c r="AUN1" s="628"/>
      <c r="AUO1" s="628"/>
      <c r="AUP1" s="52"/>
      <c r="AUQ1" s="55"/>
      <c r="AUR1" s="628"/>
      <c r="AUS1" s="628"/>
      <c r="AUT1" s="628"/>
      <c r="AUU1" s="628"/>
      <c r="AUV1" s="628"/>
      <c r="AUW1" s="52"/>
      <c r="AUX1" s="55"/>
      <c r="AUY1" s="628"/>
      <c r="AUZ1" s="628"/>
      <c r="AVA1" s="628"/>
      <c r="AVB1" s="628"/>
      <c r="AVC1" s="628"/>
      <c r="AVD1" s="52"/>
      <c r="AVE1" s="55"/>
      <c r="AVF1" s="628"/>
      <c r="AVG1" s="628"/>
      <c r="AVH1" s="628"/>
      <c r="AVI1" s="628"/>
      <c r="AVJ1" s="628"/>
      <c r="AVK1" s="52"/>
      <c r="AVL1" s="55"/>
      <c r="AVM1" s="628"/>
      <c r="AVN1" s="628"/>
      <c r="AVO1" s="628"/>
      <c r="AVP1" s="628"/>
      <c r="AVQ1" s="628"/>
      <c r="AVR1" s="52"/>
      <c r="AVS1" s="55"/>
      <c r="AVT1" s="628"/>
      <c r="AVU1" s="628"/>
      <c r="AVV1" s="628"/>
      <c r="AVW1" s="628"/>
      <c r="AVX1" s="628"/>
      <c r="AVY1" s="52"/>
      <c r="AVZ1" s="55"/>
      <c r="AWA1" s="628"/>
      <c r="AWB1" s="628"/>
      <c r="AWC1" s="628"/>
      <c r="AWD1" s="628"/>
      <c r="AWE1" s="628"/>
      <c r="AWF1" s="52"/>
      <c r="AWG1" s="55"/>
      <c r="AWH1" s="628"/>
      <c r="AWI1" s="628"/>
      <c r="AWJ1" s="628"/>
      <c r="AWK1" s="628"/>
      <c r="AWL1" s="628"/>
      <c r="AWM1" s="52"/>
      <c r="AWN1" s="55"/>
      <c r="AWO1" s="628"/>
      <c r="AWP1" s="628"/>
      <c r="AWQ1" s="628"/>
      <c r="AWR1" s="628"/>
      <c r="AWS1" s="628"/>
      <c r="AWT1" s="52"/>
      <c r="AWU1" s="55"/>
      <c r="AWV1" s="628"/>
      <c r="AWW1" s="628"/>
      <c r="AWX1" s="628"/>
      <c r="AWY1" s="628"/>
      <c r="AWZ1" s="628"/>
      <c r="AXA1" s="52"/>
      <c r="AXB1" s="55"/>
      <c r="AXC1" s="628"/>
      <c r="AXD1" s="628"/>
      <c r="AXE1" s="628"/>
      <c r="AXF1" s="628"/>
      <c r="AXG1" s="628"/>
      <c r="AXH1" s="52"/>
      <c r="AXI1" s="55"/>
      <c r="AXJ1" s="628"/>
      <c r="AXK1" s="628"/>
      <c r="AXL1" s="628"/>
      <c r="AXM1" s="628"/>
      <c r="AXN1" s="628"/>
      <c r="AXO1" s="52"/>
      <c r="AXP1" s="55"/>
      <c r="AXQ1" s="628"/>
      <c r="AXR1" s="628"/>
      <c r="AXS1" s="628"/>
      <c r="AXT1" s="628"/>
      <c r="AXU1" s="628"/>
      <c r="AXV1" s="52"/>
      <c r="AXW1" s="55"/>
      <c r="AXX1" s="628"/>
      <c r="AXY1" s="628"/>
      <c r="AXZ1" s="628"/>
      <c r="AYA1" s="628"/>
      <c r="AYB1" s="628"/>
      <c r="AYC1" s="52"/>
      <c r="AYD1" s="55"/>
      <c r="AYE1" s="628"/>
      <c r="AYF1" s="628"/>
      <c r="AYG1" s="628"/>
      <c r="AYH1" s="628"/>
      <c r="AYI1" s="628"/>
      <c r="AYJ1" s="52"/>
      <c r="AYK1" s="55"/>
      <c r="AYL1" s="628"/>
      <c r="AYM1" s="628"/>
      <c r="AYN1" s="628"/>
      <c r="AYO1" s="628"/>
      <c r="AYP1" s="628"/>
      <c r="AYQ1" s="52"/>
      <c r="AYR1" s="55"/>
      <c r="AYS1" s="628"/>
      <c r="AYT1" s="628"/>
      <c r="AYU1" s="628"/>
      <c r="AYV1" s="628"/>
      <c r="AYW1" s="628"/>
      <c r="AYX1" s="52"/>
      <c r="AYY1" s="55"/>
      <c r="AYZ1" s="628"/>
      <c r="AZA1" s="628"/>
      <c r="AZB1" s="628"/>
      <c r="AZC1" s="628"/>
      <c r="AZD1" s="628"/>
      <c r="AZE1" s="52"/>
      <c r="AZF1" s="55"/>
      <c r="AZG1" s="628"/>
      <c r="AZH1" s="628"/>
      <c r="AZI1" s="628"/>
      <c r="AZJ1" s="628"/>
      <c r="AZK1" s="628"/>
      <c r="AZL1" s="52"/>
      <c r="AZM1" s="55"/>
      <c r="AZN1" s="628"/>
      <c r="AZO1" s="628"/>
      <c r="AZP1" s="628"/>
      <c r="AZQ1" s="628"/>
      <c r="AZR1" s="628"/>
      <c r="AZS1" s="52"/>
      <c r="AZT1" s="55"/>
      <c r="AZU1" s="628"/>
      <c r="AZV1" s="628"/>
      <c r="AZW1" s="628"/>
      <c r="AZX1" s="628"/>
      <c r="AZY1" s="628"/>
      <c r="AZZ1" s="52"/>
      <c r="BAA1" s="55"/>
      <c r="BAB1" s="628"/>
      <c r="BAC1" s="628"/>
      <c r="BAD1" s="628"/>
      <c r="BAE1" s="628"/>
      <c r="BAF1" s="628"/>
      <c r="BAG1" s="52"/>
      <c r="BAH1" s="55"/>
      <c r="BAI1" s="628"/>
      <c r="BAJ1" s="628"/>
      <c r="BAK1" s="628"/>
      <c r="BAL1" s="628"/>
      <c r="BAM1" s="628"/>
      <c r="BAN1" s="52"/>
      <c r="BAO1" s="55"/>
      <c r="BAP1" s="628"/>
      <c r="BAQ1" s="628"/>
      <c r="BAR1" s="628"/>
      <c r="BAS1" s="628"/>
      <c r="BAT1" s="628"/>
      <c r="BAU1" s="52"/>
      <c r="BAV1" s="55"/>
      <c r="BAW1" s="628"/>
      <c r="BAX1" s="628"/>
      <c r="BAY1" s="628"/>
      <c r="BAZ1" s="628"/>
      <c r="BBA1" s="628"/>
      <c r="BBB1" s="52"/>
      <c r="BBC1" s="55"/>
      <c r="BBD1" s="628"/>
      <c r="BBE1" s="628"/>
      <c r="BBF1" s="628"/>
      <c r="BBG1" s="628"/>
      <c r="BBH1" s="628"/>
      <c r="BBI1" s="52"/>
      <c r="BBJ1" s="55"/>
      <c r="BBK1" s="628"/>
      <c r="BBL1" s="628"/>
      <c r="BBM1" s="628"/>
      <c r="BBN1" s="628"/>
      <c r="BBO1" s="628"/>
      <c r="BBP1" s="52"/>
      <c r="BBQ1" s="55"/>
      <c r="BBR1" s="628"/>
      <c r="BBS1" s="628"/>
      <c r="BBT1" s="628"/>
      <c r="BBU1" s="628"/>
      <c r="BBV1" s="628"/>
      <c r="BBW1" s="52"/>
      <c r="BBX1" s="55"/>
      <c r="BBY1" s="628"/>
      <c r="BBZ1" s="628"/>
      <c r="BCA1" s="628"/>
      <c r="BCB1" s="628"/>
      <c r="BCC1" s="628"/>
      <c r="BCD1" s="52"/>
      <c r="BCE1" s="55"/>
      <c r="BCF1" s="628"/>
      <c r="BCG1" s="628"/>
      <c r="BCH1" s="628"/>
      <c r="BCI1" s="628"/>
      <c r="BCJ1" s="628"/>
      <c r="BCK1" s="52"/>
      <c r="BCL1" s="55"/>
      <c r="BCM1" s="628"/>
      <c r="BCN1" s="628"/>
      <c r="BCO1" s="628"/>
      <c r="BCP1" s="628"/>
      <c r="BCQ1" s="628"/>
      <c r="BCR1" s="52"/>
      <c r="BCS1" s="55"/>
      <c r="BCT1" s="628"/>
      <c r="BCU1" s="628"/>
      <c r="BCV1" s="628"/>
      <c r="BCW1" s="628"/>
      <c r="BCX1" s="628"/>
      <c r="BCY1" s="52"/>
      <c r="BCZ1" s="55"/>
      <c r="BDA1" s="628"/>
      <c r="BDB1" s="628"/>
      <c r="BDC1" s="628"/>
      <c r="BDD1" s="628"/>
      <c r="BDE1" s="628"/>
      <c r="BDF1" s="52"/>
      <c r="BDG1" s="55"/>
      <c r="BDH1" s="628"/>
      <c r="BDI1" s="628"/>
      <c r="BDJ1" s="628"/>
      <c r="BDK1" s="628"/>
      <c r="BDL1" s="628"/>
      <c r="BDM1" s="52"/>
      <c r="BDN1" s="55"/>
      <c r="BDO1" s="628"/>
      <c r="BDP1" s="628"/>
      <c r="BDQ1" s="628"/>
      <c r="BDR1" s="628"/>
      <c r="BDS1" s="628"/>
      <c r="BDT1" s="52"/>
      <c r="BDU1" s="55"/>
      <c r="BDV1" s="628"/>
      <c r="BDW1" s="628"/>
      <c r="BDX1" s="628"/>
      <c r="BDY1" s="628"/>
      <c r="BDZ1" s="628"/>
      <c r="BEA1" s="52"/>
      <c r="BEB1" s="55"/>
      <c r="BEC1" s="628"/>
      <c r="BED1" s="628"/>
      <c r="BEE1" s="628"/>
      <c r="BEF1" s="628"/>
      <c r="BEG1" s="628"/>
      <c r="BEH1" s="52"/>
      <c r="BEI1" s="55"/>
      <c r="BEJ1" s="628"/>
      <c r="BEK1" s="628"/>
      <c r="BEL1" s="628"/>
      <c r="BEM1" s="628"/>
      <c r="BEN1" s="628"/>
      <c r="BEO1" s="52"/>
      <c r="BEP1" s="55"/>
      <c r="BEQ1" s="628"/>
      <c r="BER1" s="628"/>
      <c r="BES1" s="628"/>
      <c r="BET1" s="628"/>
      <c r="BEU1" s="628"/>
      <c r="BEV1" s="52"/>
      <c r="BEW1" s="55"/>
      <c r="BEX1" s="628"/>
      <c r="BEY1" s="628"/>
      <c r="BEZ1" s="628"/>
      <c r="BFA1" s="628"/>
      <c r="BFB1" s="628"/>
      <c r="BFC1" s="52"/>
      <c r="BFD1" s="55"/>
      <c r="BFE1" s="628"/>
      <c r="BFF1" s="628"/>
      <c r="BFG1" s="628"/>
      <c r="BFH1" s="628"/>
      <c r="BFI1" s="628"/>
      <c r="BFJ1" s="52"/>
      <c r="BFK1" s="55"/>
      <c r="BFL1" s="628"/>
      <c r="BFM1" s="628"/>
      <c r="BFN1" s="628"/>
      <c r="BFO1" s="628"/>
      <c r="BFP1" s="628"/>
      <c r="BFQ1" s="52"/>
      <c r="BFR1" s="55"/>
      <c r="BFS1" s="628"/>
      <c r="BFT1" s="628"/>
      <c r="BFU1" s="628"/>
      <c r="BFV1" s="628"/>
      <c r="BFW1" s="628"/>
      <c r="BFX1" s="52"/>
      <c r="BFY1" s="55"/>
      <c r="BFZ1" s="628"/>
      <c r="BGA1" s="628"/>
      <c r="BGB1" s="628"/>
      <c r="BGC1" s="628"/>
      <c r="BGD1" s="628"/>
      <c r="BGE1" s="52"/>
      <c r="BGF1" s="55"/>
      <c r="BGG1" s="628"/>
      <c r="BGH1" s="628"/>
      <c r="BGI1" s="628"/>
      <c r="BGJ1" s="628"/>
      <c r="BGK1" s="628"/>
      <c r="BGL1" s="52"/>
      <c r="BGM1" s="55"/>
      <c r="BGN1" s="628"/>
      <c r="BGO1" s="628"/>
      <c r="BGP1" s="628"/>
      <c r="BGQ1" s="628"/>
      <c r="BGR1" s="628"/>
      <c r="BGS1" s="52"/>
      <c r="BGT1" s="55"/>
      <c r="BGU1" s="628"/>
      <c r="BGV1" s="628"/>
      <c r="BGW1" s="628"/>
      <c r="BGX1" s="628"/>
      <c r="BGY1" s="628"/>
      <c r="BGZ1" s="52"/>
      <c r="BHA1" s="55"/>
      <c r="BHB1" s="628"/>
      <c r="BHC1" s="628"/>
      <c r="BHD1" s="628"/>
      <c r="BHE1" s="628"/>
      <c r="BHF1" s="628"/>
      <c r="BHG1" s="52"/>
      <c r="BHH1" s="55"/>
      <c r="BHI1" s="628"/>
      <c r="BHJ1" s="628"/>
      <c r="BHK1" s="628"/>
      <c r="BHL1" s="628"/>
      <c r="BHM1" s="628"/>
      <c r="BHN1" s="52"/>
      <c r="BHO1" s="55"/>
      <c r="BHP1" s="628"/>
      <c r="BHQ1" s="628"/>
      <c r="BHR1" s="628"/>
      <c r="BHS1" s="628"/>
      <c r="BHT1" s="628"/>
      <c r="BHU1" s="52"/>
      <c r="BHV1" s="55"/>
      <c r="BHW1" s="628"/>
      <c r="BHX1" s="628"/>
      <c r="BHY1" s="628"/>
      <c r="BHZ1" s="628"/>
      <c r="BIA1" s="628"/>
      <c r="BIB1" s="52"/>
      <c r="BIC1" s="55"/>
      <c r="BID1" s="628"/>
      <c r="BIE1" s="628"/>
      <c r="BIF1" s="628"/>
      <c r="BIG1" s="628"/>
      <c r="BIH1" s="628"/>
      <c r="BII1" s="52"/>
      <c r="BIJ1" s="55"/>
      <c r="BIK1" s="628"/>
      <c r="BIL1" s="628"/>
      <c r="BIM1" s="628"/>
      <c r="BIN1" s="628"/>
      <c r="BIO1" s="628"/>
      <c r="BIP1" s="52"/>
      <c r="BIQ1" s="55"/>
      <c r="BIR1" s="628"/>
      <c r="BIS1" s="628"/>
      <c r="BIT1" s="628"/>
      <c r="BIU1" s="628"/>
      <c r="BIV1" s="628"/>
      <c r="BIW1" s="52"/>
      <c r="BIX1" s="55"/>
      <c r="BIY1" s="628"/>
      <c r="BIZ1" s="628"/>
      <c r="BJA1" s="628"/>
      <c r="BJB1" s="628"/>
      <c r="BJC1" s="628"/>
      <c r="BJD1" s="52"/>
      <c r="BJE1" s="55"/>
      <c r="BJF1" s="628"/>
      <c r="BJG1" s="628"/>
      <c r="BJH1" s="628"/>
      <c r="BJI1" s="628"/>
      <c r="BJJ1" s="628"/>
      <c r="BJK1" s="52"/>
      <c r="BJL1" s="55"/>
      <c r="BJM1" s="628"/>
      <c r="BJN1" s="628"/>
      <c r="BJO1" s="628"/>
      <c r="BJP1" s="628"/>
      <c r="BJQ1" s="628"/>
      <c r="BJR1" s="52"/>
      <c r="BJS1" s="55"/>
      <c r="BJT1" s="628"/>
      <c r="BJU1" s="628"/>
      <c r="BJV1" s="628"/>
      <c r="BJW1" s="628"/>
      <c r="BJX1" s="628"/>
      <c r="BJY1" s="52"/>
      <c r="BJZ1" s="55"/>
      <c r="BKA1" s="628"/>
      <c r="BKB1" s="628"/>
      <c r="BKC1" s="628"/>
      <c r="BKD1" s="628"/>
      <c r="BKE1" s="628"/>
      <c r="BKF1" s="52"/>
      <c r="BKG1" s="55"/>
      <c r="BKH1" s="628"/>
      <c r="BKI1" s="628"/>
      <c r="BKJ1" s="628"/>
      <c r="BKK1" s="628"/>
      <c r="BKL1" s="628"/>
      <c r="BKM1" s="52"/>
      <c r="BKN1" s="55"/>
      <c r="BKO1" s="628"/>
      <c r="BKP1" s="628"/>
      <c r="BKQ1" s="628"/>
      <c r="BKR1" s="628"/>
      <c r="BKS1" s="628"/>
      <c r="BKT1" s="52"/>
      <c r="BKU1" s="55"/>
      <c r="BKV1" s="628"/>
      <c r="BKW1" s="628"/>
      <c r="BKX1" s="628"/>
      <c r="BKY1" s="628"/>
      <c r="BKZ1" s="628"/>
      <c r="BLA1" s="52"/>
      <c r="BLB1" s="55"/>
      <c r="BLC1" s="628"/>
      <c r="BLD1" s="628"/>
      <c r="BLE1" s="628"/>
      <c r="BLF1" s="628"/>
      <c r="BLG1" s="628"/>
      <c r="BLH1" s="52"/>
      <c r="BLI1" s="55"/>
      <c r="BLJ1" s="628"/>
      <c r="BLK1" s="628"/>
      <c r="BLL1" s="628"/>
      <c r="BLM1" s="628"/>
      <c r="BLN1" s="628"/>
      <c r="BLO1" s="52"/>
      <c r="BLP1" s="55"/>
      <c r="BLQ1" s="628"/>
      <c r="BLR1" s="628"/>
      <c r="BLS1" s="628"/>
      <c r="BLT1" s="628"/>
      <c r="BLU1" s="628"/>
      <c r="BLV1" s="52"/>
      <c r="BLW1" s="55"/>
      <c r="BLX1" s="628"/>
      <c r="BLY1" s="628"/>
      <c r="BLZ1" s="628"/>
      <c r="BMA1" s="628"/>
      <c r="BMB1" s="628"/>
      <c r="BMC1" s="52"/>
      <c r="BMD1" s="55"/>
      <c r="BME1" s="628"/>
      <c r="BMF1" s="628"/>
      <c r="BMG1" s="628"/>
      <c r="BMH1" s="628"/>
      <c r="BMI1" s="628"/>
      <c r="BMJ1" s="52"/>
      <c r="BMK1" s="55"/>
      <c r="BML1" s="628"/>
      <c r="BMM1" s="628"/>
      <c r="BMN1" s="628"/>
      <c r="BMO1" s="628"/>
      <c r="BMP1" s="628"/>
      <c r="BMQ1" s="52"/>
      <c r="BMR1" s="55"/>
      <c r="BMS1" s="628"/>
      <c r="BMT1" s="628"/>
      <c r="BMU1" s="628"/>
      <c r="BMV1" s="628"/>
      <c r="BMW1" s="628"/>
      <c r="BMX1" s="52"/>
      <c r="BMY1" s="55"/>
      <c r="BMZ1" s="628"/>
      <c r="BNA1" s="628"/>
      <c r="BNB1" s="628"/>
      <c r="BNC1" s="628"/>
      <c r="BND1" s="628"/>
      <c r="BNE1" s="52"/>
      <c r="BNF1" s="55"/>
      <c r="BNG1" s="628"/>
      <c r="BNH1" s="628"/>
      <c r="BNI1" s="628"/>
      <c r="BNJ1" s="628"/>
      <c r="BNK1" s="628"/>
      <c r="BNL1" s="52"/>
      <c r="BNM1" s="55"/>
      <c r="BNN1" s="628"/>
      <c r="BNO1" s="628"/>
      <c r="BNP1" s="628"/>
      <c r="BNQ1" s="628"/>
      <c r="BNR1" s="628"/>
      <c r="BNS1" s="52"/>
      <c r="BNT1" s="55"/>
      <c r="BNU1" s="628"/>
      <c r="BNV1" s="628"/>
      <c r="BNW1" s="628"/>
      <c r="BNX1" s="628"/>
      <c r="BNY1" s="628"/>
      <c r="BNZ1" s="52"/>
      <c r="BOA1" s="55"/>
      <c r="BOB1" s="628"/>
      <c r="BOC1" s="628"/>
      <c r="BOD1" s="628"/>
      <c r="BOE1" s="628"/>
      <c r="BOF1" s="628"/>
      <c r="BOG1" s="52"/>
      <c r="BOH1" s="55"/>
      <c r="BOI1" s="628"/>
      <c r="BOJ1" s="628"/>
      <c r="BOK1" s="628"/>
      <c r="BOL1" s="628"/>
      <c r="BOM1" s="628"/>
      <c r="BON1" s="52"/>
      <c r="BOO1" s="55"/>
      <c r="BOP1" s="628"/>
      <c r="BOQ1" s="628"/>
      <c r="BOR1" s="628"/>
      <c r="BOS1" s="628"/>
      <c r="BOT1" s="628"/>
      <c r="BOU1" s="52"/>
      <c r="BOV1" s="55"/>
      <c r="BOW1" s="628"/>
      <c r="BOX1" s="628"/>
      <c r="BOY1" s="628"/>
      <c r="BOZ1" s="628"/>
      <c r="BPA1" s="628"/>
      <c r="BPB1" s="52"/>
      <c r="BPC1" s="55"/>
      <c r="BPD1" s="628"/>
      <c r="BPE1" s="628"/>
      <c r="BPF1" s="628"/>
      <c r="BPG1" s="628"/>
      <c r="BPH1" s="628"/>
      <c r="BPI1" s="52"/>
      <c r="BPJ1" s="55"/>
      <c r="BPK1" s="628"/>
      <c r="BPL1" s="628"/>
      <c r="BPM1" s="628"/>
      <c r="BPN1" s="628"/>
      <c r="BPO1" s="628"/>
      <c r="BPP1" s="52"/>
      <c r="BPQ1" s="55"/>
      <c r="BPR1" s="628"/>
      <c r="BPS1" s="628"/>
      <c r="BPT1" s="628"/>
      <c r="BPU1" s="628"/>
      <c r="BPV1" s="628"/>
      <c r="BPW1" s="52"/>
      <c r="BPX1" s="55"/>
      <c r="BPY1" s="628"/>
      <c r="BPZ1" s="628"/>
      <c r="BQA1" s="628"/>
      <c r="BQB1" s="628"/>
      <c r="BQC1" s="628"/>
      <c r="BQD1" s="52"/>
      <c r="BQE1" s="55"/>
      <c r="BQF1" s="628"/>
      <c r="BQG1" s="628"/>
      <c r="BQH1" s="628"/>
      <c r="BQI1" s="628"/>
      <c r="BQJ1" s="628"/>
      <c r="BQK1" s="52"/>
      <c r="BQL1" s="55"/>
      <c r="BQM1" s="628"/>
      <c r="BQN1" s="628"/>
      <c r="BQO1" s="628"/>
      <c r="BQP1" s="628"/>
      <c r="BQQ1" s="628"/>
      <c r="BQR1" s="52"/>
      <c r="BQS1" s="55"/>
      <c r="BQT1" s="628"/>
      <c r="BQU1" s="628"/>
      <c r="BQV1" s="628"/>
      <c r="BQW1" s="628"/>
      <c r="BQX1" s="628"/>
      <c r="BQY1" s="52"/>
      <c r="BQZ1" s="55"/>
      <c r="BRA1" s="628"/>
      <c r="BRB1" s="628"/>
      <c r="BRC1" s="628"/>
      <c r="BRD1" s="628"/>
      <c r="BRE1" s="628"/>
      <c r="BRF1" s="52"/>
      <c r="BRG1" s="55"/>
      <c r="BRH1" s="628"/>
      <c r="BRI1" s="628"/>
      <c r="BRJ1" s="628"/>
      <c r="BRK1" s="628"/>
      <c r="BRL1" s="628"/>
      <c r="BRM1" s="52"/>
      <c r="BRN1" s="55"/>
      <c r="BRO1" s="628"/>
      <c r="BRP1" s="628"/>
      <c r="BRQ1" s="628"/>
      <c r="BRR1" s="628"/>
      <c r="BRS1" s="628"/>
      <c r="BRT1" s="52"/>
      <c r="BRU1" s="55"/>
      <c r="BRV1" s="628"/>
      <c r="BRW1" s="628"/>
      <c r="BRX1" s="628"/>
      <c r="BRY1" s="628"/>
      <c r="BRZ1" s="628"/>
      <c r="BSA1" s="52"/>
      <c r="BSB1" s="55"/>
      <c r="BSC1" s="628"/>
      <c r="BSD1" s="628"/>
      <c r="BSE1" s="628"/>
      <c r="BSF1" s="628"/>
      <c r="BSG1" s="628"/>
      <c r="BSH1" s="52"/>
      <c r="BSI1" s="55"/>
      <c r="BSJ1" s="628"/>
      <c r="BSK1" s="628"/>
      <c r="BSL1" s="628"/>
      <c r="BSM1" s="628"/>
      <c r="BSN1" s="628"/>
      <c r="BSO1" s="52"/>
      <c r="BSP1" s="55"/>
      <c r="BSQ1" s="628"/>
      <c r="BSR1" s="628"/>
      <c r="BSS1" s="628"/>
      <c r="BST1" s="628"/>
      <c r="BSU1" s="628"/>
      <c r="BSV1" s="52"/>
      <c r="BSW1" s="55"/>
      <c r="BSX1" s="628"/>
      <c r="BSY1" s="628"/>
      <c r="BSZ1" s="628"/>
      <c r="BTA1" s="628"/>
      <c r="BTB1" s="628"/>
      <c r="BTC1" s="52"/>
      <c r="BTD1" s="55"/>
      <c r="BTE1" s="628"/>
      <c r="BTF1" s="628"/>
      <c r="BTG1" s="628"/>
      <c r="BTH1" s="628"/>
      <c r="BTI1" s="628"/>
      <c r="BTJ1" s="52"/>
      <c r="BTK1" s="55"/>
      <c r="BTL1" s="628"/>
      <c r="BTM1" s="628"/>
      <c r="BTN1" s="628"/>
      <c r="BTO1" s="628"/>
      <c r="BTP1" s="628"/>
      <c r="BTQ1" s="52"/>
      <c r="BTR1" s="55"/>
      <c r="BTS1" s="628"/>
      <c r="BTT1" s="628"/>
      <c r="BTU1" s="628"/>
      <c r="BTV1" s="628"/>
      <c r="BTW1" s="628"/>
      <c r="BTX1" s="52"/>
      <c r="BTY1" s="55"/>
      <c r="BTZ1" s="628"/>
      <c r="BUA1" s="628"/>
      <c r="BUB1" s="628"/>
      <c r="BUC1" s="628"/>
      <c r="BUD1" s="628"/>
      <c r="BUE1" s="52"/>
      <c r="BUF1" s="55"/>
      <c r="BUG1" s="628"/>
      <c r="BUH1" s="628"/>
      <c r="BUI1" s="628"/>
      <c r="BUJ1" s="628"/>
      <c r="BUK1" s="628"/>
      <c r="BUL1" s="52"/>
      <c r="BUM1" s="55"/>
      <c r="BUN1" s="628"/>
      <c r="BUO1" s="628"/>
      <c r="BUP1" s="628"/>
      <c r="BUQ1" s="628"/>
      <c r="BUR1" s="628"/>
      <c r="BUS1" s="52"/>
      <c r="BUT1" s="55"/>
      <c r="BUU1" s="628"/>
      <c r="BUV1" s="628"/>
      <c r="BUW1" s="628"/>
      <c r="BUX1" s="628"/>
      <c r="BUY1" s="628"/>
      <c r="BUZ1" s="52"/>
      <c r="BVA1" s="55"/>
      <c r="BVB1" s="628"/>
      <c r="BVC1" s="628"/>
      <c r="BVD1" s="628"/>
      <c r="BVE1" s="628"/>
      <c r="BVF1" s="628"/>
      <c r="BVG1" s="52"/>
      <c r="BVH1" s="55"/>
      <c r="BVI1" s="628"/>
      <c r="BVJ1" s="628"/>
      <c r="BVK1" s="628"/>
      <c r="BVL1" s="628"/>
      <c r="BVM1" s="628"/>
      <c r="BVN1" s="52"/>
      <c r="BVO1" s="55"/>
      <c r="BVP1" s="628"/>
      <c r="BVQ1" s="628"/>
      <c r="BVR1" s="628"/>
      <c r="BVS1" s="628"/>
      <c r="BVT1" s="628"/>
      <c r="BVU1" s="52"/>
      <c r="BVV1" s="55"/>
      <c r="BVW1" s="628"/>
      <c r="BVX1" s="628"/>
      <c r="BVY1" s="628"/>
      <c r="BVZ1" s="628"/>
      <c r="BWA1" s="628"/>
      <c r="BWB1" s="52"/>
      <c r="BWC1" s="55"/>
      <c r="BWD1" s="628"/>
      <c r="BWE1" s="628"/>
      <c r="BWF1" s="628"/>
      <c r="BWG1" s="628"/>
      <c r="BWH1" s="628"/>
      <c r="BWI1" s="52"/>
      <c r="BWJ1" s="55"/>
      <c r="BWK1" s="628"/>
      <c r="BWL1" s="628"/>
      <c r="BWM1" s="628"/>
      <c r="BWN1" s="628"/>
      <c r="BWO1" s="628"/>
      <c r="BWP1" s="52"/>
      <c r="BWQ1" s="55"/>
      <c r="BWR1" s="628"/>
      <c r="BWS1" s="628"/>
      <c r="BWT1" s="628"/>
      <c r="BWU1" s="628"/>
      <c r="BWV1" s="628"/>
      <c r="BWW1" s="52"/>
      <c r="BWX1" s="55"/>
      <c r="BWY1" s="628"/>
      <c r="BWZ1" s="628"/>
      <c r="BXA1" s="628"/>
      <c r="BXB1" s="628"/>
      <c r="BXC1" s="628"/>
      <c r="BXD1" s="52"/>
      <c r="BXE1" s="55"/>
      <c r="BXF1" s="628"/>
      <c r="BXG1" s="628"/>
      <c r="BXH1" s="628"/>
      <c r="BXI1" s="628"/>
      <c r="BXJ1" s="628"/>
      <c r="BXK1" s="52"/>
      <c r="BXL1" s="55"/>
      <c r="BXM1" s="628"/>
      <c r="BXN1" s="628"/>
      <c r="BXO1" s="628"/>
      <c r="BXP1" s="628"/>
      <c r="BXQ1" s="628"/>
      <c r="BXR1" s="52"/>
      <c r="BXS1" s="55"/>
      <c r="BXT1" s="628"/>
      <c r="BXU1" s="628"/>
      <c r="BXV1" s="628"/>
      <c r="BXW1" s="628"/>
      <c r="BXX1" s="628"/>
      <c r="BXY1" s="52"/>
      <c r="BXZ1" s="55"/>
      <c r="BYA1" s="628"/>
      <c r="BYB1" s="628"/>
      <c r="BYC1" s="628"/>
      <c r="BYD1" s="628"/>
      <c r="BYE1" s="628"/>
      <c r="BYF1" s="52"/>
      <c r="BYG1" s="55"/>
      <c r="BYH1" s="628"/>
      <c r="BYI1" s="628"/>
      <c r="BYJ1" s="628"/>
      <c r="BYK1" s="628"/>
      <c r="BYL1" s="628"/>
      <c r="BYM1" s="52"/>
      <c r="BYN1" s="55"/>
      <c r="BYO1" s="628"/>
      <c r="BYP1" s="628"/>
      <c r="BYQ1" s="628"/>
      <c r="BYR1" s="628"/>
      <c r="BYS1" s="628"/>
      <c r="BYT1" s="52"/>
      <c r="BYU1" s="55"/>
      <c r="BYV1" s="628"/>
      <c r="BYW1" s="628"/>
      <c r="BYX1" s="628"/>
      <c r="BYY1" s="628"/>
      <c r="BYZ1" s="628"/>
      <c r="BZA1" s="52"/>
      <c r="BZB1" s="55"/>
      <c r="BZC1" s="628"/>
      <c r="BZD1" s="628"/>
      <c r="BZE1" s="628"/>
      <c r="BZF1" s="628"/>
      <c r="BZG1" s="628"/>
      <c r="BZH1" s="52"/>
      <c r="BZI1" s="55"/>
      <c r="BZJ1" s="628"/>
      <c r="BZK1" s="628"/>
      <c r="BZL1" s="628"/>
      <c r="BZM1" s="628"/>
      <c r="BZN1" s="628"/>
      <c r="BZO1" s="52"/>
      <c r="BZP1" s="55"/>
      <c r="BZQ1" s="628"/>
      <c r="BZR1" s="628"/>
      <c r="BZS1" s="628"/>
      <c r="BZT1" s="628"/>
      <c r="BZU1" s="628"/>
      <c r="BZV1" s="52"/>
      <c r="BZW1" s="55"/>
      <c r="BZX1" s="628"/>
      <c r="BZY1" s="628"/>
      <c r="BZZ1" s="628"/>
      <c r="CAA1" s="628"/>
      <c r="CAB1" s="628"/>
      <c r="CAC1" s="52"/>
      <c r="CAD1" s="55"/>
      <c r="CAE1" s="628"/>
      <c r="CAF1" s="628"/>
      <c r="CAG1" s="628"/>
      <c r="CAH1" s="628"/>
      <c r="CAI1" s="628"/>
      <c r="CAJ1" s="52"/>
      <c r="CAK1" s="55"/>
      <c r="CAL1" s="628"/>
      <c r="CAM1" s="628"/>
      <c r="CAN1" s="628"/>
      <c r="CAO1" s="628"/>
      <c r="CAP1" s="628"/>
      <c r="CAQ1" s="52"/>
      <c r="CAR1" s="55"/>
      <c r="CAS1" s="628"/>
      <c r="CAT1" s="628"/>
      <c r="CAU1" s="628"/>
      <c r="CAV1" s="628"/>
      <c r="CAW1" s="628"/>
      <c r="CAX1" s="52"/>
      <c r="CAY1" s="55"/>
      <c r="CAZ1" s="628"/>
      <c r="CBA1" s="628"/>
      <c r="CBB1" s="628"/>
      <c r="CBC1" s="628"/>
      <c r="CBD1" s="628"/>
      <c r="CBE1" s="52"/>
      <c r="CBF1" s="55"/>
      <c r="CBG1" s="628"/>
      <c r="CBH1" s="628"/>
      <c r="CBI1" s="628"/>
      <c r="CBJ1" s="628"/>
      <c r="CBK1" s="628"/>
      <c r="CBL1" s="52"/>
      <c r="CBM1" s="55"/>
      <c r="CBN1" s="628"/>
      <c r="CBO1" s="628"/>
      <c r="CBP1" s="628"/>
      <c r="CBQ1" s="628"/>
      <c r="CBR1" s="628"/>
      <c r="CBS1" s="52"/>
      <c r="CBT1" s="55"/>
      <c r="CBU1" s="628"/>
      <c r="CBV1" s="628"/>
      <c r="CBW1" s="628"/>
      <c r="CBX1" s="628"/>
      <c r="CBY1" s="628"/>
      <c r="CBZ1" s="52"/>
      <c r="CCA1" s="55"/>
      <c r="CCB1" s="628"/>
      <c r="CCC1" s="628"/>
      <c r="CCD1" s="628"/>
      <c r="CCE1" s="628"/>
      <c r="CCF1" s="628"/>
      <c r="CCG1" s="52"/>
      <c r="CCH1" s="55"/>
      <c r="CCI1" s="628"/>
      <c r="CCJ1" s="628"/>
      <c r="CCK1" s="628"/>
      <c r="CCL1" s="628"/>
      <c r="CCM1" s="628"/>
      <c r="CCN1" s="52"/>
      <c r="CCO1" s="55"/>
      <c r="CCP1" s="628"/>
      <c r="CCQ1" s="628"/>
      <c r="CCR1" s="628"/>
      <c r="CCS1" s="628"/>
      <c r="CCT1" s="628"/>
      <c r="CCU1" s="52"/>
      <c r="CCV1" s="55"/>
      <c r="CCW1" s="628"/>
      <c r="CCX1" s="628"/>
      <c r="CCY1" s="628"/>
      <c r="CCZ1" s="628"/>
      <c r="CDA1" s="628"/>
      <c r="CDB1" s="52"/>
      <c r="CDC1" s="55"/>
      <c r="CDD1" s="628"/>
      <c r="CDE1" s="628"/>
      <c r="CDF1" s="628"/>
      <c r="CDG1" s="628"/>
      <c r="CDH1" s="628"/>
      <c r="CDI1" s="52"/>
      <c r="CDJ1" s="55"/>
      <c r="CDK1" s="628"/>
      <c r="CDL1" s="628"/>
      <c r="CDM1" s="628"/>
      <c r="CDN1" s="628"/>
      <c r="CDO1" s="628"/>
      <c r="CDP1" s="52"/>
      <c r="CDQ1" s="55"/>
      <c r="CDR1" s="628"/>
      <c r="CDS1" s="628"/>
      <c r="CDT1" s="628"/>
      <c r="CDU1" s="628"/>
      <c r="CDV1" s="628"/>
      <c r="CDW1" s="52"/>
      <c r="CDX1" s="55"/>
      <c r="CDY1" s="628"/>
      <c r="CDZ1" s="628"/>
      <c r="CEA1" s="628"/>
      <c r="CEB1" s="628"/>
      <c r="CEC1" s="628"/>
      <c r="CED1" s="52"/>
      <c r="CEE1" s="55"/>
      <c r="CEF1" s="628"/>
      <c r="CEG1" s="628"/>
      <c r="CEH1" s="628"/>
      <c r="CEI1" s="628"/>
      <c r="CEJ1" s="628"/>
      <c r="CEK1" s="52"/>
      <c r="CEL1" s="55"/>
      <c r="CEM1" s="628"/>
      <c r="CEN1" s="628"/>
      <c r="CEO1" s="628"/>
      <c r="CEP1" s="628"/>
      <c r="CEQ1" s="628"/>
      <c r="CER1" s="52"/>
      <c r="CES1" s="55"/>
      <c r="CET1" s="628"/>
      <c r="CEU1" s="628"/>
      <c r="CEV1" s="628"/>
      <c r="CEW1" s="628"/>
      <c r="CEX1" s="628"/>
      <c r="CEY1" s="52"/>
      <c r="CEZ1" s="55"/>
      <c r="CFA1" s="628"/>
      <c r="CFB1" s="628"/>
      <c r="CFC1" s="628"/>
      <c r="CFD1" s="628"/>
      <c r="CFE1" s="628"/>
      <c r="CFF1" s="52"/>
      <c r="CFG1" s="55"/>
      <c r="CFH1" s="628"/>
      <c r="CFI1" s="628"/>
      <c r="CFJ1" s="628"/>
      <c r="CFK1" s="628"/>
      <c r="CFL1" s="628"/>
      <c r="CFM1" s="52"/>
      <c r="CFN1" s="55"/>
      <c r="CFO1" s="628"/>
      <c r="CFP1" s="628"/>
      <c r="CFQ1" s="628"/>
      <c r="CFR1" s="628"/>
      <c r="CFS1" s="628"/>
      <c r="CFT1" s="52"/>
      <c r="CFU1" s="55"/>
      <c r="CFV1" s="628"/>
      <c r="CFW1" s="628"/>
      <c r="CFX1" s="628"/>
      <c r="CFY1" s="628"/>
      <c r="CFZ1" s="628"/>
      <c r="CGA1" s="52"/>
      <c r="CGB1" s="55"/>
      <c r="CGC1" s="628"/>
      <c r="CGD1" s="628"/>
      <c r="CGE1" s="628"/>
      <c r="CGF1" s="628"/>
      <c r="CGG1" s="628"/>
      <c r="CGH1" s="52"/>
      <c r="CGI1" s="55"/>
      <c r="CGJ1" s="628"/>
      <c r="CGK1" s="628"/>
      <c r="CGL1" s="628"/>
      <c r="CGM1" s="628"/>
      <c r="CGN1" s="628"/>
      <c r="CGO1" s="52"/>
      <c r="CGP1" s="55"/>
      <c r="CGQ1" s="628"/>
      <c r="CGR1" s="628"/>
      <c r="CGS1" s="628"/>
      <c r="CGT1" s="628"/>
      <c r="CGU1" s="628"/>
      <c r="CGV1" s="52"/>
      <c r="CGW1" s="55"/>
      <c r="CGX1" s="628"/>
      <c r="CGY1" s="628"/>
      <c r="CGZ1" s="628"/>
      <c r="CHA1" s="628"/>
      <c r="CHB1" s="628"/>
      <c r="CHC1" s="52"/>
      <c r="CHD1" s="55"/>
      <c r="CHE1" s="628"/>
      <c r="CHF1" s="628"/>
      <c r="CHG1" s="628"/>
      <c r="CHH1" s="628"/>
      <c r="CHI1" s="628"/>
      <c r="CHJ1" s="52"/>
      <c r="CHK1" s="55"/>
      <c r="CHL1" s="628"/>
      <c r="CHM1" s="628"/>
      <c r="CHN1" s="628"/>
      <c r="CHO1" s="628"/>
      <c r="CHP1" s="628"/>
      <c r="CHQ1" s="52"/>
      <c r="CHR1" s="55"/>
      <c r="CHS1" s="628"/>
      <c r="CHT1" s="628"/>
      <c r="CHU1" s="628"/>
      <c r="CHV1" s="628"/>
      <c r="CHW1" s="628"/>
      <c r="CHX1" s="52"/>
      <c r="CHY1" s="55"/>
      <c r="CHZ1" s="628"/>
      <c r="CIA1" s="628"/>
      <c r="CIB1" s="628"/>
      <c r="CIC1" s="628"/>
      <c r="CID1" s="628"/>
      <c r="CIE1" s="52"/>
      <c r="CIF1" s="55"/>
      <c r="CIG1" s="628"/>
      <c r="CIH1" s="628"/>
      <c r="CII1" s="628"/>
      <c r="CIJ1" s="628"/>
      <c r="CIK1" s="628"/>
      <c r="CIL1" s="52"/>
      <c r="CIM1" s="55"/>
      <c r="CIN1" s="628"/>
      <c r="CIO1" s="628"/>
      <c r="CIP1" s="628"/>
      <c r="CIQ1" s="628"/>
      <c r="CIR1" s="628"/>
      <c r="CIS1" s="52"/>
      <c r="CIT1" s="55"/>
      <c r="CIU1" s="628"/>
      <c r="CIV1" s="628"/>
      <c r="CIW1" s="628"/>
      <c r="CIX1" s="628"/>
      <c r="CIY1" s="628"/>
      <c r="CIZ1" s="52"/>
      <c r="CJA1" s="55"/>
      <c r="CJB1" s="628"/>
      <c r="CJC1" s="628"/>
      <c r="CJD1" s="628"/>
      <c r="CJE1" s="628"/>
      <c r="CJF1" s="628"/>
      <c r="CJG1" s="52"/>
      <c r="CJH1" s="55"/>
      <c r="CJI1" s="628"/>
      <c r="CJJ1" s="628"/>
      <c r="CJK1" s="628"/>
      <c r="CJL1" s="628"/>
      <c r="CJM1" s="628"/>
      <c r="CJN1" s="52"/>
      <c r="CJO1" s="55"/>
      <c r="CJP1" s="628"/>
      <c r="CJQ1" s="628"/>
      <c r="CJR1" s="628"/>
      <c r="CJS1" s="628"/>
      <c r="CJT1" s="628"/>
      <c r="CJU1" s="52"/>
      <c r="CJV1" s="55"/>
      <c r="CJW1" s="628"/>
      <c r="CJX1" s="628"/>
      <c r="CJY1" s="628"/>
      <c r="CJZ1" s="628"/>
      <c r="CKA1" s="628"/>
      <c r="CKB1" s="52"/>
      <c r="CKC1" s="55"/>
      <c r="CKD1" s="628"/>
      <c r="CKE1" s="628"/>
      <c r="CKF1" s="628"/>
      <c r="CKG1" s="628"/>
      <c r="CKH1" s="628"/>
      <c r="CKI1" s="52"/>
      <c r="CKJ1" s="55"/>
      <c r="CKK1" s="628"/>
      <c r="CKL1" s="628"/>
      <c r="CKM1" s="628"/>
      <c r="CKN1" s="628"/>
      <c r="CKO1" s="628"/>
      <c r="CKP1" s="52"/>
      <c r="CKQ1" s="55"/>
      <c r="CKR1" s="628"/>
      <c r="CKS1" s="628"/>
      <c r="CKT1" s="628"/>
      <c r="CKU1" s="628"/>
      <c r="CKV1" s="628"/>
      <c r="CKW1" s="52"/>
      <c r="CKX1" s="55"/>
      <c r="CKY1" s="628"/>
      <c r="CKZ1" s="628"/>
      <c r="CLA1" s="628"/>
      <c r="CLB1" s="628"/>
      <c r="CLC1" s="628"/>
      <c r="CLD1" s="52"/>
      <c r="CLE1" s="55"/>
      <c r="CLF1" s="628"/>
      <c r="CLG1" s="628"/>
      <c r="CLH1" s="628"/>
      <c r="CLI1" s="628"/>
      <c r="CLJ1" s="628"/>
      <c r="CLK1" s="52"/>
      <c r="CLL1" s="55"/>
      <c r="CLM1" s="628"/>
      <c r="CLN1" s="628"/>
      <c r="CLO1" s="628"/>
      <c r="CLP1" s="628"/>
      <c r="CLQ1" s="628"/>
      <c r="CLR1" s="52"/>
      <c r="CLS1" s="55"/>
      <c r="CLT1" s="628"/>
      <c r="CLU1" s="628"/>
      <c r="CLV1" s="628"/>
      <c r="CLW1" s="628"/>
      <c r="CLX1" s="628"/>
      <c r="CLY1" s="52"/>
      <c r="CLZ1" s="55"/>
      <c r="CMA1" s="628"/>
      <c r="CMB1" s="628"/>
      <c r="CMC1" s="628"/>
      <c r="CMD1" s="628"/>
      <c r="CME1" s="628"/>
      <c r="CMF1" s="52"/>
      <c r="CMG1" s="55"/>
      <c r="CMH1" s="628"/>
      <c r="CMI1" s="628"/>
      <c r="CMJ1" s="628"/>
      <c r="CMK1" s="628"/>
      <c r="CML1" s="628"/>
      <c r="CMM1" s="52"/>
      <c r="CMN1" s="55"/>
      <c r="CMO1" s="628"/>
      <c r="CMP1" s="628"/>
      <c r="CMQ1" s="628"/>
      <c r="CMR1" s="628"/>
      <c r="CMS1" s="628"/>
      <c r="CMT1" s="52"/>
      <c r="CMU1" s="55"/>
      <c r="CMV1" s="628"/>
      <c r="CMW1" s="628"/>
      <c r="CMX1" s="628"/>
      <c r="CMY1" s="628"/>
      <c r="CMZ1" s="628"/>
      <c r="CNA1" s="52"/>
      <c r="CNB1" s="55"/>
      <c r="CNC1" s="628"/>
      <c r="CND1" s="628"/>
      <c r="CNE1" s="628"/>
      <c r="CNF1" s="628"/>
      <c r="CNG1" s="628"/>
      <c r="CNH1" s="52"/>
      <c r="CNI1" s="55"/>
      <c r="CNJ1" s="628"/>
      <c r="CNK1" s="628"/>
      <c r="CNL1" s="628"/>
      <c r="CNM1" s="628"/>
      <c r="CNN1" s="628"/>
      <c r="CNO1" s="52"/>
      <c r="CNP1" s="55"/>
      <c r="CNQ1" s="628"/>
      <c r="CNR1" s="628"/>
      <c r="CNS1" s="628"/>
      <c r="CNT1" s="628"/>
      <c r="CNU1" s="628"/>
      <c r="CNV1" s="52"/>
      <c r="CNW1" s="55"/>
      <c r="CNX1" s="628"/>
      <c r="CNY1" s="628"/>
      <c r="CNZ1" s="628"/>
      <c r="COA1" s="628"/>
      <c r="COB1" s="628"/>
      <c r="COC1" s="52"/>
      <c r="COD1" s="55"/>
      <c r="COE1" s="628"/>
      <c r="COF1" s="628"/>
      <c r="COG1" s="628"/>
      <c r="COH1" s="628"/>
      <c r="COI1" s="628"/>
      <c r="COJ1" s="52"/>
      <c r="COK1" s="55"/>
      <c r="COL1" s="628"/>
      <c r="COM1" s="628"/>
      <c r="CON1" s="628"/>
      <c r="COO1" s="628"/>
      <c r="COP1" s="628"/>
      <c r="COQ1" s="52"/>
      <c r="COR1" s="55"/>
      <c r="COS1" s="628"/>
      <c r="COT1" s="628"/>
      <c r="COU1" s="628"/>
      <c r="COV1" s="628"/>
      <c r="COW1" s="628"/>
      <c r="COX1" s="52"/>
      <c r="COY1" s="55"/>
      <c r="COZ1" s="628"/>
      <c r="CPA1" s="628"/>
      <c r="CPB1" s="628"/>
      <c r="CPC1" s="628"/>
      <c r="CPD1" s="628"/>
      <c r="CPE1" s="52"/>
      <c r="CPF1" s="55"/>
      <c r="CPG1" s="628"/>
      <c r="CPH1" s="628"/>
      <c r="CPI1" s="628"/>
      <c r="CPJ1" s="628"/>
      <c r="CPK1" s="628"/>
      <c r="CPL1" s="52"/>
      <c r="CPM1" s="55"/>
      <c r="CPN1" s="628"/>
      <c r="CPO1" s="628"/>
      <c r="CPP1" s="628"/>
      <c r="CPQ1" s="628"/>
      <c r="CPR1" s="628"/>
      <c r="CPS1" s="52"/>
      <c r="CPT1" s="55"/>
      <c r="CPU1" s="628"/>
      <c r="CPV1" s="628"/>
      <c r="CPW1" s="628"/>
      <c r="CPX1" s="628"/>
      <c r="CPY1" s="628"/>
      <c r="CPZ1" s="52"/>
      <c r="CQA1" s="55"/>
      <c r="CQB1" s="628"/>
      <c r="CQC1" s="628"/>
      <c r="CQD1" s="628"/>
      <c r="CQE1" s="628"/>
      <c r="CQF1" s="628"/>
      <c r="CQG1" s="52"/>
      <c r="CQH1" s="55"/>
      <c r="CQI1" s="628"/>
      <c r="CQJ1" s="628"/>
      <c r="CQK1" s="628"/>
      <c r="CQL1" s="628"/>
      <c r="CQM1" s="628"/>
      <c r="CQN1" s="52"/>
      <c r="CQO1" s="55"/>
      <c r="CQP1" s="628"/>
      <c r="CQQ1" s="628"/>
      <c r="CQR1" s="628"/>
      <c r="CQS1" s="628"/>
      <c r="CQT1" s="628"/>
      <c r="CQU1" s="52"/>
      <c r="CQV1" s="55"/>
      <c r="CQW1" s="628"/>
      <c r="CQX1" s="628"/>
      <c r="CQY1" s="628"/>
      <c r="CQZ1" s="628"/>
      <c r="CRA1" s="628"/>
      <c r="CRB1" s="52"/>
      <c r="CRC1" s="55"/>
      <c r="CRD1" s="628"/>
      <c r="CRE1" s="628"/>
      <c r="CRF1" s="628"/>
      <c r="CRG1" s="628"/>
      <c r="CRH1" s="628"/>
      <c r="CRI1" s="52"/>
      <c r="CRJ1" s="55"/>
      <c r="CRK1" s="628"/>
      <c r="CRL1" s="628"/>
      <c r="CRM1" s="628"/>
      <c r="CRN1" s="628"/>
      <c r="CRO1" s="628"/>
      <c r="CRP1" s="52"/>
      <c r="CRQ1" s="55"/>
      <c r="CRR1" s="628"/>
      <c r="CRS1" s="628"/>
      <c r="CRT1" s="628"/>
      <c r="CRU1" s="628"/>
      <c r="CRV1" s="628"/>
      <c r="CRW1" s="52"/>
      <c r="CRX1" s="55"/>
      <c r="CRY1" s="628"/>
      <c r="CRZ1" s="628"/>
      <c r="CSA1" s="628"/>
      <c r="CSB1" s="628"/>
      <c r="CSC1" s="628"/>
      <c r="CSD1" s="52"/>
      <c r="CSE1" s="55"/>
      <c r="CSF1" s="628"/>
      <c r="CSG1" s="628"/>
      <c r="CSH1" s="628"/>
      <c r="CSI1" s="628"/>
      <c r="CSJ1" s="628"/>
      <c r="CSK1" s="52"/>
      <c r="CSL1" s="55"/>
      <c r="CSM1" s="628"/>
      <c r="CSN1" s="628"/>
      <c r="CSO1" s="628"/>
      <c r="CSP1" s="628"/>
      <c r="CSQ1" s="628"/>
      <c r="CSR1" s="52"/>
      <c r="CSS1" s="55"/>
      <c r="CST1" s="628"/>
      <c r="CSU1" s="628"/>
      <c r="CSV1" s="628"/>
      <c r="CSW1" s="628"/>
      <c r="CSX1" s="628"/>
      <c r="CSY1" s="52"/>
      <c r="CSZ1" s="55"/>
      <c r="CTA1" s="628"/>
      <c r="CTB1" s="628"/>
      <c r="CTC1" s="628"/>
      <c r="CTD1" s="628"/>
      <c r="CTE1" s="628"/>
      <c r="CTF1" s="52"/>
      <c r="CTG1" s="55"/>
      <c r="CTH1" s="628"/>
      <c r="CTI1" s="628"/>
      <c r="CTJ1" s="628"/>
      <c r="CTK1" s="628"/>
      <c r="CTL1" s="628"/>
      <c r="CTM1" s="52"/>
      <c r="CTN1" s="55"/>
      <c r="CTO1" s="628"/>
      <c r="CTP1" s="628"/>
      <c r="CTQ1" s="628"/>
      <c r="CTR1" s="628"/>
      <c r="CTS1" s="628"/>
      <c r="CTT1" s="52"/>
      <c r="CTU1" s="55"/>
      <c r="CTV1" s="628"/>
      <c r="CTW1" s="628"/>
      <c r="CTX1" s="628"/>
      <c r="CTY1" s="628"/>
      <c r="CTZ1" s="628"/>
      <c r="CUA1" s="52"/>
      <c r="CUB1" s="55"/>
      <c r="CUC1" s="628"/>
      <c r="CUD1" s="628"/>
      <c r="CUE1" s="628"/>
      <c r="CUF1" s="628"/>
      <c r="CUG1" s="628"/>
      <c r="CUH1" s="52"/>
      <c r="CUI1" s="55"/>
      <c r="CUJ1" s="628"/>
      <c r="CUK1" s="628"/>
      <c r="CUL1" s="628"/>
      <c r="CUM1" s="628"/>
      <c r="CUN1" s="628"/>
      <c r="CUO1" s="52"/>
      <c r="CUP1" s="55"/>
      <c r="CUQ1" s="628"/>
      <c r="CUR1" s="628"/>
      <c r="CUS1" s="628"/>
      <c r="CUT1" s="628"/>
      <c r="CUU1" s="628"/>
      <c r="CUV1" s="52"/>
      <c r="CUW1" s="55"/>
      <c r="CUX1" s="628"/>
      <c r="CUY1" s="628"/>
      <c r="CUZ1" s="628"/>
      <c r="CVA1" s="628"/>
      <c r="CVB1" s="628"/>
      <c r="CVC1" s="52"/>
      <c r="CVD1" s="55"/>
      <c r="CVE1" s="628"/>
      <c r="CVF1" s="628"/>
      <c r="CVG1" s="628"/>
      <c r="CVH1" s="628"/>
      <c r="CVI1" s="628"/>
      <c r="CVJ1" s="52"/>
      <c r="CVK1" s="55"/>
      <c r="CVL1" s="628"/>
      <c r="CVM1" s="628"/>
      <c r="CVN1" s="628"/>
      <c r="CVO1" s="628"/>
      <c r="CVP1" s="628"/>
      <c r="CVQ1" s="52"/>
      <c r="CVR1" s="55"/>
      <c r="CVS1" s="628"/>
      <c r="CVT1" s="628"/>
      <c r="CVU1" s="628"/>
      <c r="CVV1" s="628"/>
      <c r="CVW1" s="628"/>
      <c r="CVX1" s="52"/>
      <c r="CVY1" s="55"/>
      <c r="CVZ1" s="628"/>
      <c r="CWA1" s="628"/>
      <c r="CWB1" s="628"/>
      <c r="CWC1" s="628"/>
      <c r="CWD1" s="628"/>
      <c r="CWE1" s="52"/>
      <c r="CWF1" s="55"/>
      <c r="CWG1" s="628"/>
      <c r="CWH1" s="628"/>
      <c r="CWI1" s="628"/>
      <c r="CWJ1" s="628"/>
      <c r="CWK1" s="628"/>
      <c r="CWL1" s="52"/>
      <c r="CWM1" s="55"/>
      <c r="CWN1" s="628"/>
      <c r="CWO1" s="628"/>
      <c r="CWP1" s="628"/>
      <c r="CWQ1" s="628"/>
      <c r="CWR1" s="628"/>
      <c r="CWS1" s="52"/>
      <c r="CWT1" s="55"/>
      <c r="CWU1" s="628"/>
      <c r="CWV1" s="628"/>
      <c r="CWW1" s="628"/>
      <c r="CWX1" s="628"/>
      <c r="CWY1" s="628"/>
      <c r="CWZ1" s="52"/>
      <c r="CXA1" s="55"/>
      <c r="CXB1" s="628"/>
      <c r="CXC1" s="628"/>
      <c r="CXD1" s="628"/>
      <c r="CXE1" s="628"/>
      <c r="CXF1" s="628"/>
      <c r="CXG1" s="52"/>
      <c r="CXH1" s="55"/>
      <c r="CXI1" s="628"/>
      <c r="CXJ1" s="628"/>
      <c r="CXK1" s="628"/>
      <c r="CXL1" s="628"/>
      <c r="CXM1" s="628"/>
      <c r="CXN1" s="52"/>
      <c r="CXO1" s="55"/>
      <c r="CXP1" s="628"/>
      <c r="CXQ1" s="628"/>
      <c r="CXR1" s="628"/>
      <c r="CXS1" s="628"/>
      <c r="CXT1" s="628"/>
      <c r="CXU1" s="52"/>
      <c r="CXV1" s="55"/>
      <c r="CXW1" s="628"/>
      <c r="CXX1" s="628"/>
      <c r="CXY1" s="628"/>
      <c r="CXZ1" s="628"/>
      <c r="CYA1" s="628"/>
      <c r="CYB1" s="52"/>
      <c r="CYC1" s="55"/>
      <c r="CYD1" s="628"/>
      <c r="CYE1" s="628"/>
      <c r="CYF1" s="628"/>
      <c r="CYG1" s="628"/>
      <c r="CYH1" s="628"/>
      <c r="CYI1" s="52"/>
      <c r="CYJ1" s="55"/>
      <c r="CYK1" s="628"/>
      <c r="CYL1" s="628"/>
      <c r="CYM1" s="628"/>
      <c r="CYN1" s="628"/>
      <c r="CYO1" s="628"/>
      <c r="CYP1" s="52"/>
      <c r="CYQ1" s="55"/>
      <c r="CYR1" s="628"/>
      <c r="CYS1" s="628"/>
      <c r="CYT1" s="628"/>
      <c r="CYU1" s="628"/>
      <c r="CYV1" s="628"/>
      <c r="CYW1" s="52"/>
      <c r="CYX1" s="55"/>
      <c r="CYY1" s="628"/>
      <c r="CYZ1" s="628"/>
      <c r="CZA1" s="628"/>
      <c r="CZB1" s="628"/>
      <c r="CZC1" s="628"/>
      <c r="CZD1" s="52"/>
      <c r="CZE1" s="55"/>
      <c r="CZF1" s="628"/>
      <c r="CZG1" s="628"/>
      <c r="CZH1" s="628"/>
      <c r="CZI1" s="628"/>
      <c r="CZJ1" s="628"/>
      <c r="CZK1" s="52"/>
      <c r="CZL1" s="55"/>
      <c r="CZM1" s="628"/>
      <c r="CZN1" s="628"/>
      <c r="CZO1" s="628"/>
      <c r="CZP1" s="628"/>
      <c r="CZQ1" s="628"/>
      <c r="CZR1" s="52"/>
      <c r="CZS1" s="55"/>
      <c r="CZT1" s="628"/>
      <c r="CZU1" s="628"/>
      <c r="CZV1" s="628"/>
      <c r="CZW1" s="628"/>
      <c r="CZX1" s="628"/>
      <c r="CZY1" s="52"/>
      <c r="CZZ1" s="55"/>
      <c r="DAA1" s="628"/>
      <c r="DAB1" s="628"/>
      <c r="DAC1" s="628"/>
      <c r="DAD1" s="628"/>
      <c r="DAE1" s="628"/>
      <c r="DAF1" s="52"/>
      <c r="DAG1" s="55"/>
      <c r="DAH1" s="628"/>
      <c r="DAI1" s="628"/>
      <c r="DAJ1" s="628"/>
      <c r="DAK1" s="628"/>
      <c r="DAL1" s="628"/>
      <c r="DAM1" s="52"/>
      <c r="DAN1" s="55"/>
      <c r="DAO1" s="628"/>
      <c r="DAP1" s="628"/>
      <c r="DAQ1" s="628"/>
      <c r="DAR1" s="628"/>
      <c r="DAS1" s="628"/>
      <c r="DAT1" s="52"/>
      <c r="DAU1" s="55"/>
      <c r="DAV1" s="628"/>
      <c r="DAW1" s="628"/>
      <c r="DAX1" s="628"/>
      <c r="DAY1" s="628"/>
      <c r="DAZ1" s="628"/>
      <c r="DBA1" s="52"/>
      <c r="DBB1" s="55"/>
      <c r="DBC1" s="628"/>
      <c r="DBD1" s="628"/>
      <c r="DBE1" s="628"/>
      <c r="DBF1" s="628"/>
      <c r="DBG1" s="628"/>
      <c r="DBH1" s="52"/>
      <c r="DBI1" s="55"/>
      <c r="DBJ1" s="628"/>
      <c r="DBK1" s="628"/>
      <c r="DBL1" s="628"/>
      <c r="DBM1" s="628"/>
      <c r="DBN1" s="628"/>
      <c r="DBO1" s="52"/>
      <c r="DBP1" s="55"/>
      <c r="DBQ1" s="628"/>
      <c r="DBR1" s="628"/>
      <c r="DBS1" s="628"/>
      <c r="DBT1" s="628"/>
      <c r="DBU1" s="628"/>
      <c r="DBV1" s="52"/>
      <c r="DBW1" s="55"/>
      <c r="DBX1" s="628"/>
      <c r="DBY1" s="628"/>
      <c r="DBZ1" s="628"/>
      <c r="DCA1" s="628"/>
      <c r="DCB1" s="628"/>
      <c r="DCC1" s="52"/>
      <c r="DCD1" s="55"/>
      <c r="DCE1" s="628"/>
      <c r="DCF1" s="628"/>
      <c r="DCG1" s="628"/>
      <c r="DCH1" s="628"/>
      <c r="DCI1" s="628"/>
      <c r="DCJ1" s="52"/>
      <c r="DCK1" s="55"/>
      <c r="DCL1" s="628"/>
      <c r="DCM1" s="628"/>
      <c r="DCN1" s="628"/>
      <c r="DCO1" s="628"/>
      <c r="DCP1" s="628"/>
      <c r="DCQ1" s="52"/>
      <c r="DCR1" s="55"/>
      <c r="DCS1" s="628"/>
      <c r="DCT1" s="628"/>
      <c r="DCU1" s="628"/>
      <c r="DCV1" s="628"/>
      <c r="DCW1" s="628"/>
      <c r="DCX1" s="52"/>
      <c r="DCY1" s="55"/>
      <c r="DCZ1" s="628"/>
      <c r="DDA1" s="628"/>
      <c r="DDB1" s="628"/>
      <c r="DDC1" s="628"/>
      <c r="DDD1" s="628"/>
      <c r="DDE1" s="52"/>
      <c r="DDF1" s="55"/>
      <c r="DDG1" s="628"/>
      <c r="DDH1" s="628"/>
      <c r="DDI1" s="628"/>
      <c r="DDJ1" s="628"/>
      <c r="DDK1" s="628"/>
      <c r="DDL1" s="52"/>
      <c r="DDM1" s="55"/>
      <c r="DDN1" s="628"/>
      <c r="DDO1" s="628"/>
      <c r="DDP1" s="628"/>
      <c r="DDQ1" s="628"/>
      <c r="DDR1" s="628"/>
      <c r="DDS1" s="52"/>
      <c r="DDT1" s="55"/>
      <c r="DDU1" s="628"/>
      <c r="DDV1" s="628"/>
      <c r="DDW1" s="628"/>
      <c r="DDX1" s="628"/>
      <c r="DDY1" s="628"/>
      <c r="DDZ1" s="52"/>
      <c r="DEA1" s="55"/>
      <c r="DEB1" s="628"/>
      <c r="DEC1" s="628"/>
      <c r="DED1" s="628"/>
      <c r="DEE1" s="628"/>
      <c r="DEF1" s="628"/>
      <c r="DEG1" s="52"/>
      <c r="DEH1" s="55"/>
      <c r="DEI1" s="628"/>
      <c r="DEJ1" s="628"/>
      <c r="DEK1" s="628"/>
      <c r="DEL1" s="628"/>
      <c r="DEM1" s="628"/>
      <c r="DEN1" s="52"/>
      <c r="DEO1" s="55"/>
      <c r="DEP1" s="628"/>
      <c r="DEQ1" s="628"/>
      <c r="DER1" s="628"/>
      <c r="DES1" s="628"/>
      <c r="DET1" s="628"/>
      <c r="DEU1" s="52"/>
      <c r="DEV1" s="55"/>
      <c r="DEW1" s="628"/>
      <c r="DEX1" s="628"/>
      <c r="DEY1" s="628"/>
      <c r="DEZ1" s="628"/>
      <c r="DFA1" s="628"/>
      <c r="DFB1" s="52"/>
      <c r="DFC1" s="55"/>
      <c r="DFD1" s="628"/>
      <c r="DFE1" s="628"/>
      <c r="DFF1" s="628"/>
      <c r="DFG1" s="628"/>
      <c r="DFH1" s="628"/>
      <c r="DFI1" s="52"/>
      <c r="DFJ1" s="55"/>
      <c r="DFK1" s="628"/>
      <c r="DFL1" s="628"/>
      <c r="DFM1" s="628"/>
      <c r="DFN1" s="628"/>
      <c r="DFO1" s="628"/>
      <c r="DFP1" s="52"/>
      <c r="DFQ1" s="55"/>
      <c r="DFR1" s="628"/>
      <c r="DFS1" s="628"/>
      <c r="DFT1" s="628"/>
      <c r="DFU1" s="628"/>
      <c r="DFV1" s="628"/>
      <c r="DFW1" s="52"/>
      <c r="DFX1" s="55"/>
      <c r="DFY1" s="628"/>
      <c r="DFZ1" s="628"/>
      <c r="DGA1" s="628"/>
      <c r="DGB1" s="628"/>
      <c r="DGC1" s="628"/>
      <c r="DGD1" s="52"/>
      <c r="DGE1" s="55"/>
      <c r="DGF1" s="628"/>
      <c r="DGG1" s="628"/>
      <c r="DGH1" s="628"/>
      <c r="DGI1" s="628"/>
      <c r="DGJ1" s="628"/>
      <c r="DGK1" s="52"/>
      <c r="DGL1" s="55"/>
      <c r="DGM1" s="628"/>
      <c r="DGN1" s="628"/>
      <c r="DGO1" s="628"/>
      <c r="DGP1" s="628"/>
      <c r="DGQ1" s="628"/>
      <c r="DGR1" s="52"/>
      <c r="DGS1" s="55"/>
      <c r="DGT1" s="628"/>
      <c r="DGU1" s="628"/>
      <c r="DGV1" s="628"/>
      <c r="DGW1" s="628"/>
      <c r="DGX1" s="628"/>
      <c r="DGY1" s="52"/>
      <c r="DGZ1" s="55"/>
      <c r="DHA1" s="628"/>
      <c r="DHB1" s="628"/>
      <c r="DHC1" s="628"/>
      <c r="DHD1" s="628"/>
      <c r="DHE1" s="628"/>
      <c r="DHF1" s="52"/>
      <c r="DHG1" s="55"/>
      <c r="DHH1" s="628"/>
      <c r="DHI1" s="628"/>
      <c r="DHJ1" s="628"/>
      <c r="DHK1" s="628"/>
      <c r="DHL1" s="628"/>
      <c r="DHM1" s="52"/>
      <c r="DHN1" s="55"/>
      <c r="DHO1" s="628"/>
      <c r="DHP1" s="628"/>
      <c r="DHQ1" s="628"/>
      <c r="DHR1" s="628"/>
      <c r="DHS1" s="628"/>
      <c r="DHT1" s="52"/>
      <c r="DHU1" s="55"/>
      <c r="DHV1" s="628"/>
      <c r="DHW1" s="628"/>
      <c r="DHX1" s="628"/>
      <c r="DHY1" s="628"/>
      <c r="DHZ1" s="628"/>
      <c r="DIA1" s="52"/>
      <c r="DIB1" s="55"/>
      <c r="DIC1" s="628"/>
      <c r="DID1" s="628"/>
      <c r="DIE1" s="628"/>
      <c r="DIF1" s="628"/>
      <c r="DIG1" s="628"/>
      <c r="DIH1" s="52"/>
      <c r="DII1" s="55"/>
      <c r="DIJ1" s="628"/>
      <c r="DIK1" s="628"/>
      <c r="DIL1" s="628"/>
      <c r="DIM1" s="628"/>
      <c r="DIN1" s="628"/>
      <c r="DIO1" s="52"/>
      <c r="DIP1" s="55"/>
      <c r="DIQ1" s="628"/>
      <c r="DIR1" s="628"/>
      <c r="DIS1" s="628"/>
      <c r="DIT1" s="628"/>
      <c r="DIU1" s="628"/>
      <c r="DIV1" s="52"/>
      <c r="DIW1" s="55"/>
      <c r="DIX1" s="628"/>
      <c r="DIY1" s="628"/>
      <c r="DIZ1" s="628"/>
      <c r="DJA1" s="628"/>
      <c r="DJB1" s="628"/>
      <c r="DJC1" s="52"/>
      <c r="DJD1" s="55"/>
      <c r="DJE1" s="628"/>
      <c r="DJF1" s="628"/>
      <c r="DJG1" s="628"/>
      <c r="DJH1" s="628"/>
      <c r="DJI1" s="628"/>
      <c r="DJJ1" s="52"/>
      <c r="DJK1" s="55"/>
      <c r="DJL1" s="628"/>
      <c r="DJM1" s="628"/>
      <c r="DJN1" s="628"/>
      <c r="DJO1" s="628"/>
      <c r="DJP1" s="628"/>
      <c r="DJQ1" s="52"/>
      <c r="DJR1" s="55"/>
      <c r="DJS1" s="628"/>
      <c r="DJT1" s="628"/>
      <c r="DJU1" s="628"/>
      <c r="DJV1" s="628"/>
      <c r="DJW1" s="628"/>
      <c r="DJX1" s="52"/>
      <c r="DJY1" s="55"/>
      <c r="DJZ1" s="628"/>
      <c r="DKA1" s="628"/>
      <c r="DKB1" s="628"/>
      <c r="DKC1" s="628"/>
      <c r="DKD1" s="628"/>
      <c r="DKE1" s="52"/>
      <c r="DKF1" s="55"/>
      <c r="DKG1" s="628"/>
      <c r="DKH1" s="628"/>
      <c r="DKI1" s="628"/>
      <c r="DKJ1" s="628"/>
      <c r="DKK1" s="628"/>
      <c r="DKL1" s="52"/>
      <c r="DKM1" s="55"/>
      <c r="DKN1" s="628"/>
      <c r="DKO1" s="628"/>
      <c r="DKP1" s="628"/>
      <c r="DKQ1" s="628"/>
      <c r="DKR1" s="628"/>
      <c r="DKS1" s="52"/>
      <c r="DKT1" s="55"/>
      <c r="DKU1" s="628"/>
      <c r="DKV1" s="628"/>
      <c r="DKW1" s="628"/>
      <c r="DKX1" s="628"/>
      <c r="DKY1" s="628"/>
      <c r="DKZ1" s="52"/>
      <c r="DLA1" s="55"/>
      <c r="DLB1" s="628"/>
      <c r="DLC1" s="628"/>
      <c r="DLD1" s="628"/>
      <c r="DLE1" s="628"/>
      <c r="DLF1" s="628"/>
      <c r="DLG1" s="52"/>
      <c r="DLH1" s="55"/>
      <c r="DLI1" s="628"/>
      <c r="DLJ1" s="628"/>
      <c r="DLK1" s="628"/>
      <c r="DLL1" s="628"/>
      <c r="DLM1" s="628"/>
      <c r="DLN1" s="52"/>
      <c r="DLO1" s="55"/>
      <c r="DLP1" s="628"/>
      <c r="DLQ1" s="628"/>
      <c r="DLR1" s="628"/>
      <c r="DLS1" s="628"/>
      <c r="DLT1" s="628"/>
      <c r="DLU1" s="52"/>
      <c r="DLV1" s="55"/>
      <c r="DLW1" s="628"/>
      <c r="DLX1" s="628"/>
      <c r="DLY1" s="628"/>
      <c r="DLZ1" s="628"/>
      <c r="DMA1" s="628"/>
      <c r="DMB1" s="52"/>
      <c r="DMC1" s="55"/>
      <c r="DMD1" s="628"/>
      <c r="DME1" s="628"/>
      <c r="DMF1" s="628"/>
      <c r="DMG1" s="628"/>
      <c r="DMH1" s="628"/>
      <c r="DMI1" s="52"/>
      <c r="DMJ1" s="55"/>
      <c r="DMK1" s="628"/>
      <c r="DML1" s="628"/>
      <c r="DMM1" s="628"/>
      <c r="DMN1" s="628"/>
      <c r="DMO1" s="628"/>
      <c r="DMP1" s="52"/>
      <c r="DMQ1" s="55"/>
      <c r="DMR1" s="628"/>
      <c r="DMS1" s="628"/>
      <c r="DMT1" s="628"/>
      <c r="DMU1" s="628"/>
      <c r="DMV1" s="628"/>
      <c r="DMW1" s="52"/>
      <c r="DMX1" s="55"/>
      <c r="DMY1" s="628"/>
      <c r="DMZ1" s="628"/>
      <c r="DNA1" s="628"/>
      <c r="DNB1" s="628"/>
      <c r="DNC1" s="628"/>
      <c r="DND1" s="52"/>
      <c r="DNE1" s="55"/>
      <c r="DNF1" s="628"/>
      <c r="DNG1" s="628"/>
      <c r="DNH1" s="628"/>
      <c r="DNI1" s="628"/>
      <c r="DNJ1" s="628"/>
      <c r="DNK1" s="52"/>
      <c r="DNL1" s="55"/>
      <c r="DNM1" s="628"/>
      <c r="DNN1" s="628"/>
      <c r="DNO1" s="628"/>
      <c r="DNP1" s="628"/>
      <c r="DNQ1" s="628"/>
      <c r="DNR1" s="52"/>
      <c r="DNS1" s="55"/>
      <c r="DNT1" s="628"/>
      <c r="DNU1" s="628"/>
      <c r="DNV1" s="628"/>
      <c r="DNW1" s="628"/>
      <c r="DNX1" s="628"/>
      <c r="DNY1" s="52"/>
      <c r="DNZ1" s="55"/>
      <c r="DOA1" s="628"/>
      <c r="DOB1" s="628"/>
      <c r="DOC1" s="628"/>
      <c r="DOD1" s="628"/>
      <c r="DOE1" s="628"/>
      <c r="DOF1" s="52"/>
      <c r="DOG1" s="55"/>
      <c r="DOH1" s="628"/>
      <c r="DOI1" s="628"/>
      <c r="DOJ1" s="628"/>
      <c r="DOK1" s="628"/>
      <c r="DOL1" s="628"/>
      <c r="DOM1" s="52"/>
      <c r="DON1" s="55"/>
      <c r="DOO1" s="628"/>
      <c r="DOP1" s="628"/>
      <c r="DOQ1" s="628"/>
      <c r="DOR1" s="628"/>
      <c r="DOS1" s="628"/>
      <c r="DOT1" s="52"/>
      <c r="DOU1" s="55"/>
      <c r="DOV1" s="628"/>
      <c r="DOW1" s="628"/>
      <c r="DOX1" s="628"/>
      <c r="DOY1" s="628"/>
      <c r="DOZ1" s="628"/>
      <c r="DPA1" s="52"/>
      <c r="DPB1" s="55"/>
      <c r="DPC1" s="628"/>
      <c r="DPD1" s="628"/>
      <c r="DPE1" s="628"/>
      <c r="DPF1" s="628"/>
      <c r="DPG1" s="628"/>
      <c r="DPH1" s="52"/>
      <c r="DPI1" s="55"/>
      <c r="DPJ1" s="628"/>
      <c r="DPK1" s="628"/>
      <c r="DPL1" s="628"/>
      <c r="DPM1" s="628"/>
      <c r="DPN1" s="628"/>
      <c r="DPO1" s="52"/>
      <c r="DPP1" s="55"/>
      <c r="DPQ1" s="628"/>
      <c r="DPR1" s="628"/>
      <c r="DPS1" s="628"/>
      <c r="DPT1" s="628"/>
      <c r="DPU1" s="628"/>
      <c r="DPV1" s="52"/>
      <c r="DPW1" s="55"/>
      <c r="DPX1" s="628"/>
      <c r="DPY1" s="628"/>
      <c r="DPZ1" s="628"/>
      <c r="DQA1" s="628"/>
      <c r="DQB1" s="628"/>
      <c r="DQC1" s="52"/>
      <c r="DQD1" s="55"/>
      <c r="DQE1" s="628"/>
      <c r="DQF1" s="628"/>
      <c r="DQG1" s="628"/>
      <c r="DQH1" s="628"/>
      <c r="DQI1" s="628"/>
      <c r="DQJ1" s="52"/>
      <c r="DQK1" s="55"/>
      <c r="DQL1" s="628"/>
      <c r="DQM1" s="628"/>
      <c r="DQN1" s="628"/>
      <c r="DQO1" s="628"/>
      <c r="DQP1" s="628"/>
      <c r="DQQ1" s="52"/>
      <c r="DQR1" s="55"/>
      <c r="DQS1" s="628"/>
      <c r="DQT1" s="628"/>
      <c r="DQU1" s="628"/>
      <c r="DQV1" s="628"/>
      <c r="DQW1" s="628"/>
      <c r="DQX1" s="52"/>
      <c r="DQY1" s="55"/>
      <c r="DQZ1" s="628"/>
      <c r="DRA1" s="628"/>
      <c r="DRB1" s="628"/>
      <c r="DRC1" s="628"/>
      <c r="DRD1" s="628"/>
      <c r="DRE1" s="52"/>
      <c r="DRF1" s="55"/>
      <c r="DRG1" s="628"/>
      <c r="DRH1" s="628"/>
      <c r="DRI1" s="628"/>
      <c r="DRJ1" s="628"/>
      <c r="DRK1" s="628"/>
      <c r="DRL1" s="52"/>
      <c r="DRM1" s="55"/>
      <c r="DRN1" s="628"/>
      <c r="DRO1" s="628"/>
      <c r="DRP1" s="628"/>
      <c r="DRQ1" s="628"/>
      <c r="DRR1" s="628"/>
      <c r="DRS1" s="52"/>
      <c r="DRT1" s="55"/>
      <c r="DRU1" s="628"/>
      <c r="DRV1" s="628"/>
      <c r="DRW1" s="628"/>
      <c r="DRX1" s="628"/>
      <c r="DRY1" s="628"/>
      <c r="DRZ1" s="52"/>
      <c r="DSA1" s="55"/>
      <c r="DSB1" s="628"/>
      <c r="DSC1" s="628"/>
      <c r="DSD1" s="628"/>
      <c r="DSE1" s="628"/>
      <c r="DSF1" s="628"/>
      <c r="DSG1" s="52"/>
      <c r="DSH1" s="55"/>
      <c r="DSI1" s="628"/>
      <c r="DSJ1" s="628"/>
      <c r="DSK1" s="628"/>
      <c r="DSL1" s="628"/>
      <c r="DSM1" s="628"/>
      <c r="DSN1" s="52"/>
      <c r="DSO1" s="55"/>
      <c r="DSP1" s="628"/>
      <c r="DSQ1" s="628"/>
      <c r="DSR1" s="628"/>
      <c r="DSS1" s="628"/>
      <c r="DST1" s="628"/>
      <c r="DSU1" s="52"/>
      <c r="DSV1" s="55"/>
      <c r="DSW1" s="628"/>
      <c r="DSX1" s="628"/>
      <c r="DSY1" s="628"/>
      <c r="DSZ1" s="628"/>
      <c r="DTA1" s="628"/>
      <c r="DTB1" s="52"/>
      <c r="DTC1" s="55"/>
      <c r="DTD1" s="628"/>
      <c r="DTE1" s="628"/>
      <c r="DTF1" s="628"/>
      <c r="DTG1" s="628"/>
      <c r="DTH1" s="628"/>
      <c r="DTI1" s="52"/>
      <c r="DTJ1" s="55"/>
      <c r="DTK1" s="628"/>
      <c r="DTL1" s="628"/>
      <c r="DTM1" s="628"/>
      <c r="DTN1" s="628"/>
      <c r="DTO1" s="628"/>
      <c r="DTP1" s="52"/>
      <c r="DTQ1" s="55"/>
      <c r="DTR1" s="628"/>
      <c r="DTS1" s="628"/>
      <c r="DTT1" s="628"/>
      <c r="DTU1" s="628"/>
      <c r="DTV1" s="628"/>
      <c r="DTW1" s="52"/>
      <c r="DTX1" s="55"/>
      <c r="DTY1" s="628"/>
      <c r="DTZ1" s="628"/>
      <c r="DUA1" s="628"/>
      <c r="DUB1" s="628"/>
      <c r="DUC1" s="628"/>
      <c r="DUD1" s="52"/>
      <c r="DUE1" s="55"/>
      <c r="DUF1" s="628"/>
      <c r="DUG1" s="628"/>
      <c r="DUH1" s="628"/>
      <c r="DUI1" s="628"/>
      <c r="DUJ1" s="628"/>
      <c r="DUK1" s="52"/>
      <c r="DUL1" s="55"/>
      <c r="DUM1" s="628"/>
      <c r="DUN1" s="628"/>
      <c r="DUO1" s="628"/>
      <c r="DUP1" s="628"/>
      <c r="DUQ1" s="628"/>
      <c r="DUR1" s="52"/>
      <c r="DUS1" s="55"/>
      <c r="DUT1" s="628"/>
      <c r="DUU1" s="628"/>
      <c r="DUV1" s="628"/>
      <c r="DUW1" s="628"/>
      <c r="DUX1" s="628"/>
      <c r="DUY1" s="52"/>
      <c r="DUZ1" s="55"/>
      <c r="DVA1" s="628"/>
      <c r="DVB1" s="628"/>
      <c r="DVC1" s="628"/>
      <c r="DVD1" s="628"/>
      <c r="DVE1" s="628"/>
      <c r="DVF1" s="52"/>
      <c r="DVG1" s="55"/>
      <c r="DVH1" s="628"/>
      <c r="DVI1" s="628"/>
      <c r="DVJ1" s="628"/>
      <c r="DVK1" s="628"/>
      <c r="DVL1" s="628"/>
      <c r="DVM1" s="52"/>
      <c r="DVN1" s="55"/>
      <c r="DVO1" s="628"/>
      <c r="DVP1" s="628"/>
      <c r="DVQ1" s="628"/>
      <c r="DVR1" s="628"/>
      <c r="DVS1" s="628"/>
      <c r="DVT1" s="52"/>
      <c r="DVU1" s="55"/>
      <c r="DVV1" s="628"/>
      <c r="DVW1" s="628"/>
      <c r="DVX1" s="628"/>
      <c r="DVY1" s="628"/>
      <c r="DVZ1" s="628"/>
      <c r="DWA1" s="52"/>
      <c r="DWB1" s="55"/>
      <c r="DWC1" s="628"/>
      <c r="DWD1" s="628"/>
      <c r="DWE1" s="628"/>
      <c r="DWF1" s="628"/>
      <c r="DWG1" s="628"/>
      <c r="DWH1" s="52"/>
      <c r="DWI1" s="55"/>
      <c r="DWJ1" s="628"/>
      <c r="DWK1" s="628"/>
      <c r="DWL1" s="628"/>
      <c r="DWM1" s="628"/>
      <c r="DWN1" s="628"/>
      <c r="DWO1" s="52"/>
      <c r="DWP1" s="55"/>
      <c r="DWQ1" s="628"/>
      <c r="DWR1" s="628"/>
      <c r="DWS1" s="628"/>
      <c r="DWT1" s="628"/>
      <c r="DWU1" s="628"/>
      <c r="DWV1" s="52"/>
      <c r="DWW1" s="55"/>
      <c r="DWX1" s="628"/>
      <c r="DWY1" s="628"/>
      <c r="DWZ1" s="628"/>
      <c r="DXA1" s="628"/>
      <c r="DXB1" s="628"/>
      <c r="DXC1" s="52"/>
      <c r="DXD1" s="55"/>
      <c r="DXE1" s="628"/>
      <c r="DXF1" s="628"/>
      <c r="DXG1" s="628"/>
      <c r="DXH1" s="628"/>
      <c r="DXI1" s="628"/>
      <c r="DXJ1" s="52"/>
      <c r="DXK1" s="55"/>
      <c r="DXL1" s="628"/>
      <c r="DXM1" s="628"/>
      <c r="DXN1" s="628"/>
      <c r="DXO1" s="628"/>
      <c r="DXP1" s="628"/>
      <c r="DXQ1" s="52"/>
      <c r="DXR1" s="55"/>
      <c r="DXS1" s="628"/>
      <c r="DXT1" s="628"/>
      <c r="DXU1" s="628"/>
      <c r="DXV1" s="628"/>
      <c r="DXW1" s="628"/>
      <c r="DXX1" s="52"/>
      <c r="DXY1" s="55"/>
      <c r="DXZ1" s="628"/>
      <c r="DYA1" s="628"/>
      <c r="DYB1" s="628"/>
      <c r="DYC1" s="628"/>
      <c r="DYD1" s="628"/>
      <c r="DYE1" s="52"/>
      <c r="DYF1" s="55"/>
      <c r="DYG1" s="628"/>
      <c r="DYH1" s="628"/>
      <c r="DYI1" s="628"/>
      <c r="DYJ1" s="628"/>
      <c r="DYK1" s="628"/>
      <c r="DYL1" s="52"/>
      <c r="DYM1" s="55"/>
      <c r="DYN1" s="628"/>
      <c r="DYO1" s="628"/>
      <c r="DYP1" s="628"/>
      <c r="DYQ1" s="628"/>
      <c r="DYR1" s="628"/>
      <c r="DYS1" s="52"/>
      <c r="DYT1" s="55"/>
      <c r="DYU1" s="628"/>
      <c r="DYV1" s="628"/>
      <c r="DYW1" s="628"/>
      <c r="DYX1" s="628"/>
      <c r="DYY1" s="628"/>
      <c r="DYZ1" s="52"/>
      <c r="DZA1" s="55"/>
      <c r="DZB1" s="628"/>
      <c r="DZC1" s="628"/>
      <c r="DZD1" s="628"/>
      <c r="DZE1" s="628"/>
      <c r="DZF1" s="628"/>
      <c r="DZG1" s="52"/>
      <c r="DZH1" s="55"/>
      <c r="DZI1" s="628"/>
      <c r="DZJ1" s="628"/>
      <c r="DZK1" s="628"/>
      <c r="DZL1" s="628"/>
      <c r="DZM1" s="628"/>
      <c r="DZN1" s="52"/>
      <c r="DZO1" s="55"/>
      <c r="DZP1" s="628"/>
      <c r="DZQ1" s="628"/>
      <c r="DZR1" s="628"/>
      <c r="DZS1" s="628"/>
      <c r="DZT1" s="628"/>
      <c r="DZU1" s="52"/>
      <c r="DZV1" s="55"/>
      <c r="DZW1" s="628"/>
      <c r="DZX1" s="628"/>
      <c r="DZY1" s="628"/>
      <c r="DZZ1" s="628"/>
      <c r="EAA1" s="628"/>
      <c r="EAB1" s="52"/>
      <c r="EAC1" s="55"/>
      <c r="EAD1" s="628"/>
      <c r="EAE1" s="628"/>
      <c r="EAF1" s="628"/>
      <c r="EAG1" s="628"/>
      <c r="EAH1" s="628"/>
      <c r="EAI1" s="52"/>
      <c r="EAJ1" s="55"/>
      <c r="EAK1" s="628"/>
      <c r="EAL1" s="628"/>
      <c r="EAM1" s="628"/>
      <c r="EAN1" s="628"/>
      <c r="EAO1" s="628"/>
      <c r="EAP1" s="52"/>
      <c r="EAQ1" s="55"/>
      <c r="EAR1" s="628"/>
      <c r="EAS1" s="628"/>
      <c r="EAT1" s="628"/>
      <c r="EAU1" s="628"/>
      <c r="EAV1" s="628"/>
      <c r="EAW1" s="52"/>
      <c r="EAX1" s="55"/>
      <c r="EAY1" s="628"/>
      <c r="EAZ1" s="628"/>
      <c r="EBA1" s="628"/>
      <c r="EBB1" s="628"/>
      <c r="EBC1" s="628"/>
      <c r="EBD1" s="52"/>
      <c r="EBE1" s="55"/>
      <c r="EBF1" s="628"/>
      <c r="EBG1" s="628"/>
      <c r="EBH1" s="628"/>
      <c r="EBI1" s="628"/>
      <c r="EBJ1" s="628"/>
      <c r="EBK1" s="52"/>
      <c r="EBL1" s="55"/>
      <c r="EBM1" s="628"/>
      <c r="EBN1" s="628"/>
      <c r="EBO1" s="628"/>
      <c r="EBP1" s="628"/>
      <c r="EBQ1" s="628"/>
      <c r="EBR1" s="52"/>
      <c r="EBS1" s="55"/>
      <c r="EBT1" s="628"/>
      <c r="EBU1" s="628"/>
      <c r="EBV1" s="628"/>
      <c r="EBW1" s="628"/>
      <c r="EBX1" s="628"/>
      <c r="EBY1" s="52"/>
      <c r="EBZ1" s="55"/>
      <c r="ECA1" s="628"/>
      <c r="ECB1" s="628"/>
      <c r="ECC1" s="628"/>
      <c r="ECD1" s="628"/>
      <c r="ECE1" s="628"/>
      <c r="ECF1" s="52"/>
      <c r="ECG1" s="55"/>
      <c r="ECH1" s="628"/>
      <c r="ECI1" s="628"/>
      <c r="ECJ1" s="628"/>
      <c r="ECK1" s="628"/>
      <c r="ECL1" s="628"/>
      <c r="ECM1" s="52"/>
      <c r="ECN1" s="55"/>
      <c r="ECO1" s="628"/>
      <c r="ECP1" s="628"/>
      <c r="ECQ1" s="628"/>
      <c r="ECR1" s="628"/>
      <c r="ECS1" s="628"/>
      <c r="ECT1" s="52"/>
      <c r="ECU1" s="55"/>
      <c r="ECV1" s="628"/>
      <c r="ECW1" s="628"/>
      <c r="ECX1" s="628"/>
      <c r="ECY1" s="628"/>
      <c r="ECZ1" s="628"/>
      <c r="EDA1" s="52"/>
      <c r="EDB1" s="55"/>
      <c r="EDC1" s="628"/>
      <c r="EDD1" s="628"/>
      <c r="EDE1" s="628"/>
      <c r="EDF1" s="628"/>
      <c r="EDG1" s="628"/>
      <c r="EDH1" s="52"/>
      <c r="EDI1" s="55"/>
      <c r="EDJ1" s="628"/>
      <c r="EDK1" s="628"/>
      <c r="EDL1" s="628"/>
      <c r="EDM1" s="628"/>
      <c r="EDN1" s="628"/>
      <c r="EDO1" s="52"/>
      <c r="EDP1" s="55"/>
      <c r="EDQ1" s="628"/>
      <c r="EDR1" s="628"/>
      <c r="EDS1" s="628"/>
      <c r="EDT1" s="628"/>
      <c r="EDU1" s="628"/>
      <c r="EDV1" s="52"/>
      <c r="EDW1" s="55"/>
      <c r="EDX1" s="628"/>
      <c r="EDY1" s="628"/>
      <c r="EDZ1" s="628"/>
      <c r="EEA1" s="628"/>
      <c r="EEB1" s="628"/>
      <c r="EEC1" s="52"/>
      <c r="EED1" s="55"/>
      <c r="EEE1" s="628"/>
      <c r="EEF1" s="628"/>
      <c r="EEG1" s="628"/>
      <c r="EEH1" s="628"/>
      <c r="EEI1" s="628"/>
      <c r="EEJ1" s="52"/>
      <c r="EEK1" s="55"/>
      <c r="EEL1" s="628"/>
      <c r="EEM1" s="628"/>
      <c r="EEN1" s="628"/>
      <c r="EEO1" s="628"/>
      <c r="EEP1" s="628"/>
      <c r="EEQ1" s="52"/>
      <c r="EER1" s="55"/>
      <c r="EES1" s="628"/>
      <c r="EET1" s="628"/>
      <c r="EEU1" s="628"/>
      <c r="EEV1" s="628"/>
      <c r="EEW1" s="628"/>
      <c r="EEX1" s="52"/>
      <c r="EEY1" s="55"/>
      <c r="EEZ1" s="628"/>
      <c r="EFA1" s="628"/>
      <c r="EFB1" s="628"/>
      <c r="EFC1" s="628"/>
      <c r="EFD1" s="628"/>
      <c r="EFE1" s="52"/>
      <c r="EFF1" s="55"/>
      <c r="EFG1" s="628"/>
      <c r="EFH1" s="628"/>
      <c r="EFI1" s="628"/>
      <c r="EFJ1" s="628"/>
      <c r="EFK1" s="628"/>
      <c r="EFL1" s="52"/>
      <c r="EFM1" s="55"/>
      <c r="EFN1" s="628"/>
      <c r="EFO1" s="628"/>
      <c r="EFP1" s="628"/>
      <c r="EFQ1" s="628"/>
      <c r="EFR1" s="628"/>
      <c r="EFS1" s="52"/>
      <c r="EFT1" s="55"/>
      <c r="EFU1" s="628"/>
      <c r="EFV1" s="628"/>
      <c r="EFW1" s="628"/>
      <c r="EFX1" s="628"/>
      <c r="EFY1" s="628"/>
      <c r="EFZ1" s="52"/>
      <c r="EGA1" s="55"/>
      <c r="EGB1" s="628"/>
      <c r="EGC1" s="628"/>
      <c r="EGD1" s="628"/>
      <c r="EGE1" s="628"/>
      <c r="EGF1" s="628"/>
      <c r="EGG1" s="52"/>
      <c r="EGH1" s="55"/>
      <c r="EGI1" s="628"/>
      <c r="EGJ1" s="628"/>
      <c r="EGK1" s="628"/>
      <c r="EGL1" s="628"/>
      <c r="EGM1" s="628"/>
      <c r="EGN1" s="52"/>
      <c r="EGO1" s="55"/>
      <c r="EGP1" s="628"/>
      <c r="EGQ1" s="628"/>
      <c r="EGR1" s="628"/>
      <c r="EGS1" s="628"/>
      <c r="EGT1" s="628"/>
      <c r="EGU1" s="52"/>
      <c r="EGV1" s="55"/>
      <c r="EGW1" s="628"/>
      <c r="EGX1" s="628"/>
      <c r="EGY1" s="628"/>
      <c r="EGZ1" s="628"/>
      <c r="EHA1" s="628"/>
      <c r="EHB1" s="52"/>
      <c r="EHC1" s="55"/>
      <c r="EHD1" s="628"/>
      <c r="EHE1" s="628"/>
      <c r="EHF1" s="628"/>
      <c r="EHG1" s="628"/>
      <c r="EHH1" s="628"/>
      <c r="EHI1" s="52"/>
      <c r="EHJ1" s="55"/>
      <c r="EHK1" s="628"/>
      <c r="EHL1" s="628"/>
      <c r="EHM1" s="628"/>
      <c r="EHN1" s="628"/>
      <c r="EHO1" s="628"/>
      <c r="EHP1" s="52"/>
      <c r="EHQ1" s="55"/>
      <c r="EHR1" s="628"/>
      <c r="EHS1" s="628"/>
      <c r="EHT1" s="628"/>
      <c r="EHU1" s="628"/>
      <c r="EHV1" s="628"/>
      <c r="EHW1" s="52"/>
      <c r="EHX1" s="55"/>
      <c r="EHY1" s="628"/>
      <c r="EHZ1" s="628"/>
      <c r="EIA1" s="628"/>
      <c r="EIB1" s="628"/>
      <c r="EIC1" s="628"/>
      <c r="EID1" s="52"/>
      <c r="EIE1" s="55"/>
      <c r="EIF1" s="628"/>
      <c r="EIG1" s="628"/>
      <c r="EIH1" s="628"/>
      <c r="EII1" s="628"/>
      <c r="EIJ1" s="628"/>
      <c r="EIK1" s="52"/>
      <c r="EIL1" s="55"/>
      <c r="EIM1" s="628"/>
      <c r="EIN1" s="628"/>
      <c r="EIO1" s="628"/>
      <c r="EIP1" s="628"/>
      <c r="EIQ1" s="628"/>
      <c r="EIR1" s="52"/>
      <c r="EIS1" s="55"/>
      <c r="EIT1" s="628"/>
      <c r="EIU1" s="628"/>
      <c r="EIV1" s="628"/>
      <c r="EIW1" s="628"/>
      <c r="EIX1" s="628"/>
      <c r="EIY1" s="52"/>
      <c r="EIZ1" s="55"/>
      <c r="EJA1" s="628"/>
      <c r="EJB1" s="628"/>
      <c r="EJC1" s="628"/>
      <c r="EJD1" s="628"/>
      <c r="EJE1" s="628"/>
      <c r="EJF1" s="52"/>
      <c r="EJG1" s="55"/>
      <c r="EJH1" s="628"/>
      <c r="EJI1" s="628"/>
      <c r="EJJ1" s="628"/>
      <c r="EJK1" s="628"/>
      <c r="EJL1" s="628"/>
      <c r="EJM1" s="52"/>
      <c r="EJN1" s="55"/>
      <c r="EJO1" s="628"/>
      <c r="EJP1" s="628"/>
      <c r="EJQ1" s="628"/>
      <c r="EJR1" s="628"/>
      <c r="EJS1" s="628"/>
      <c r="EJT1" s="52"/>
      <c r="EJU1" s="55"/>
      <c r="EJV1" s="628"/>
      <c r="EJW1" s="628"/>
      <c r="EJX1" s="628"/>
      <c r="EJY1" s="628"/>
      <c r="EJZ1" s="628"/>
      <c r="EKA1" s="52"/>
      <c r="EKB1" s="55"/>
      <c r="EKC1" s="628"/>
      <c r="EKD1" s="628"/>
      <c r="EKE1" s="628"/>
      <c r="EKF1" s="628"/>
      <c r="EKG1" s="628"/>
      <c r="EKH1" s="52"/>
      <c r="EKI1" s="55"/>
      <c r="EKJ1" s="628"/>
      <c r="EKK1" s="628"/>
      <c r="EKL1" s="628"/>
      <c r="EKM1" s="628"/>
      <c r="EKN1" s="628"/>
      <c r="EKO1" s="52"/>
      <c r="EKP1" s="55"/>
      <c r="EKQ1" s="628"/>
      <c r="EKR1" s="628"/>
      <c r="EKS1" s="628"/>
      <c r="EKT1" s="628"/>
      <c r="EKU1" s="628"/>
      <c r="EKV1" s="52"/>
      <c r="EKW1" s="55"/>
      <c r="EKX1" s="628"/>
      <c r="EKY1" s="628"/>
      <c r="EKZ1" s="628"/>
      <c r="ELA1" s="628"/>
      <c r="ELB1" s="628"/>
      <c r="ELC1" s="52"/>
      <c r="ELD1" s="55"/>
      <c r="ELE1" s="628"/>
      <c r="ELF1" s="628"/>
      <c r="ELG1" s="628"/>
      <c r="ELH1" s="628"/>
      <c r="ELI1" s="628"/>
      <c r="ELJ1" s="52"/>
      <c r="ELK1" s="55"/>
      <c r="ELL1" s="628"/>
      <c r="ELM1" s="628"/>
      <c r="ELN1" s="628"/>
      <c r="ELO1" s="628"/>
      <c r="ELP1" s="628"/>
      <c r="ELQ1" s="52"/>
      <c r="ELR1" s="55"/>
      <c r="ELS1" s="628"/>
      <c r="ELT1" s="628"/>
      <c r="ELU1" s="628"/>
      <c r="ELV1" s="628"/>
      <c r="ELW1" s="628"/>
      <c r="ELX1" s="52"/>
      <c r="ELY1" s="55"/>
      <c r="ELZ1" s="628"/>
      <c r="EMA1" s="628"/>
      <c r="EMB1" s="628"/>
      <c r="EMC1" s="628"/>
      <c r="EMD1" s="628"/>
      <c r="EME1" s="52"/>
      <c r="EMF1" s="55"/>
      <c r="EMG1" s="628"/>
      <c r="EMH1" s="628"/>
      <c r="EMI1" s="628"/>
      <c r="EMJ1" s="628"/>
      <c r="EMK1" s="628"/>
      <c r="EML1" s="52"/>
      <c r="EMM1" s="55"/>
      <c r="EMN1" s="628"/>
      <c r="EMO1" s="628"/>
      <c r="EMP1" s="628"/>
      <c r="EMQ1" s="628"/>
      <c r="EMR1" s="628"/>
      <c r="EMS1" s="52"/>
      <c r="EMT1" s="55"/>
      <c r="EMU1" s="628"/>
      <c r="EMV1" s="628"/>
      <c r="EMW1" s="628"/>
      <c r="EMX1" s="628"/>
      <c r="EMY1" s="628"/>
      <c r="EMZ1" s="52"/>
      <c r="ENA1" s="55"/>
      <c r="ENB1" s="628"/>
      <c r="ENC1" s="628"/>
      <c r="END1" s="628"/>
      <c r="ENE1" s="628"/>
      <c r="ENF1" s="628"/>
      <c r="ENG1" s="52"/>
      <c r="ENH1" s="55"/>
      <c r="ENI1" s="628"/>
      <c r="ENJ1" s="628"/>
      <c r="ENK1" s="628"/>
      <c r="ENL1" s="628"/>
      <c r="ENM1" s="628"/>
      <c r="ENN1" s="52"/>
      <c r="ENO1" s="55"/>
      <c r="ENP1" s="628"/>
      <c r="ENQ1" s="628"/>
      <c r="ENR1" s="628"/>
      <c r="ENS1" s="628"/>
      <c r="ENT1" s="628"/>
      <c r="ENU1" s="52"/>
      <c r="ENV1" s="55"/>
      <c r="ENW1" s="628"/>
      <c r="ENX1" s="628"/>
      <c r="ENY1" s="628"/>
      <c r="ENZ1" s="628"/>
      <c r="EOA1" s="628"/>
      <c r="EOB1" s="52"/>
      <c r="EOC1" s="55"/>
      <c r="EOD1" s="628"/>
      <c r="EOE1" s="628"/>
      <c r="EOF1" s="628"/>
      <c r="EOG1" s="628"/>
      <c r="EOH1" s="628"/>
      <c r="EOI1" s="52"/>
      <c r="EOJ1" s="55"/>
      <c r="EOK1" s="628"/>
      <c r="EOL1" s="628"/>
      <c r="EOM1" s="628"/>
      <c r="EON1" s="628"/>
      <c r="EOO1" s="628"/>
      <c r="EOP1" s="52"/>
      <c r="EOQ1" s="55"/>
      <c r="EOR1" s="628"/>
      <c r="EOS1" s="628"/>
      <c r="EOT1" s="628"/>
      <c r="EOU1" s="628"/>
      <c r="EOV1" s="628"/>
      <c r="EOW1" s="52"/>
      <c r="EOX1" s="55"/>
      <c r="EOY1" s="628"/>
      <c r="EOZ1" s="628"/>
      <c r="EPA1" s="628"/>
      <c r="EPB1" s="628"/>
      <c r="EPC1" s="628"/>
      <c r="EPD1" s="52"/>
      <c r="EPE1" s="55"/>
      <c r="EPF1" s="628"/>
      <c r="EPG1" s="628"/>
      <c r="EPH1" s="628"/>
      <c r="EPI1" s="628"/>
      <c r="EPJ1" s="628"/>
      <c r="EPK1" s="52"/>
      <c r="EPL1" s="55"/>
      <c r="EPM1" s="628"/>
      <c r="EPN1" s="628"/>
      <c r="EPO1" s="628"/>
      <c r="EPP1" s="628"/>
      <c r="EPQ1" s="628"/>
      <c r="EPR1" s="52"/>
      <c r="EPS1" s="55"/>
      <c r="EPT1" s="628"/>
      <c r="EPU1" s="628"/>
      <c r="EPV1" s="628"/>
      <c r="EPW1" s="628"/>
      <c r="EPX1" s="628"/>
      <c r="EPY1" s="52"/>
      <c r="EPZ1" s="55"/>
      <c r="EQA1" s="628"/>
      <c r="EQB1" s="628"/>
      <c r="EQC1" s="628"/>
      <c r="EQD1" s="628"/>
      <c r="EQE1" s="628"/>
      <c r="EQF1" s="52"/>
      <c r="EQG1" s="55"/>
      <c r="EQH1" s="628"/>
      <c r="EQI1" s="628"/>
      <c r="EQJ1" s="628"/>
      <c r="EQK1" s="628"/>
      <c r="EQL1" s="628"/>
      <c r="EQM1" s="52"/>
      <c r="EQN1" s="55"/>
      <c r="EQO1" s="628"/>
      <c r="EQP1" s="628"/>
      <c r="EQQ1" s="628"/>
      <c r="EQR1" s="628"/>
      <c r="EQS1" s="628"/>
      <c r="EQT1" s="52"/>
      <c r="EQU1" s="55"/>
      <c r="EQV1" s="628"/>
      <c r="EQW1" s="628"/>
      <c r="EQX1" s="628"/>
      <c r="EQY1" s="628"/>
      <c r="EQZ1" s="628"/>
      <c r="ERA1" s="52"/>
      <c r="ERB1" s="55"/>
      <c r="ERC1" s="628"/>
      <c r="ERD1" s="628"/>
      <c r="ERE1" s="628"/>
      <c r="ERF1" s="628"/>
      <c r="ERG1" s="628"/>
      <c r="ERH1" s="52"/>
      <c r="ERI1" s="55"/>
      <c r="ERJ1" s="628"/>
      <c r="ERK1" s="628"/>
      <c r="ERL1" s="628"/>
      <c r="ERM1" s="628"/>
      <c r="ERN1" s="628"/>
      <c r="ERO1" s="52"/>
      <c r="ERP1" s="55"/>
      <c r="ERQ1" s="628"/>
      <c r="ERR1" s="628"/>
      <c r="ERS1" s="628"/>
      <c r="ERT1" s="628"/>
      <c r="ERU1" s="628"/>
      <c r="ERV1" s="52"/>
      <c r="ERW1" s="55"/>
      <c r="ERX1" s="628"/>
      <c r="ERY1" s="628"/>
      <c r="ERZ1" s="628"/>
      <c r="ESA1" s="628"/>
      <c r="ESB1" s="628"/>
      <c r="ESC1" s="52"/>
      <c r="ESD1" s="55"/>
      <c r="ESE1" s="628"/>
      <c r="ESF1" s="628"/>
      <c r="ESG1" s="628"/>
      <c r="ESH1" s="628"/>
      <c r="ESI1" s="628"/>
      <c r="ESJ1" s="52"/>
      <c r="ESK1" s="55"/>
      <c r="ESL1" s="628"/>
      <c r="ESM1" s="628"/>
      <c r="ESN1" s="628"/>
      <c r="ESO1" s="628"/>
      <c r="ESP1" s="628"/>
      <c r="ESQ1" s="52"/>
      <c r="ESR1" s="55"/>
      <c r="ESS1" s="628"/>
      <c r="EST1" s="628"/>
      <c r="ESU1" s="628"/>
      <c r="ESV1" s="628"/>
      <c r="ESW1" s="628"/>
      <c r="ESX1" s="52"/>
      <c r="ESY1" s="55"/>
      <c r="ESZ1" s="628"/>
      <c r="ETA1" s="628"/>
      <c r="ETB1" s="628"/>
      <c r="ETC1" s="628"/>
      <c r="ETD1" s="628"/>
      <c r="ETE1" s="52"/>
      <c r="ETF1" s="55"/>
      <c r="ETG1" s="628"/>
      <c r="ETH1" s="628"/>
      <c r="ETI1" s="628"/>
      <c r="ETJ1" s="628"/>
      <c r="ETK1" s="628"/>
      <c r="ETL1" s="52"/>
      <c r="ETM1" s="55"/>
      <c r="ETN1" s="628"/>
      <c r="ETO1" s="628"/>
      <c r="ETP1" s="628"/>
      <c r="ETQ1" s="628"/>
      <c r="ETR1" s="628"/>
      <c r="ETS1" s="52"/>
      <c r="ETT1" s="55"/>
      <c r="ETU1" s="628"/>
      <c r="ETV1" s="628"/>
      <c r="ETW1" s="628"/>
      <c r="ETX1" s="628"/>
      <c r="ETY1" s="628"/>
      <c r="ETZ1" s="52"/>
      <c r="EUA1" s="55"/>
      <c r="EUB1" s="628"/>
      <c r="EUC1" s="628"/>
      <c r="EUD1" s="628"/>
      <c r="EUE1" s="628"/>
      <c r="EUF1" s="628"/>
      <c r="EUG1" s="52"/>
      <c r="EUH1" s="55"/>
      <c r="EUI1" s="628"/>
      <c r="EUJ1" s="628"/>
      <c r="EUK1" s="628"/>
      <c r="EUL1" s="628"/>
      <c r="EUM1" s="628"/>
      <c r="EUN1" s="52"/>
      <c r="EUO1" s="55"/>
      <c r="EUP1" s="628"/>
      <c r="EUQ1" s="628"/>
      <c r="EUR1" s="628"/>
      <c r="EUS1" s="628"/>
      <c r="EUT1" s="628"/>
      <c r="EUU1" s="52"/>
      <c r="EUV1" s="55"/>
      <c r="EUW1" s="628"/>
      <c r="EUX1" s="628"/>
      <c r="EUY1" s="628"/>
      <c r="EUZ1" s="628"/>
      <c r="EVA1" s="628"/>
      <c r="EVB1" s="52"/>
      <c r="EVC1" s="55"/>
      <c r="EVD1" s="628"/>
      <c r="EVE1" s="628"/>
      <c r="EVF1" s="628"/>
      <c r="EVG1" s="628"/>
      <c r="EVH1" s="628"/>
      <c r="EVI1" s="52"/>
      <c r="EVJ1" s="55"/>
      <c r="EVK1" s="628"/>
      <c r="EVL1" s="628"/>
      <c r="EVM1" s="628"/>
      <c r="EVN1" s="628"/>
      <c r="EVO1" s="628"/>
      <c r="EVP1" s="52"/>
      <c r="EVQ1" s="55"/>
      <c r="EVR1" s="628"/>
      <c r="EVS1" s="628"/>
      <c r="EVT1" s="628"/>
      <c r="EVU1" s="628"/>
      <c r="EVV1" s="628"/>
      <c r="EVW1" s="52"/>
      <c r="EVX1" s="55"/>
      <c r="EVY1" s="628"/>
      <c r="EVZ1" s="628"/>
      <c r="EWA1" s="628"/>
      <c r="EWB1" s="628"/>
      <c r="EWC1" s="628"/>
      <c r="EWD1" s="52"/>
      <c r="EWE1" s="55"/>
      <c r="EWF1" s="628"/>
      <c r="EWG1" s="628"/>
      <c r="EWH1" s="628"/>
      <c r="EWI1" s="628"/>
      <c r="EWJ1" s="628"/>
      <c r="EWK1" s="52"/>
      <c r="EWL1" s="55"/>
      <c r="EWM1" s="628"/>
      <c r="EWN1" s="628"/>
      <c r="EWO1" s="628"/>
      <c r="EWP1" s="628"/>
      <c r="EWQ1" s="628"/>
      <c r="EWR1" s="52"/>
      <c r="EWS1" s="55"/>
      <c r="EWT1" s="628"/>
      <c r="EWU1" s="628"/>
      <c r="EWV1" s="628"/>
      <c r="EWW1" s="628"/>
      <c r="EWX1" s="628"/>
      <c r="EWY1" s="52"/>
      <c r="EWZ1" s="55"/>
      <c r="EXA1" s="628"/>
      <c r="EXB1" s="628"/>
      <c r="EXC1" s="628"/>
      <c r="EXD1" s="628"/>
      <c r="EXE1" s="628"/>
      <c r="EXF1" s="52"/>
      <c r="EXG1" s="55"/>
      <c r="EXH1" s="628"/>
      <c r="EXI1" s="628"/>
      <c r="EXJ1" s="628"/>
      <c r="EXK1" s="628"/>
      <c r="EXL1" s="628"/>
      <c r="EXM1" s="52"/>
      <c r="EXN1" s="55"/>
      <c r="EXO1" s="628"/>
      <c r="EXP1" s="628"/>
      <c r="EXQ1" s="628"/>
      <c r="EXR1" s="628"/>
      <c r="EXS1" s="628"/>
      <c r="EXT1" s="52"/>
      <c r="EXU1" s="55"/>
      <c r="EXV1" s="628"/>
      <c r="EXW1" s="628"/>
      <c r="EXX1" s="628"/>
      <c r="EXY1" s="628"/>
      <c r="EXZ1" s="628"/>
      <c r="EYA1" s="52"/>
      <c r="EYB1" s="55"/>
      <c r="EYC1" s="628"/>
      <c r="EYD1" s="628"/>
      <c r="EYE1" s="628"/>
      <c r="EYF1" s="628"/>
      <c r="EYG1" s="628"/>
      <c r="EYH1" s="52"/>
      <c r="EYI1" s="55"/>
      <c r="EYJ1" s="628"/>
      <c r="EYK1" s="628"/>
      <c r="EYL1" s="628"/>
      <c r="EYM1" s="628"/>
      <c r="EYN1" s="628"/>
      <c r="EYO1" s="52"/>
      <c r="EYP1" s="55"/>
      <c r="EYQ1" s="628"/>
      <c r="EYR1" s="628"/>
      <c r="EYS1" s="628"/>
      <c r="EYT1" s="628"/>
      <c r="EYU1" s="628"/>
      <c r="EYV1" s="52"/>
      <c r="EYW1" s="55"/>
      <c r="EYX1" s="628"/>
      <c r="EYY1" s="628"/>
      <c r="EYZ1" s="628"/>
      <c r="EZA1" s="628"/>
      <c r="EZB1" s="628"/>
      <c r="EZC1" s="52"/>
      <c r="EZD1" s="55"/>
      <c r="EZE1" s="628"/>
      <c r="EZF1" s="628"/>
      <c r="EZG1" s="628"/>
      <c r="EZH1" s="628"/>
      <c r="EZI1" s="628"/>
      <c r="EZJ1" s="52"/>
      <c r="EZK1" s="55"/>
      <c r="EZL1" s="628"/>
      <c r="EZM1" s="628"/>
      <c r="EZN1" s="628"/>
      <c r="EZO1" s="628"/>
      <c r="EZP1" s="628"/>
      <c r="EZQ1" s="52"/>
      <c r="EZR1" s="55"/>
      <c r="EZS1" s="628"/>
      <c r="EZT1" s="628"/>
      <c r="EZU1" s="628"/>
      <c r="EZV1" s="628"/>
      <c r="EZW1" s="628"/>
      <c r="EZX1" s="52"/>
      <c r="EZY1" s="55"/>
      <c r="EZZ1" s="628"/>
      <c r="FAA1" s="628"/>
      <c r="FAB1" s="628"/>
      <c r="FAC1" s="628"/>
      <c r="FAD1" s="628"/>
      <c r="FAE1" s="52"/>
      <c r="FAF1" s="55"/>
      <c r="FAG1" s="628"/>
      <c r="FAH1" s="628"/>
      <c r="FAI1" s="628"/>
      <c r="FAJ1" s="628"/>
      <c r="FAK1" s="628"/>
      <c r="FAL1" s="52"/>
      <c r="FAM1" s="55"/>
      <c r="FAN1" s="628"/>
      <c r="FAO1" s="628"/>
      <c r="FAP1" s="628"/>
      <c r="FAQ1" s="628"/>
      <c r="FAR1" s="628"/>
      <c r="FAS1" s="52"/>
      <c r="FAT1" s="55"/>
      <c r="FAU1" s="628"/>
      <c r="FAV1" s="628"/>
      <c r="FAW1" s="628"/>
      <c r="FAX1" s="628"/>
      <c r="FAY1" s="628"/>
      <c r="FAZ1" s="52"/>
      <c r="FBA1" s="55"/>
      <c r="FBB1" s="628"/>
      <c r="FBC1" s="628"/>
      <c r="FBD1" s="628"/>
      <c r="FBE1" s="628"/>
      <c r="FBF1" s="628"/>
      <c r="FBG1" s="52"/>
      <c r="FBH1" s="55"/>
      <c r="FBI1" s="628"/>
      <c r="FBJ1" s="628"/>
      <c r="FBK1" s="628"/>
      <c r="FBL1" s="628"/>
      <c r="FBM1" s="628"/>
      <c r="FBN1" s="52"/>
      <c r="FBO1" s="55"/>
      <c r="FBP1" s="628"/>
      <c r="FBQ1" s="628"/>
      <c r="FBR1" s="628"/>
      <c r="FBS1" s="628"/>
      <c r="FBT1" s="628"/>
      <c r="FBU1" s="52"/>
      <c r="FBV1" s="55"/>
      <c r="FBW1" s="628"/>
      <c r="FBX1" s="628"/>
      <c r="FBY1" s="628"/>
      <c r="FBZ1" s="628"/>
      <c r="FCA1" s="628"/>
      <c r="FCB1" s="52"/>
      <c r="FCC1" s="55"/>
      <c r="FCD1" s="628"/>
      <c r="FCE1" s="628"/>
      <c r="FCF1" s="628"/>
      <c r="FCG1" s="628"/>
      <c r="FCH1" s="628"/>
      <c r="FCI1" s="52"/>
      <c r="FCJ1" s="55"/>
      <c r="FCK1" s="628"/>
      <c r="FCL1" s="628"/>
      <c r="FCM1" s="628"/>
      <c r="FCN1" s="628"/>
      <c r="FCO1" s="628"/>
      <c r="FCP1" s="52"/>
      <c r="FCQ1" s="55"/>
      <c r="FCR1" s="628"/>
      <c r="FCS1" s="628"/>
      <c r="FCT1" s="628"/>
      <c r="FCU1" s="628"/>
      <c r="FCV1" s="628"/>
      <c r="FCW1" s="52"/>
      <c r="FCX1" s="55"/>
      <c r="FCY1" s="628"/>
      <c r="FCZ1" s="628"/>
      <c r="FDA1" s="628"/>
      <c r="FDB1" s="628"/>
      <c r="FDC1" s="628"/>
      <c r="FDD1" s="52"/>
      <c r="FDE1" s="55"/>
      <c r="FDF1" s="628"/>
      <c r="FDG1" s="628"/>
      <c r="FDH1" s="628"/>
      <c r="FDI1" s="628"/>
      <c r="FDJ1" s="628"/>
      <c r="FDK1" s="52"/>
      <c r="FDL1" s="55"/>
      <c r="FDM1" s="628"/>
      <c r="FDN1" s="628"/>
      <c r="FDO1" s="628"/>
      <c r="FDP1" s="628"/>
      <c r="FDQ1" s="628"/>
      <c r="FDR1" s="52"/>
      <c r="FDS1" s="55"/>
      <c r="FDT1" s="628"/>
      <c r="FDU1" s="628"/>
      <c r="FDV1" s="628"/>
      <c r="FDW1" s="628"/>
      <c r="FDX1" s="628"/>
      <c r="FDY1" s="52"/>
      <c r="FDZ1" s="55"/>
      <c r="FEA1" s="628"/>
      <c r="FEB1" s="628"/>
      <c r="FEC1" s="628"/>
      <c r="FED1" s="628"/>
      <c r="FEE1" s="628"/>
      <c r="FEF1" s="52"/>
      <c r="FEG1" s="55"/>
      <c r="FEH1" s="628"/>
      <c r="FEI1" s="628"/>
      <c r="FEJ1" s="628"/>
      <c r="FEK1" s="628"/>
      <c r="FEL1" s="628"/>
      <c r="FEM1" s="52"/>
      <c r="FEN1" s="55"/>
      <c r="FEO1" s="628"/>
      <c r="FEP1" s="628"/>
      <c r="FEQ1" s="628"/>
      <c r="FER1" s="628"/>
      <c r="FES1" s="628"/>
      <c r="FET1" s="52"/>
      <c r="FEU1" s="55"/>
      <c r="FEV1" s="628"/>
      <c r="FEW1" s="628"/>
      <c r="FEX1" s="628"/>
      <c r="FEY1" s="628"/>
      <c r="FEZ1" s="628"/>
      <c r="FFA1" s="52"/>
      <c r="FFB1" s="55"/>
      <c r="FFC1" s="628"/>
      <c r="FFD1" s="628"/>
      <c r="FFE1" s="628"/>
      <c r="FFF1" s="628"/>
      <c r="FFG1" s="628"/>
      <c r="FFH1" s="52"/>
      <c r="FFI1" s="55"/>
      <c r="FFJ1" s="628"/>
      <c r="FFK1" s="628"/>
      <c r="FFL1" s="628"/>
      <c r="FFM1" s="628"/>
      <c r="FFN1" s="628"/>
      <c r="FFO1" s="52"/>
      <c r="FFP1" s="55"/>
      <c r="FFQ1" s="628"/>
      <c r="FFR1" s="628"/>
      <c r="FFS1" s="628"/>
      <c r="FFT1" s="628"/>
      <c r="FFU1" s="628"/>
      <c r="FFV1" s="52"/>
      <c r="FFW1" s="55"/>
      <c r="FFX1" s="628"/>
      <c r="FFY1" s="628"/>
      <c r="FFZ1" s="628"/>
      <c r="FGA1" s="628"/>
      <c r="FGB1" s="628"/>
      <c r="FGC1" s="52"/>
      <c r="FGD1" s="55"/>
      <c r="FGE1" s="628"/>
      <c r="FGF1" s="628"/>
      <c r="FGG1" s="628"/>
      <c r="FGH1" s="628"/>
      <c r="FGI1" s="628"/>
      <c r="FGJ1" s="52"/>
      <c r="FGK1" s="55"/>
      <c r="FGL1" s="628"/>
      <c r="FGM1" s="628"/>
      <c r="FGN1" s="628"/>
      <c r="FGO1" s="628"/>
      <c r="FGP1" s="628"/>
      <c r="FGQ1" s="52"/>
      <c r="FGR1" s="55"/>
      <c r="FGS1" s="628"/>
      <c r="FGT1" s="628"/>
      <c r="FGU1" s="628"/>
      <c r="FGV1" s="628"/>
      <c r="FGW1" s="628"/>
      <c r="FGX1" s="52"/>
      <c r="FGY1" s="55"/>
      <c r="FGZ1" s="628"/>
      <c r="FHA1" s="628"/>
      <c r="FHB1" s="628"/>
      <c r="FHC1" s="628"/>
      <c r="FHD1" s="628"/>
      <c r="FHE1" s="52"/>
      <c r="FHF1" s="55"/>
      <c r="FHG1" s="628"/>
      <c r="FHH1" s="628"/>
      <c r="FHI1" s="628"/>
      <c r="FHJ1" s="628"/>
      <c r="FHK1" s="628"/>
      <c r="FHL1" s="52"/>
      <c r="FHM1" s="55"/>
      <c r="FHN1" s="628"/>
      <c r="FHO1" s="628"/>
      <c r="FHP1" s="628"/>
      <c r="FHQ1" s="628"/>
      <c r="FHR1" s="628"/>
      <c r="FHS1" s="52"/>
      <c r="FHT1" s="55"/>
      <c r="FHU1" s="628"/>
      <c r="FHV1" s="628"/>
      <c r="FHW1" s="628"/>
      <c r="FHX1" s="628"/>
      <c r="FHY1" s="628"/>
      <c r="FHZ1" s="52"/>
      <c r="FIA1" s="55"/>
      <c r="FIB1" s="628"/>
      <c r="FIC1" s="628"/>
      <c r="FID1" s="628"/>
      <c r="FIE1" s="628"/>
      <c r="FIF1" s="628"/>
      <c r="FIG1" s="52"/>
      <c r="FIH1" s="55"/>
      <c r="FII1" s="628"/>
      <c r="FIJ1" s="628"/>
      <c r="FIK1" s="628"/>
      <c r="FIL1" s="628"/>
      <c r="FIM1" s="628"/>
      <c r="FIN1" s="52"/>
      <c r="FIO1" s="55"/>
      <c r="FIP1" s="628"/>
      <c r="FIQ1" s="628"/>
      <c r="FIR1" s="628"/>
      <c r="FIS1" s="628"/>
      <c r="FIT1" s="628"/>
      <c r="FIU1" s="52"/>
      <c r="FIV1" s="55"/>
      <c r="FIW1" s="628"/>
      <c r="FIX1" s="628"/>
      <c r="FIY1" s="628"/>
      <c r="FIZ1" s="628"/>
      <c r="FJA1" s="628"/>
      <c r="FJB1" s="52"/>
      <c r="FJC1" s="55"/>
      <c r="FJD1" s="628"/>
      <c r="FJE1" s="628"/>
      <c r="FJF1" s="628"/>
      <c r="FJG1" s="628"/>
      <c r="FJH1" s="628"/>
      <c r="FJI1" s="52"/>
      <c r="FJJ1" s="55"/>
      <c r="FJK1" s="628"/>
      <c r="FJL1" s="628"/>
      <c r="FJM1" s="628"/>
      <c r="FJN1" s="628"/>
      <c r="FJO1" s="628"/>
      <c r="FJP1" s="52"/>
      <c r="FJQ1" s="55"/>
      <c r="FJR1" s="628"/>
      <c r="FJS1" s="628"/>
      <c r="FJT1" s="628"/>
      <c r="FJU1" s="628"/>
      <c r="FJV1" s="628"/>
      <c r="FJW1" s="52"/>
      <c r="FJX1" s="55"/>
      <c r="FJY1" s="628"/>
      <c r="FJZ1" s="628"/>
      <c r="FKA1" s="628"/>
      <c r="FKB1" s="628"/>
      <c r="FKC1" s="628"/>
      <c r="FKD1" s="52"/>
      <c r="FKE1" s="55"/>
      <c r="FKF1" s="628"/>
      <c r="FKG1" s="628"/>
      <c r="FKH1" s="628"/>
      <c r="FKI1" s="628"/>
      <c r="FKJ1" s="628"/>
      <c r="FKK1" s="52"/>
      <c r="FKL1" s="55"/>
      <c r="FKM1" s="628"/>
      <c r="FKN1" s="628"/>
      <c r="FKO1" s="628"/>
      <c r="FKP1" s="628"/>
      <c r="FKQ1" s="628"/>
      <c r="FKR1" s="52"/>
      <c r="FKS1" s="55"/>
      <c r="FKT1" s="628"/>
      <c r="FKU1" s="628"/>
      <c r="FKV1" s="628"/>
      <c r="FKW1" s="628"/>
      <c r="FKX1" s="628"/>
      <c r="FKY1" s="52"/>
      <c r="FKZ1" s="55"/>
      <c r="FLA1" s="628"/>
      <c r="FLB1" s="628"/>
      <c r="FLC1" s="628"/>
      <c r="FLD1" s="628"/>
      <c r="FLE1" s="628"/>
      <c r="FLF1" s="52"/>
      <c r="FLG1" s="55"/>
      <c r="FLH1" s="628"/>
      <c r="FLI1" s="628"/>
      <c r="FLJ1" s="628"/>
      <c r="FLK1" s="628"/>
      <c r="FLL1" s="628"/>
      <c r="FLM1" s="52"/>
      <c r="FLN1" s="55"/>
      <c r="FLO1" s="628"/>
      <c r="FLP1" s="628"/>
      <c r="FLQ1" s="628"/>
      <c r="FLR1" s="628"/>
      <c r="FLS1" s="628"/>
      <c r="FLT1" s="52"/>
      <c r="FLU1" s="55"/>
      <c r="FLV1" s="628"/>
      <c r="FLW1" s="628"/>
      <c r="FLX1" s="628"/>
      <c r="FLY1" s="628"/>
      <c r="FLZ1" s="628"/>
      <c r="FMA1" s="52"/>
      <c r="FMB1" s="55"/>
      <c r="FMC1" s="628"/>
      <c r="FMD1" s="628"/>
      <c r="FME1" s="628"/>
      <c r="FMF1" s="628"/>
      <c r="FMG1" s="628"/>
      <c r="FMH1" s="52"/>
      <c r="FMI1" s="55"/>
      <c r="FMJ1" s="628"/>
      <c r="FMK1" s="628"/>
      <c r="FML1" s="628"/>
      <c r="FMM1" s="628"/>
      <c r="FMN1" s="628"/>
      <c r="FMO1" s="52"/>
      <c r="FMP1" s="55"/>
      <c r="FMQ1" s="628"/>
      <c r="FMR1" s="628"/>
      <c r="FMS1" s="628"/>
      <c r="FMT1" s="628"/>
      <c r="FMU1" s="628"/>
      <c r="FMV1" s="52"/>
      <c r="FMW1" s="55"/>
      <c r="FMX1" s="628"/>
      <c r="FMY1" s="628"/>
      <c r="FMZ1" s="628"/>
      <c r="FNA1" s="628"/>
      <c r="FNB1" s="628"/>
      <c r="FNC1" s="52"/>
      <c r="FND1" s="55"/>
      <c r="FNE1" s="628"/>
      <c r="FNF1" s="628"/>
      <c r="FNG1" s="628"/>
      <c r="FNH1" s="628"/>
      <c r="FNI1" s="628"/>
      <c r="FNJ1" s="52"/>
      <c r="FNK1" s="55"/>
      <c r="FNL1" s="628"/>
      <c r="FNM1" s="628"/>
      <c r="FNN1" s="628"/>
      <c r="FNO1" s="628"/>
      <c r="FNP1" s="628"/>
      <c r="FNQ1" s="52"/>
      <c r="FNR1" s="55"/>
      <c r="FNS1" s="628"/>
      <c r="FNT1" s="628"/>
      <c r="FNU1" s="628"/>
      <c r="FNV1" s="628"/>
      <c r="FNW1" s="628"/>
      <c r="FNX1" s="52"/>
      <c r="FNY1" s="55"/>
      <c r="FNZ1" s="628"/>
      <c r="FOA1" s="628"/>
      <c r="FOB1" s="628"/>
      <c r="FOC1" s="628"/>
      <c r="FOD1" s="628"/>
      <c r="FOE1" s="52"/>
      <c r="FOF1" s="55"/>
      <c r="FOG1" s="628"/>
      <c r="FOH1" s="628"/>
      <c r="FOI1" s="628"/>
      <c r="FOJ1" s="628"/>
      <c r="FOK1" s="628"/>
      <c r="FOL1" s="52"/>
      <c r="FOM1" s="55"/>
      <c r="FON1" s="628"/>
      <c r="FOO1" s="628"/>
      <c r="FOP1" s="628"/>
      <c r="FOQ1" s="628"/>
      <c r="FOR1" s="628"/>
      <c r="FOS1" s="52"/>
      <c r="FOT1" s="55"/>
      <c r="FOU1" s="628"/>
      <c r="FOV1" s="628"/>
      <c r="FOW1" s="628"/>
      <c r="FOX1" s="628"/>
      <c r="FOY1" s="628"/>
      <c r="FOZ1" s="52"/>
      <c r="FPA1" s="55"/>
      <c r="FPB1" s="628"/>
      <c r="FPC1" s="628"/>
      <c r="FPD1" s="628"/>
      <c r="FPE1" s="628"/>
      <c r="FPF1" s="628"/>
      <c r="FPG1" s="52"/>
      <c r="FPH1" s="55"/>
      <c r="FPI1" s="628"/>
      <c r="FPJ1" s="628"/>
      <c r="FPK1" s="628"/>
      <c r="FPL1" s="628"/>
      <c r="FPM1" s="628"/>
      <c r="FPN1" s="52"/>
      <c r="FPO1" s="55"/>
      <c r="FPP1" s="628"/>
      <c r="FPQ1" s="628"/>
      <c r="FPR1" s="628"/>
      <c r="FPS1" s="628"/>
      <c r="FPT1" s="628"/>
      <c r="FPU1" s="52"/>
      <c r="FPV1" s="55"/>
      <c r="FPW1" s="628"/>
      <c r="FPX1" s="628"/>
      <c r="FPY1" s="628"/>
      <c r="FPZ1" s="628"/>
      <c r="FQA1" s="628"/>
      <c r="FQB1" s="52"/>
      <c r="FQC1" s="55"/>
      <c r="FQD1" s="628"/>
      <c r="FQE1" s="628"/>
      <c r="FQF1" s="628"/>
      <c r="FQG1" s="628"/>
      <c r="FQH1" s="628"/>
      <c r="FQI1" s="52"/>
      <c r="FQJ1" s="55"/>
      <c r="FQK1" s="628"/>
      <c r="FQL1" s="628"/>
      <c r="FQM1" s="628"/>
      <c r="FQN1" s="628"/>
      <c r="FQO1" s="628"/>
      <c r="FQP1" s="52"/>
      <c r="FQQ1" s="55"/>
      <c r="FQR1" s="628"/>
      <c r="FQS1" s="628"/>
      <c r="FQT1" s="628"/>
      <c r="FQU1" s="628"/>
      <c r="FQV1" s="628"/>
      <c r="FQW1" s="52"/>
      <c r="FQX1" s="55"/>
      <c r="FQY1" s="628"/>
      <c r="FQZ1" s="628"/>
      <c r="FRA1" s="628"/>
      <c r="FRB1" s="628"/>
      <c r="FRC1" s="628"/>
      <c r="FRD1" s="52"/>
      <c r="FRE1" s="55"/>
      <c r="FRF1" s="628"/>
      <c r="FRG1" s="628"/>
      <c r="FRH1" s="628"/>
      <c r="FRI1" s="628"/>
      <c r="FRJ1" s="628"/>
      <c r="FRK1" s="52"/>
      <c r="FRL1" s="55"/>
      <c r="FRM1" s="628"/>
      <c r="FRN1" s="628"/>
      <c r="FRO1" s="628"/>
      <c r="FRP1" s="628"/>
      <c r="FRQ1" s="628"/>
      <c r="FRR1" s="52"/>
      <c r="FRS1" s="55"/>
      <c r="FRT1" s="628"/>
      <c r="FRU1" s="628"/>
      <c r="FRV1" s="628"/>
      <c r="FRW1" s="628"/>
      <c r="FRX1" s="628"/>
      <c r="FRY1" s="52"/>
      <c r="FRZ1" s="55"/>
      <c r="FSA1" s="628"/>
      <c r="FSB1" s="628"/>
      <c r="FSC1" s="628"/>
      <c r="FSD1" s="628"/>
      <c r="FSE1" s="628"/>
      <c r="FSF1" s="52"/>
      <c r="FSG1" s="55"/>
      <c r="FSH1" s="628"/>
      <c r="FSI1" s="628"/>
      <c r="FSJ1" s="628"/>
      <c r="FSK1" s="628"/>
      <c r="FSL1" s="628"/>
      <c r="FSM1" s="52"/>
      <c r="FSN1" s="55"/>
      <c r="FSO1" s="628"/>
      <c r="FSP1" s="628"/>
      <c r="FSQ1" s="628"/>
      <c r="FSR1" s="628"/>
      <c r="FSS1" s="628"/>
      <c r="FST1" s="52"/>
      <c r="FSU1" s="55"/>
      <c r="FSV1" s="628"/>
      <c r="FSW1" s="628"/>
      <c r="FSX1" s="628"/>
      <c r="FSY1" s="628"/>
      <c r="FSZ1" s="628"/>
      <c r="FTA1" s="52"/>
      <c r="FTB1" s="55"/>
      <c r="FTC1" s="628"/>
      <c r="FTD1" s="628"/>
      <c r="FTE1" s="628"/>
      <c r="FTF1" s="628"/>
      <c r="FTG1" s="628"/>
      <c r="FTH1" s="52"/>
      <c r="FTI1" s="55"/>
      <c r="FTJ1" s="628"/>
      <c r="FTK1" s="628"/>
      <c r="FTL1" s="628"/>
      <c r="FTM1" s="628"/>
      <c r="FTN1" s="628"/>
      <c r="FTO1" s="52"/>
      <c r="FTP1" s="55"/>
      <c r="FTQ1" s="628"/>
      <c r="FTR1" s="628"/>
      <c r="FTS1" s="628"/>
      <c r="FTT1" s="628"/>
      <c r="FTU1" s="628"/>
      <c r="FTV1" s="52"/>
      <c r="FTW1" s="55"/>
      <c r="FTX1" s="628"/>
      <c r="FTY1" s="628"/>
      <c r="FTZ1" s="628"/>
      <c r="FUA1" s="628"/>
      <c r="FUB1" s="628"/>
      <c r="FUC1" s="52"/>
      <c r="FUD1" s="55"/>
      <c r="FUE1" s="628"/>
      <c r="FUF1" s="628"/>
      <c r="FUG1" s="628"/>
      <c r="FUH1" s="628"/>
      <c r="FUI1" s="628"/>
      <c r="FUJ1" s="52"/>
      <c r="FUK1" s="55"/>
      <c r="FUL1" s="628"/>
      <c r="FUM1" s="628"/>
      <c r="FUN1" s="628"/>
      <c r="FUO1" s="628"/>
      <c r="FUP1" s="628"/>
      <c r="FUQ1" s="52"/>
      <c r="FUR1" s="55"/>
      <c r="FUS1" s="628"/>
      <c r="FUT1" s="628"/>
      <c r="FUU1" s="628"/>
      <c r="FUV1" s="628"/>
      <c r="FUW1" s="628"/>
      <c r="FUX1" s="52"/>
      <c r="FUY1" s="55"/>
      <c r="FUZ1" s="628"/>
      <c r="FVA1" s="628"/>
      <c r="FVB1" s="628"/>
      <c r="FVC1" s="628"/>
      <c r="FVD1" s="628"/>
      <c r="FVE1" s="52"/>
      <c r="FVF1" s="55"/>
      <c r="FVG1" s="628"/>
      <c r="FVH1" s="628"/>
      <c r="FVI1" s="628"/>
      <c r="FVJ1" s="628"/>
      <c r="FVK1" s="628"/>
      <c r="FVL1" s="52"/>
      <c r="FVM1" s="55"/>
      <c r="FVN1" s="628"/>
      <c r="FVO1" s="628"/>
      <c r="FVP1" s="628"/>
      <c r="FVQ1" s="628"/>
      <c r="FVR1" s="628"/>
      <c r="FVS1" s="52"/>
      <c r="FVT1" s="55"/>
      <c r="FVU1" s="628"/>
      <c r="FVV1" s="628"/>
      <c r="FVW1" s="628"/>
      <c r="FVX1" s="628"/>
      <c r="FVY1" s="628"/>
      <c r="FVZ1" s="52"/>
      <c r="FWA1" s="55"/>
      <c r="FWB1" s="628"/>
      <c r="FWC1" s="628"/>
      <c r="FWD1" s="628"/>
      <c r="FWE1" s="628"/>
      <c r="FWF1" s="628"/>
      <c r="FWG1" s="52"/>
      <c r="FWH1" s="55"/>
      <c r="FWI1" s="628"/>
      <c r="FWJ1" s="628"/>
      <c r="FWK1" s="628"/>
      <c r="FWL1" s="628"/>
      <c r="FWM1" s="628"/>
      <c r="FWN1" s="52"/>
      <c r="FWO1" s="55"/>
      <c r="FWP1" s="628"/>
      <c r="FWQ1" s="628"/>
      <c r="FWR1" s="628"/>
      <c r="FWS1" s="628"/>
      <c r="FWT1" s="628"/>
      <c r="FWU1" s="52"/>
      <c r="FWV1" s="55"/>
      <c r="FWW1" s="628"/>
      <c r="FWX1" s="628"/>
      <c r="FWY1" s="628"/>
      <c r="FWZ1" s="628"/>
      <c r="FXA1" s="628"/>
      <c r="FXB1" s="52"/>
      <c r="FXC1" s="55"/>
      <c r="FXD1" s="628"/>
      <c r="FXE1" s="628"/>
      <c r="FXF1" s="628"/>
      <c r="FXG1" s="628"/>
      <c r="FXH1" s="628"/>
      <c r="FXI1" s="52"/>
      <c r="FXJ1" s="55"/>
      <c r="FXK1" s="628"/>
      <c r="FXL1" s="628"/>
      <c r="FXM1" s="628"/>
      <c r="FXN1" s="628"/>
      <c r="FXO1" s="628"/>
      <c r="FXP1" s="52"/>
      <c r="FXQ1" s="55"/>
      <c r="FXR1" s="628"/>
      <c r="FXS1" s="628"/>
      <c r="FXT1" s="628"/>
      <c r="FXU1" s="628"/>
      <c r="FXV1" s="628"/>
      <c r="FXW1" s="52"/>
      <c r="FXX1" s="55"/>
      <c r="FXY1" s="628"/>
      <c r="FXZ1" s="628"/>
      <c r="FYA1" s="628"/>
      <c r="FYB1" s="628"/>
      <c r="FYC1" s="628"/>
      <c r="FYD1" s="52"/>
      <c r="FYE1" s="55"/>
      <c r="FYF1" s="628"/>
      <c r="FYG1" s="628"/>
      <c r="FYH1" s="628"/>
      <c r="FYI1" s="628"/>
      <c r="FYJ1" s="628"/>
      <c r="FYK1" s="52"/>
      <c r="FYL1" s="55"/>
      <c r="FYM1" s="628"/>
      <c r="FYN1" s="628"/>
      <c r="FYO1" s="628"/>
      <c r="FYP1" s="628"/>
      <c r="FYQ1" s="628"/>
      <c r="FYR1" s="52"/>
      <c r="FYS1" s="55"/>
      <c r="FYT1" s="628"/>
      <c r="FYU1" s="628"/>
      <c r="FYV1" s="628"/>
      <c r="FYW1" s="628"/>
      <c r="FYX1" s="628"/>
      <c r="FYY1" s="52"/>
      <c r="FYZ1" s="55"/>
      <c r="FZA1" s="628"/>
      <c r="FZB1" s="628"/>
      <c r="FZC1" s="628"/>
      <c r="FZD1" s="628"/>
      <c r="FZE1" s="628"/>
      <c r="FZF1" s="52"/>
      <c r="FZG1" s="55"/>
      <c r="FZH1" s="628"/>
      <c r="FZI1" s="628"/>
      <c r="FZJ1" s="628"/>
      <c r="FZK1" s="628"/>
      <c r="FZL1" s="628"/>
      <c r="FZM1" s="52"/>
      <c r="FZN1" s="55"/>
      <c r="FZO1" s="628"/>
      <c r="FZP1" s="628"/>
      <c r="FZQ1" s="628"/>
      <c r="FZR1" s="628"/>
      <c r="FZS1" s="628"/>
      <c r="FZT1" s="52"/>
      <c r="FZU1" s="55"/>
      <c r="FZV1" s="628"/>
      <c r="FZW1" s="628"/>
      <c r="FZX1" s="628"/>
      <c r="FZY1" s="628"/>
      <c r="FZZ1" s="628"/>
      <c r="GAA1" s="52"/>
      <c r="GAB1" s="55"/>
      <c r="GAC1" s="628"/>
      <c r="GAD1" s="628"/>
      <c r="GAE1" s="628"/>
      <c r="GAF1" s="628"/>
      <c r="GAG1" s="628"/>
      <c r="GAH1" s="52"/>
      <c r="GAI1" s="55"/>
      <c r="GAJ1" s="628"/>
      <c r="GAK1" s="628"/>
      <c r="GAL1" s="628"/>
      <c r="GAM1" s="628"/>
      <c r="GAN1" s="628"/>
      <c r="GAO1" s="52"/>
      <c r="GAP1" s="55"/>
      <c r="GAQ1" s="628"/>
      <c r="GAR1" s="628"/>
      <c r="GAS1" s="628"/>
      <c r="GAT1" s="628"/>
      <c r="GAU1" s="628"/>
      <c r="GAV1" s="52"/>
      <c r="GAW1" s="55"/>
      <c r="GAX1" s="628"/>
      <c r="GAY1" s="628"/>
      <c r="GAZ1" s="628"/>
      <c r="GBA1" s="628"/>
      <c r="GBB1" s="628"/>
      <c r="GBC1" s="52"/>
      <c r="GBD1" s="55"/>
      <c r="GBE1" s="628"/>
      <c r="GBF1" s="628"/>
      <c r="GBG1" s="628"/>
      <c r="GBH1" s="628"/>
      <c r="GBI1" s="628"/>
      <c r="GBJ1" s="52"/>
      <c r="GBK1" s="55"/>
      <c r="GBL1" s="628"/>
      <c r="GBM1" s="628"/>
      <c r="GBN1" s="628"/>
      <c r="GBO1" s="628"/>
      <c r="GBP1" s="628"/>
      <c r="GBQ1" s="52"/>
      <c r="GBR1" s="55"/>
      <c r="GBS1" s="628"/>
      <c r="GBT1" s="628"/>
      <c r="GBU1" s="628"/>
      <c r="GBV1" s="628"/>
      <c r="GBW1" s="628"/>
      <c r="GBX1" s="52"/>
      <c r="GBY1" s="55"/>
      <c r="GBZ1" s="628"/>
      <c r="GCA1" s="628"/>
      <c r="GCB1" s="628"/>
      <c r="GCC1" s="628"/>
      <c r="GCD1" s="628"/>
      <c r="GCE1" s="52"/>
      <c r="GCF1" s="55"/>
      <c r="GCG1" s="628"/>
      <c r="GCH1" s="628"/>
      <c r="GCI1" s="628"/>
      <c r="GCJ1" s="628"/>
      <c r="GCK1" s="628"/>
      <c r="GCL1" s="52"/>
      <c r="GCM1" s="55"/>
      <c r="GCN1" s="628"/>
      <c r="GCO1" s="628"/>
      <c r="GCP1" s="628"/>
      <c r="GCQ1" s="628"/>
      <c r="GCR1" s="628"/>
      <c r="GCS1" s="52"/>
      <c r="GCT1" s="55"/>
      <c r="GCU1" s="628"/>
      <c r="GCV1" s="628"/>
      <c r="GCW1" s="628"/>
      <c r="GCX1" s="628"/>
      <c r="GCY1" s="628"/>
      <c r="GCZ1" s="52"/>
      <c r="GDA1" s="55"/>
      <c r="GDB1" s="628"/>
      <c r="GDC1" s="628"/>
      <c r="GDD1" s="628"/>
      <c r="GDE1" s="628"/>
      <c r="GDF1" s="628"/>
      <c r="GDG1" s="52"/>
      <c r="GDH1" s="55"/>
      <c r="GDI1" s="628"/>
      <c r="GDJ1" s="628"/>
      <c r="GDK1" s="628"/>
      <c r="GDL1" s="628"/>
      <c r="GDM1" s="628"/>
      <c r="GDN1" s="52"/>
      <c r="GDO1" s="55"/>
      <c r="GDP1" s="628"/>
      <c r="GDQ1" s="628"/>
      <c r="GDR1" s="628"/>
      <c r="GDS1" s="628"/>
      <c r="GDT1" s="628"/>
      <c r="GDU1" s="52"/>
      <c r="GDV1" s="55"/>
      <c r="GDW1" s="628"/>
      <c r="GDX1" s="628"/>
      <c r="GDY1" s="628"/>
      <c r="GDZ1" s="628"/>
      <c r="GEA1" s="628"/>
      <c r="GEB1" s="52"/>
      <c r="GEC1" s="55"/>
      <c r="GED1" s="628"/>
      <c r="GEE1" s="628"/>
      <c r="GEF1" s="628"/>
      <c r="GEG1" s="628"/>
      <c r="GEH1" s="628"/>
      <c r="GEI1" s="52"/>
      <c r="GEJ1" s="55"/>
      <c r="GEK1" s="628"/>
      <c r="GEL1" s="628"/>
      <c r="GEM1" s="628"/>
      <c r="GEN1" s="628"/>
      <c r="GEO1" s="628"/>
      <c r="GEP1" s="52"/>
      <c r="GEQ1" s="55"/>
      <c r="GER1" s="628"/>
      <c r="GES1" s="628"/>
      <c r="GET1" s="628"/>
      <c r="GEU1" s="628"/>
      <c r="GEV1" s="628"/>
      <c r="GEW1" s="52"/>
      <c r="GEX1" s="55"/>
      <c r="GEY1" s="628"/>
      <c r="GEZ1" s="628"/>
      <c r="GFA1" s="628"/>
      <c r="GFB1" s="628"/>
      <c r="GFC1" s="628"/>
      <c r="GFD1" s="52"/>
      <c r="GFE1" s="55"/>
      <c r="GFF1" s="628"/>
      <c r="GFG1" s="628"/>
      <c r="GFH1" s="628"/>
      <c r="GFI1" s="628"/>
      <c r="GFJ1" s="628"/>
      <c r="GFK1" s="52"/>
      <c r="GFL1" s="55"/>
      <c r="GFM1" s="628"/>
      <c r="GFN1" s="628"/>
      <c r="GFO1" s="628"/>
      <c r="GFP1" s="628"/>
      <c r="GFQ1" s="628"/>
      <c r="GFR1" s="52"/>
      <c r="GFS1" s="55"/>
      <c r="GFT1" s="628"/>
      <c r="GFU1" s="628"/>
      <c r="GFV1" s="628"/>
      <c r="GFW1" s="628"/>
      <c r="GFX1" s="628"/>
      <c r="GFY1" s="52"/>
      <c r="GFZ1" s="55"/>
      <c r="GGA1" s="628"/>
      <c r="GGB1" s="628"/>
      <c r="GGC1" s="628"/>
      <c r="GGD1" s="628"/>
      <c r="GGE1" s="628"/>
      <c r="GGF1" s="52"/>
      <c r="GGG1" s="55"/>
      <c r="GGH1" s="628"/>
      <c r="GGI1" s="628"/>
      <c r="GGJ1" s="628"/>
      <c r="GGK1" s="628"/>
      <c r="GGL1" s="628"/>
      <c r="GGM1" s="52"/>
      <c r="GGN1" s="55"/>
      <c r="GGO1" s="628"/>
      <c r="GGP1" s="628"/>
      <c r="GGQ1" s="628"/>
      <c r="GGR1" s="628"/>
      <c r="GGS1" s="628"/>
      <c r="GGT1" s="52"/>
      <c r="GGU1" s="55"/>
      <c r="GGV1" s="628"/>
      <c r="GGW1" s="628"/>
      <c r="GGX1" s="628"/>
      <c r="GGY1" s="628"/>
      <c r="GGZ1" s="628"/>
      <c r="GHA1" s="52"/>
      <c r="GHB1" s="55"/>
      <c r="GHC1" s="628"/>
      <c r="GHD1" s="628"/>
      <c r="GHE1" s="628"/>
      <c r="GHF1" s="628"/>
      <c r="GHG1" s="628"/>
      <c r="GHH1" s="52"/>
      <c r="GHI1" s="55"/>
      <c r="GHJ1" s="628"/>
      <c r="GHK1" s="628"/>
      <c r="GHL1" s="628"/>
      <c r="GHM1" s="628"/>
      <c r="GHN1" s="628"/>
      <c r="GHO1" s="52"/>
      <c r="GHP1" s="55"/>
      <c r="GHQ1" s="628"/>
      <c r="GHR1" s="628"/>
      <c r="GHS1" s="628"/>
      <c r="GHT1" s="628"/>
      <c r="GHU1" s="628"/>
      <c r="GHV1" s="52"/>
      <c r="GHW1" s="55"/>
      <c r="GHX1" s="628"/>
      <c r="GHY1" s="628"/>
      <c r="GHZ1" s="628"/>
      <c r="GIA1" s="628"/>
      <c r="GIB1" s="628"/>
      <c r="GIC1" s="52"/>
      <c r="GID1" s="55"/>
      <c r="GIE1" s="628"/>
      <c r="GIF1" s="628"/>
      <c r="GIG1" s="628"/>
      <c r="GIH1" s="628"/>
      <c r="GII1" s="628"/>
      <c r="GIJ1" s="52"/>
      <c r="GIK1" s="55"/>
      <c r="GIL1" s="628"/>
      <c r="GIM1" s="628"/>
      <c r="GIN1" s="628"/>
      <c r="GIO1" s="628"/>
      <c r="GIP1" s="628"/>
      <c r="GIQ1" s="52"/>
      <c r="GIR1" s="55"/>
      <c r="GIS1" s="628"/>
      <c r="GIT1" s="628"/>
      <c r="GIU1" s="628"/>
      <c r="GIV1" s="628"/>
      <c r="GIW1" s="628"/>
      <c r="GIX1" s="52"/>
      <c r="GIY1" s="55"/>
      <c r="GIZ1" s="628"/>
      <c r="GJA1" s="628"/>
      <c r="GJB1" s="628"/>
      <c r="GJC1" s="628"/>
      <c r="GJD1" s="628"/>
      <c r="GJE1" s="52"/>
      <c r="GJF1" s="55"/>
      <c r="GJG1" s="628"/>
      <c r="GJH1" s="628"/>
      <c r="GJI1" s="628"/>
      <c r="GJJ1" s="628"/>
      <c r="GJK1" s="628"/>
      <c r="GJL1" s="52"/>
      <c r="GJM1" s="55"/>
      <c r="GJN1" s="628"/>
      <c r="GJO1" s="628"/>
      <c r="GJP1" s="628"/>
      <c r="GJQ1" s="628"/>
      <c r="GJR1" s="628"/>
      <c r="GJS1" s="52"/>
      <c r="GJT1" s="55"/>
      <c r="GJU1" s="628"/>
      <c r="GJV1" s="628"/>
      <c r="GJW1" s="628"/>
      <c r="GJX1" s="628"/>
      <c r="GJY1" s="628"/>
      <c r="GJZ1" s="52"/>
      <c r="GKA1" s="55"/>
      <c r="GKB1" s="628"/>
      <c r="GKC1" s="628"/>
      <c r="GKD1" s="628"/>
      <c r="GKE1" s="628"/>
      <c r="GKF1" s="628"/>
      <c r="GKG1" s="52"/>
      <c r="GKH1" s="55"/>
      <c r="GKI1" s="628"/>
      <c r="GKJ1" s="628"/>
      <c r="GKK1" s="628"/>
      <c r="GKL1" s="628"/>
      <c r="GKM1" s="628"/>
      <c r="GKN1" s="52"/>
      <c r="GKO1" s="55"/>
      <c r="GKP1" s="628"/>
      <c r="GKQ1" s="628"/>
      <c r="GKR1" s="628"/>
      <c r="GKS1" s="628"/>
      <c r="GKT1" s="628"/>
      <c r="GKU1" s="52"/>
      <c r="GKV1" s="55"/>
      <c r="GKW1" s="628"/>
      <c r="GKX1" s="628"/>
      <c r="GKY1" s="628"/>
      <c r="GKZ1" s="628"/>
      <c r="GLA1" s="628"/>
      <c r="GLB1" s="52"/>
      <c r="GLC1" s="55"/>
      <c r="GLD1" s="628"/>
      <c r="GLE1" s="628"/>
      <c r="GLF1" s="628"/>
      <c r="GLG1" s="628"/>
      <c r="GLH1" s="628"/>
      <c r="GLI1" s="52"/>
      <c r="GLJ1" s="55"/>
      <c r="GLK1" s="628"/>
      <c r="GLL1" s="628"/>
      <c r="GLM1" s="628"/>
      <c r="GLN1" s="628"/>
      <c r="GLO1" s="628"/>
      <c r="GLP1" s="52"/>
      <c r="GLQ1" s="55"/>
      <c r="GLR1" s="628"/>
      <c r="GLS1" s="628"/>
      <c r="GLT1" s="628"/>
      <c r="GLU1" s="628"/>
      <c r="GLV1" s="628"/>
      <c r="GLW1" s="52"/>
      <c r="GLX1" s="55"/>
      <c r="GLY1" s="628"/>
      <c r="GLZ1" s="628"/>
      <c r="GMA1" s="628"/>
      <c r="GMB1" s="628"/>
      <c r="GMC1" s="628"/>
      <c r="GMD1" s="52"/>
      <c r="GME1" s="55"/>
      <c r="GMF1" s="628"/>
      <c r="GMG1" s="628"/>
      <c r="GMH1" s="628"/>
      <c r="GMI1" s="628"/>
      <c r="GMJ1" s="628"/>
      <c r="GMK1" s="52"/>
      <c r="GML1" s="55"/>
      <c r="GMM1" s="628"/>
      <c r="GMN1" s="628"/>
      <c r="GMO1" s="628"/>
      <c r="GMP1" s="628"/>
      <c r="GMQ1" s="628"/>
      <c r="GMR1" s="52"/>
      <c r="GMS1" s="55"/>
      <c r="GMT1" s="628"/>
      <c r="GMU1" s="628"/>
      <c r="GMV1" s="628"/>
      <c r="GMW1" s="628"/>
      <c r="GMX1" s="628"/>
      <c r="GMY1" s="52"/>
      <c r="GMZ1" s="55"/>
      <c r="GNA1" s="628"/>
      <c r="GNB1" s="628"/>
      <c r="GNC1" s="628"/>
      <c r="GND1" s="628"/>
      <c r="GNE1" s="628"/>
      <c r="GNF1" s="52"/>
      <c r="GNG1" s="55"/>
      <c r="GNH1" s="628"/>
      <c r="GNI1" s="628"/>
      <c r="GNJ1" s="628"/>
      <c r="GNK1" s="628"/>
      <c r="GNL1" s="628"/>
      <c r="GNM1" s="52"/>
      <c r="GNN1" s="55"/>
      <c r="GNO1" s="628"/>
      <c r="GNP1" s="628"/>
      <c r="GNQ1" s="628"/>
      <c r="GNR1" s="628"/>
      <c r="GNS1" s="628"/>
      <c r="GNT1" s="52"/>
      <c r="GNU1" s="55"/>
      <c r="GNV1" s="628"/>
      <c r="GNW1" s="628"/>
      <c r="GNX1" s="628"/>
      <c r="GNY1" s="628"/>
      <c r="GNZ1" s="628"/>
      <c r="GOA1" s="52"/>
      <c r="GOB1" s="55"/>
      <c r="GOC1" s="628"/>
      <c r="GOD1" s="628"/>
      <c r="GOE1" s="628"/>
      <c r="GOF1" s="628"/>
      <c r="GOG1" s="628"/>
      <c r="GOH1" s="52"/>
      <c r="GOI1" s="55"/>
      <c r="GOJ1" s="628"/>
      <c r="GOK1" s="628"/>
      <c r="GOL1" s="628"/>
      <c r="GOM1" s="628"/>
      <c r="GON1" s="628"/>
      <c r="GOO1" s="52"/>
      <c r="GOP1" s="55"/>
      <c r="GOQ1" s="628"/>
      <c r="GOR1" s="628"/>
      <c r="GOS1" s="628"/>
      <c r="GOT1" s="628"/>
      <c r="GOU1" s="628"/>
      <c r="GOV1" s="52"/>
      <c r="GOW1" s="55"/>
      <c r="GOX1" s="628"/>
      <c r="GOY1" s="628"/>
      <c r="GOZ1" s="628"/>
      <c r="GPA1" s="628"/>
      <c r="GPB1" s="628"/>
      <c r="GPC1" s="52"/>
      <c r="GPD1" s="55"/>
      <c r="GPE1" s="628"/>
      <c r="GPF1" s="628"/>
      <c r="GPG1" s="628"/>
      <c r="GPH1" s="628"/>
      <c r="GPI1" s="628"/>
      <c r="GPJ1" s="52"/>
      <c r="GPK1" s="55"/>
      <c r="GPL1" s="628"/>
      <c r="GPM1" s="628"/>
      <c r="GPN1" s="628"/>
      <c r="GPO1" s="628"/>
      <c r="GPP1" s="628"/>
      <c r="GPQ1" s="52"/>
      <c r="GPR1" s="55"/>
      <c r="GPS1" s="628"/>
      <c r="GPT1" s="628"/>
      <c r="GPU1" s="628"/>
      <c r="GPV1" s="628"/>
      <c r="GPW1" s="628"/>
      <c r="GPX1" s="52"/>
      <c r="GPY1" s="55"/>
      <c r="GPZ1" s="628"/>
      <c r="GQA1" s="628"/>
      <c r="GQB1" s="628"/>
      <c r="GQC1" s="628"/>
      <c r="GQD1" s="628"/>
      <c r="GQE1" s="52"/>
      <c r="GQF1" s="55"/>
      <c r="GQG1" s="628"/>
      <c r="GQH1" s="628"/>
      <c r="GQI1" s="628"/>
      <c r="GQJ1" s="628"/>
      <c r="GQK1" s="628"/>
      <c r="GQL1" s="52"/>
      <c r="GQM1" s="55"/>
      <c r="GQN1" s="628"/>
      <c r="GQO1" s="628"/>
      <c r="GQP1" s="628"/>
      <c r="GQQ1" s="628"/>
      <c r="GQR1" s="628"/>
      <c r="GQS1" s="52"/>
      <c r="GQT1" s="55"/>
      <c r="GQU1" s="628"/>
      <c r="GQV1" s="628"/>
      <c r="GQW1" s="628"/>
      <c r="GQX1" s="628"/>
      <c r="GQY1" s="628"/>
      <c r="GQZ1" s="52"/>
      <c r="GRA1" s="55"/>
      <c r="GRB1" s="628"/>
      <c r="GRC1" s="628"/>
      <c r="GRD1" s="628"/>
      <c r="GRE1" s="628"/>
      <c r="GRF1" s="628"/>
      <c r="GRG1" s="52"/>
      <c r="GRH1" s="55"/>
      <c r="GRI1" s="628"/>
      <c r="GRJ1" s="628"/>
      <c r="GRK1" s="628"/>
      <c r="GRL1" s="628"/>
      <c r="GRM1" s="628"/>
      <c r="GRN1" s="52"/>
      <c r="GRO1" s="55"/>
      <c r="GRP1" s="628"/>
      <c r="GRQ1" s="628"/>
      <c r="GRR1" s="628"/>
      <c r="GRS1" s="628"/>
      <c r="GRT1" s="628"/>
      <c r="GRU1" s="52"/>
      <c r="GRV1" s="55"/>
      <c r="GRW1" s="628"/>
      <c r="GRX1" s="628"/>
      <c r="GRY1" s="628"/>
      <c r="GRZ1" s="628"/>
      <c r="GSA1" s="628"/>
      <c r="GSB1" s="52"/>
      <c r="GSC1" s="55"/>
      <c r="GSD1" s="628"/>
      <c r="GSE1" s="628"/>
      <c r="GSF1" s="628"/>
      <c r="GSG1" s="628"/>
      <c r="GSH1" s="628"/>
      <c r="GSI1" s="52"/>
      <c r="GSJ1" s="55"/>
      <c r="GSK1" s="628"/>
      <c r="GSL1" s="628"/>
      <c r="GSM1" s="628"/>
      <c r="GSN1" s="628"/>
      <c r="GSO1" s="628"/>
      <c r="GSP1" s="52"/>
      <c r="GSQ1" s="55"/>
      <c r="GSR1" s="628"/>
      <c r="GSS1" s="628"/>
      <c r="GST1" s="628"/>
      <c r="GSU1" s="628"/>
      <c r="GSV1" s="628"/>
      <c r="GSW1" s="52"/>
      <c r="GSX1" s="55"/>
      <c r="GSY1" s="628"/>
      <c r="GSZ1" s="628"/>
      <c r="GTA1" s="628"/>
      <c r="GTB1" s="628"/>
      <c r="GTC1" s="628"/>
      <c r="GTD1" s="52"/>
      <c r="GTE1" s="55"/>
      <c r="GTF1" s="628"/>
      <c r="GTG1" s="628"/>
      <c r="GTH1" s="628"/>
      <c r="GTI1" s="628"/>
      <c r="GTJ1" s="628"/>
      <c r="GTK1" s="52"/>
      <c r="GTL1" s="55"/>
      <c r="GTM1" s="628"/>
      <c r="GTN1" s="628"/>
      <c r="GTO1" s="628"/>
      <c r="GTP1" s="628"/>
      <c r="GTQ1" s="628"/>
      <c r="GTR1" s="52"/>
      <c r="GTS1" s="55"/>
      <c r="GTT1" s="628"/>
      <c r="GTU1" s="628"/>
      <c r="GTV1" s="628"/>
      <c r="GTW1" s="628"/>
      <c r="GTX1" s="628"/>
      <c r="GTY1" s="52"/>
      <c r="GTZ1" s="55"/>
      <c r="GUA1" s="628"/>
      <c r="GUB1" s="628"/>
      <c r="GUC1" s="628"/>
      <c r="GUD1" s="628"/>
      <c r="GUE1" s="628"/>
      <c r="GUF1" s="52"/>
      <c r="GUG1" s="55"/>
      <c r="GUH1" s="628"/>
      <c r="GUI1" s="628"/>
      <c r="GUJ1" s="628"/>
      <c r="GUK1" s="628"/>
      <c r="GUL1" s="628"/>
      <c r="GUM1" s="52"/>
      <c r="GUN1" s="55"/>
      <c r="GUO1" s="628"/>
      <c r="GUP1" s="628"/>
      <c r="GUQ1" s="628"/>
      <c r="GUR1" s="628"/>
      <c r="GUS1" s="628"/>
      <c r="GUT1" s="52"/>
      <c r="GUU1" s="55"/>
      <c r="GUV1" s="628"/>
      <c r="GUW1" s="628"/>
      <c r="GUX1" s="628"/>
      <c r="GUY1" s="628"/>
      <c r="GUZ1" s="628"/>
      <c r="GVA1" s="52"/>
      <c r="GVB1" s="55"/>
      <c r="GVC1" s="628"/>
      <c r="GVD1" s="628"/>
      <c r="GVE1" s="628"/>
      <c r="GVF1" s="628"/>
      <c r="GVG1" s="628"/>
      <c r="GVH1" s="52"/>
      <c r="GVI1" s="55"/>
      <c r="GVJ1" s="628"/>
      <c r="GVK1" s="628"/>
      <c r="GVL1" s="628"/>
      <c r="GVM1" s="628"/>
      <c r="GVN1" s="628"/>
      <c r="GVO1" s="52"/>
      <c r="GVP1" s="55"/>
      <c r="GVQ1" s="628"/>
      <c r="GVR1" s="628"/>
      <c r="GVS1" s="628"/>
      <c r="GVT1" s="628"/>
      <c r="GVU1" s="628"/>
      <c r="GVV1" s="52"/>
      <c r="GVW1" s="55"/>
      <c r="GVX1" s="628"/>
      <c r="GVY1" s="628"/>
      <c r="GVZ1" s="628"/>
      <c r="GWA1" s="628"/>
      <c r="GWB1" s="628"/>
      <c r="GWC1" s="52"/>
      <c r="GWD1" s="55"/>
      <c r="GWE1" s="628"/>
      <c r="GWF1" s="628"/>
      <c r="GWG1" s="628"/>
      <c r="GWH1" s="628"/>
      <c r="GWI1" s="628"/>
      <c r="GWJ1" s="52"/>
      <c r="GWK1" s="55"/>
      <c r="GWL1" s="628"/>
      <c r="GWM1" s="628"/>
      <c r="GWN1" s="628"/>
      <c r="GWO1" s="628"/>
      <c r="GWP1" s="628"/>
      <c r="GWQ1" s="52"/>
      <c r="GWR1" s="55"/>
      <c r="GWS1" s="628"/>
      <c r="GWT1" s="628"/>
      <c r="GWU1" s="628"/>
      <c r="GWV1" s="628"/>
      <c r="GWW1" s="628"/>
      <c r="GWX1" s="52"/>
      <c r="GWY1" s="55"/>
      <c r="GWZ1" s="628"/>
      <c r="GXA1" s="628"/>
      <c r="GXB1" s="628"/>
      <c r="GXC1" s="628"/>
      <c r="GXD1" s="628"/>
      <c r="GXE1" s="52"/>
      <c r="GXF1" s="55"/>
      <c r="GXG1" s="628"/>
      <c r="GXH1" s="628"/>
      <c r="GXI1" s="628"/>
      <c r="GXJ1" s="628"/>
      <c r="GXK1" s="628"/>
      <c r="GXL1" s="52"/>
      <c r="GXM1" s="55"/>
      <c r="GXN1" s="628"/>
      <c r="GXO1" s="628"/>
      <c r="GXP1" s="628"/>
      <c r="GXQ1" s="628"/>
      <c r="GXR1" s="628"/>
      <c r="GXS1" s="52"/>
      <c r="GXT1" s="55"/>
      <c r="GXU1" s="628"/>
      <c r="GXV1" s="628"/>
      <c r="GXW1" s="628"/>
      <c r="GXX1" s="628"/>
      <c r="GXY1" s="628"/>
      <c r="GXZ1" s="52"/>
      <c r="GYA1" s="55"/>
      <c r="GYB1" s="628"/>
      <c r="GYC1" s="628"/>
      <c r="GYD1" s="628"/>
      <c r="GYE1" s="628"/>
      <c r="GYF1" s="628"/>
      <c r="GYG1" s="52"/>
      <c r="GYH1" s="55"/>
      <c r="GYI1" s="628"/>
      <c r="GYJ1" s="628"/>
      <c r="GYK1" s="628"/>
      <c r="GYL1" s="628"/>
      <c r="GYM1" s="628"/>
      <c r="GYN1" s="52"/>
      <c r="GYO1" s="55"/>
      <c r="GYP1" s="628"/>
      <c r="GYQ1" s="628"/>
      <c r="GYR1" s="628"/>
      <c r="GYS1" s="628"/>
      <c r="GYT1" s="628"/>
      <c r="GYU1" s="52"/>
      <c r="GYV1" s="55"/>
      <c r="GYW1" s="628"/>
      <c r="GYX1" s="628"/>
      <c r="GYY1" s="628"/>
      <c r="GYZ1" s="628"/>
      <c r="GZA1" s="628"/>
      <c r="GZB1" s="52"/>
      <c r="GZC1" s="55"/>
      <c r="GZD1" s="628"/>
      <c r="GZE1" s="628"/>
      <c r="GZF1" s="628"/>
      <c r="GZG1" s="628"/>
      <c r="GZH1" s="628"/>
      <c r="GZI1" s="52"/>
      <c r="GZJ1" s="55"/>
      <c r="GZK1" s="628"/>
      <c r="GZL1" s="628"/>
      <c r="GZM1" s="628"/>
      <c r="GZN1" s="628"/>
      <c r="GZO1" s="628"/>
      <c r="GZP1" s="52"/>
      <c r="GZQ1" s="55"/>
      <c r="GZR1" s="628"/>
      <c r="GZS1" s="628"/>
      <c r="GZT1" s="628"/>
      <c r="GZU1" s="628"/>
      <c r="GZV1" s="628"/>
      <c r="GZW1" s="52"/>
      <c r="GZX1" s="55"/>
      <c r="GZY1" s="628"/>
      <c r="GZZ1" s="628"/>
      <c r="HAA1" s="628"/>
      <c r="HAB1" s="628"/>
      <c r="HAC1" s="628"/>
      <c r="HAD1" s="52"/>
      <c r="HAE1" s="55"/>
      <c r="HAF1" s="628"/>
      <c r="HAG1" s="628"/>
      <c r="HAH1" s="628"/>
      <c r="HAI1" s="628"/>
      <c r="HAJ1" s="628"/>
      <c r="HAK1" s="52"/>
      <c r="HAL1" s="55"/>
      <c r="HAM1" s="628"/>
      <c r="HAN1" s="628"/>
      <c r="HAO1" s="628"/>
      <c r="HAP1" s="628"/>
      <c r="HAQ1" s="628"/>
      <c r="HAR1" s="52"/>
      <c r="HAS1" s="55"/>
      <c r="HAT1" s="628"/>
      <c r="HAU1" s="628"/>
      <c r="HAV1" s="628"/>
      <c r="HAW1" s="628"/>
      <c r="HAX1" s="628"/>
      <c r="HAY1" s="52"/>
      <c r="HAZ1" s="55"/>
      <c r="HBA1" s="628"/>
      <c r="HBB1" s="628"/>
      <c r="HBC1" s="628"/>
      <c r="HBD1" s="628"/>
      <c r="HBE1" s="628"/>
      <c r="HBF1" s="52"/>
      <c r="HBG1" s="55"/>
      <c r="HBH1" s="628"/>
      <c r="HBI1" s="628"/>
      <c r="HBJ1" s="628"/>
      <c r="HBK1" s="628"/>
      <c r="HBL1" s="628"/>
      <c r="HBM1" s="52"/>
      <c r="HBN1" s="55"/>
      <c r="HBO1" s="628"/>
      <c r="HBP1" s="628"/>
      <c r="HBQ1" s="628"/>
      <c r="HBR1" s="628"/>
      <c r="HBS1" s="628"/>
      <c r="HBT1" s="52"/>
      <c r="HBU1" s="55"/>
      <c r="HBV1" s="628"/>
      <c r="HBW1" s="628"/>
      <c r="HBX1" s="628"/>
      <c r="HBY1" s="628"/>
      <c r="HBZ1" s="628"/>
      <c r="HCA1" s="52"/>
      <c r="HCB1" s="55"/>
      <c r="HCC1" s="628"/>
      <c r="HCD1" s="628"/>
      <c r="HCE1" s="628"/>
      <c r="HCF1" s="628"/>
      <c r="HCG1" s="628"/>
      <c r="HCH1" s="52"/>
      <c r="HCI1" s="55"/>
      <c r="HCJ1" s="628"/>
      <c r="HCK1" s="628"/>
      <c r="HCL1" s="628"/>
      <c r="HCM1" s="628"/>
      <c r="HCN1" s="628"/>
      <c r="HCO1" s="52"/>
      <c r="HCP1" s="55"/>
      <c r="HCQ1" s="628"/>
      <c r="HCR1" s="628"/>
      <c r="HCS1" s="628"/>
      <c r="HCT1" s="628"/>
      <c r="HCU1" s="628"/>
      <c r="HCV1" s="52"/>
      <c r="HCW1" s="55"/>
      <c r="HCX1" s="628"/>
      <c r="HCY1" s="628"/>
      <c r="HCZ1" s="628"/>
      <c r="HDA1" s="628"/>
      <c r="HDB1" s="628"/>
      <c r="HDC1" s="52"/>
      <c r="HDD1" s="55"/>
      <c r="HDE1" s="628"/>
      <c r="HDF1" s="628"/>
      <c r="HDG1" s="628"/>
      <c r="HDH1" s="628"/>
      <c r="HDI1" s="628"/>
      <c r="HDJ1" s="52"/>
      <c r="HDK1" s="55"/>
      <c r="HDL1" s="628"/>
      <c r="HDM1" s="628"/>
      <c r="HDN1" s="628"/>
      <c r="HDO1" s="628"/>
      <c r="HDP1" s="628"/>
      <c r="HDQ1" s="52"/>
      <c r="HDR1" s="55"/>
      <c r="HDS1" s="628"/>
      <c r="HDT1" s="628"/>
      <c r="HDU1" s="628"/>
      <c r="HDV1" s="628"/>
      <c r="HDW1" s="628"/>
      <c r="HDX1" s="52"/>
      <c r="HDY1" s="55"/>
      <c r="HDZ1" s="628"/>
      <c r="HEA1" s="628"/>
      <c r="HEB1" s="628"/>
      <c r="HEC1" s="628"/>
      <c r="HED1" s="628"/>
      <c r="HEE1" s="52"/>
      <c r="HEF1" s="55"/>
      <c r="HEG1" s="628"/>
      <c r="HEH1" s="628"/>
      <c r="HEI1" s="628"/>
      <c r="HEJ1" s="628"/>
      <c r="HEK1" s="628"/>
      <c r="HEL1" s="52"/>
      <c r="HEM1" s="55"/>
      <c r="HEN1" s="628"/>
      <c r="HEO1" s="628"/>
      <c r="HEP1" s="628"/>
      <c r="HEQ1" s="628"/>
      <c r="HER1" s="628"/>
      <c r="HES1" s="52"/>
      <c r="HET1" s="55"/>
      <c r="HEU1" s="628"/>
      <c r="HEV1" s="628"/>
      <c r="HEW1" s="628"/>
      <c r="HEX1" s="628"/>
      <c r="HEY1" s="628"/>
      <c r="HEZ1" s="52"/>
      <c r="HFA1" s="55"/>
      <c r="HFB1" s="628"/>
      <c r="HFC1" s="628"/>
      <c r="HFD1" s="628"/>
      <c r="HFE1" s="628"/>
      <c r="HFF1" s="628"/>
      <c r="HFG1" s="52"/>
      <c r="HFH1" s="55"/>
      <c r="HFI1" s="628"/>
      <c r="HFJ1" s="628"/>
      <c r="HFK1" s="628"/>
      <c r="HFL1" s="628"/>
      <c r="HFM1" s="628"/>
      <c r="HFN1" s="52"/>
      <c r="HFO1" s="55"/>
      <c r="HFP1" s="628"/>
      <c r="HFQ1" s="628"/>
      <c r="HFR1" s="628"/>
      <c r="HFS1" s="628"/>
      <c r="HFT1" s="628"/>
      <c r="HFU1" s="52"/>
      <c r="HFV1" s="55"/>
      <c r="HFW1" s="628"/>
      <c r="HFX1" s="628"/>
      <c r="HFY1" s="628"/>
      <c r="HFZ1" s="628"/>
      <c r="HGA1" s="628"/>
      <c r="HGB1" s="52"/>
      <c r="HGC1" s="55"/>
      <c r="HGD1" s="628"/>
      <c r="HGE1" s="628"/>
      <c r="HGF1" s="628"/>
      <c r="HGG1" s="628"/>
      <c r="HGH1" s="628"/>
      <c r="HGI1" s="52"/>
      <c r="HGJ1" s="55"/>
      <c r="HGK1" s="628"/>
      <c r="HGL1" s="628"/>
      <c r="HGM1" s="628"/>
      <c r="HGN1" s="628"/>
      <c r="HGO1" s="628"/>
      <c r="HGP1" s="52"/>
      <c r="HGQ1" s="55"/>
      <c r="HGR1" s="628"/>
      <c r="HGS1" s="628"/>
      <c r="HGT1" s="628"/>
      <c r="HGU1" s="628"/>
      <c r="HGV1" s="628"/>
      <c r="HGW1" s="52"/>
      <c r="HGX1" s="55"/>
      <c r="HGY1" s="628"/>
      <c r="HGZ1" s="628"/>
      <c r="HHA1" s="628"/>
      <c r="HHB1" s="628"/>
      <c r="HHC1" s="628"/>
      <c r="HHD1" s="52"/>
      <c r="HHE1" s="55"/>
      <c r="HHF1" s="628"/>
      <c r="HHG1" s="628"/>
      <c r="HHH1" s="628"/>
      <c r="HHI1" s="628"/>
      <c r="HHJ1" s="628"/>
      <c r="HHK1" s="52"/>
      <c r="HHL1" s="55"/>
      <c r="HHM1" s="628"/>
      <c r="HHN1" s="628"/>
      <c r="HHO1" s="628"/>
      <c r="HHP1" s="628"/>
      <c r="HHQ1" s="628"/>
      <c r="HHR1" s="52"/>
      <c r="HHS1" s="55"/>
      <c r="HHT1" s="628"/>
      <c r="HHU1" s="628"/>
      <c r="HHV1" s="628"/>
      <c r="HHW1" s="628"/>
      <c r="HHX1" s="628"/>
      <c r="HHY1" s="52"/>
      <c r="HHZ1" s="55"/>
      <c r="HIA1" s="628"/>
      <c r="HIB1" s="628"/>
      <c r="HIC1" s="628"/>
      <c r="HID1" s="628"/>
      <c r="HIE1" s="628"/>
      <c r="HIF1" s="52"/>
      <c r="HIG1" s="55"/>
      <c r="HIH1" s="628"/>
      <c r="HII1" s="628"/>
      <c r="HIJ1" s="628"/>
      <c r="HIK1" s="628"/>
      <c r="HIL1" s="628"/>
      <c r="HIM1" s="52"/>
      <c r="HIN1" s="55"/>
      <c r="HIO1" s="628"/>
      <c r="HIP1" s="628"/>
      <c r="HIQ1" s="628"/>
      <c r="HIR1" s="628"/>
      <c r="HIS1" s="628"/>
      <c r="HIT1" s="52"/>
      <c r="HIU1" s="55"/>
      <c r="HIV1" s="628"/>
      <c r="HIW1" s="628"/>
      <c r="HIX1" s="628"/>
      <c r="HIY1" s="628"/>
      <c r="HIZ1" s="628"/>
      <c r="HJA1" s="52"/>
      <c r="HJB1" s="55"/>
      <c r="HJC1" s="628"/>
      <c r="HJD1" s="628"/>
      <c r="HJE1" s="628"/>
      <c r="HJF1" s="628"/>
      <c r="HJG1" s="628"/>
      <c r="HJH1" s="52"/>
      <c r="HJI1" s="55"/>
      <c r="HJJ1" s="628"/>
      <c r="HJK1" s="628"/>
      <c r="HJL1" s="628"/>
      <c r="HJM1" s="628"/>
      <c r="HJN1" s="628"/>
      <c r="HJO1" s="52"/>
      <c r="HJP1" s="55"/>
      <c r="HJQ1" s="628"/>
      <c r="HJR1" s="628"/>
      <c r="HJS1" s="628"/>
      <c r="HJT1" s="628"/>
      <c r="HJU1" s="628"/>
      <c r="HJV1" s="52"/>
      <c r="HJW1" s="55"/>
      <c r="HJX1" s="628"/>
      <c r="HJY1" s="628"/>
      <c r="HJZ1" s="628"/>
      <c r="HKA1" s="628"/>
      <c r="HKB1" s="628"/>
      <c r="HKC1" s="52"/>
      <c r="HKD1" s="55"/>
      <c r="HKE1" s="628"/>
      <c r="HKF1" s="628"/>
      <c r="HKG1" s="628"/>
      <c r="HKH1" s="628"/>
      <c r="HKI1" s="628"/>
      <c r="HKJ1" s="52"/>
      <c r="HKK1" s="55"/>
      <c r="HKL1" s="628"/>
      <c r="HKM1" s="628"/>
      <c r="HKN1" s="628"/>
      <c r="HKO1" s="628"/>
      <c r="HKP1" s="628"/>
      <c r="HKQ1" s="52"/>
      <c r="HKR1" s="55"/>
      <c r="HKS1" s="628"/>
      <c r="HKT1" s="628"/>
      <c r="HKU1" s="628"/>
      <c r="HKV1" s="628"/>
      <c r="HKW1" s="628"/>
      <c r="HKX1" s="52"/>
      <c r="HKY1" s="55"/>
      <c r="HKZ1" s="628"/>
      <c r="HLA1" s="628"/>
      <c r="HLB1" s="628"/>
      <c r="HLC1" s="628"/>
      <c r="HLD1" s="628"/>
      <c r="HLE1" s="52"/>
      <c r="HLF1" s="55"/>
      <c r="HLG1" s="628"/>
      <c r="HLH1" s="628"/>
      <c r="HLI1" s="628"/>
      <c r="HLJ1" s="628"/>
      <c r="HLK1" s="628"/>
      <c r="HLL1" s="52"/>
      <c r="HLM1" s="55"/>
      <c r="HLN1" s="628"/>
      <c r="HLO1" s="628"/>
      <c r="HLP1" s="628"/>
      <c r="HLQ1" s="628"/>
      <c r="HLR1" s="628"/>
      <c r="HLS1" s="52"/>
      <c r="HLT1" s="55"/>
      <c r="HLU1" s="628"/>
      <c r="HLV1" s="628"/>
      <c r="HLW1" s="628"/>
      <c r="HLX1" s="628"/>
      <c r="HLY1" s="628"/>
      <c r="HLZ1" s="52"/>
      <c r="HMA1" s="55"/>
      <c r="HMB1" s="628"/>
      <c r="HMC1" s="628"/>
      <c r="HMD1" s="628"/>
      <c r="HME1" s="628"/>
      <c r="HMF1" s="628"/>
      <c r="HMG1" s="52"/>
      <c r="HMH1" s="55"/>
      <c r="HMI1" s="628"/>
      <c r="HMJ1" s="628"/>
      <c r="HMK1" s="628"/>
      <c r="HML1" s="628"/>
      <c r="HMM1" s="628"/>
      <c r="HMN1" s="52"/>
      <c r="HMO1" s="55"/>
      <c r="HMP1" s="628"/>
      <c r="HMQ1" s="628"/>
      <c r="HMR1" s="628"/>
      <c r="HMS1" s="628"/>
      <c r="HMT1" s="628"/>
      <c r="HMU1" s="52"/>
      <c r="HMV1" s="55"/>
      <c r="HMW1" s="628"/>
      <c r="HMX1" s="628"/>
      <c r="HMY1" s="628"/>
      <c r="HMZ1" s="628"/>
      <c r="HNA1" s="628"/>
      <c r="HNB1" s="52"/>
      <c r="HNC1" s="55"/>
      <c r="HND1" s="628"/>
      <c r="HNE1" s="628"/>
      <c r="HNF1" s="628"/>
      <c r="HNG1" s="628"/>
      <c r="HNH1" s="628"/>
      <c r="HNI1" s="52"/>
      <c r="HNJ1" s="55"/>
      <c r="HNK1" s="628"/>
      <c r="HNL1" s="628"/>
      <c r="HNM1" s="628"/>
      <c r="HNN1" s="628"/>
      <c r="HNO1" s="628"/>
      <c r="HNP1" s="52"/>
      <c r="HNQ1" s="55"/>
      <c r="HNR1" s="628"/>
      <c r="HNS1" s="628"/>
      <c r="HNT1" s="628"/>
      <c r="HNU1" s="628"/>
      <c r="HNV1" s="628"/>
      <c r="HNW1" s="52"/>
      <c r="HNX1" s="55"/>
      <c r="HNY1" s="628"/>
      <c r="HNZ1" s="628"/>
      <c r="HOA1" s="628"/>
      <c r="HOB1" s="628"/>
      <c r="HOC1" s="628"/>
      <c r="HOD1" s="52"/>
      <c r="HOE1" s="55"/>
      <c r="HOF1" s="628"/>
      <c r="HOG1" s="628"/>
      <c r="HOH1" s="628"/>
      <c r="HOI1" s="628"/>
      <c r="HOJ1" s="628"/>
      <c r="HOK1" s="52"/>
      <c r="HOL1" s="55"/>
      <c r="HOM1" s="628"/>
      <c r="HON1" s="628"/>
      <c r="HOO1" s="628"/>
      <c r="HOP1" s="628"/>
      <c r="HOQ1" s="628"/>
      <c r="HOR1" s="52"/>
      <c r="HOS1" s="55"/>
      <c r="HOT1" s="628"/>
      <c r="HOU1" s="628"/>
      <c r="HOV1" s="628"/>
      <c r="HOW1" s="628"/>
      <c r="HOX1" s="628"/>
      <c r="HOY1" s="52"/>
      <c r="HOZ1" s="55"/>
      <c r="HPA1" s="628"/>
      <c r="HPB1" s="628"/>
      <c r="HPC1" s="628"/>
      <c r="HPD1" s="628"/>
      <c r="HPE1" s="628"/>
      <c r="HPF1" s="52"/>
      <c r="HPG1" s="55"/>
      <c r="HPH1" s="628"/>
      <c r="HPI1" s="628"/>
      <c r="HPJ1" s="628"/>
      <c r="HPK1" s="628"/>
      <c r="HPL1" s="628"/>
      <c r="HPM1" s="52"/>
      <c r="HPN1" s="55"/>
      <c r="HPO1" s="628"/>
      <c r="HPP1" s="628"/>
      <c r="HPQ1" s="628"/>
      <c r="HPR1" s="628"/>
      <c r="HPS1" s="628"/>
      <c r="HPT1" s="52"/>
      <c r="HPU1" s="55"/>
      <c r="HPV1" s="628"/>
      <c r="HPW1" s="628"/>
      <c r="HPX1" s="628"/>
      <c r="HPY1" s="628"/>
      <c r="HPZ1" s="628"/>
      <c r="HQA1" s="52"/>
      <c r="HQB1" s="55"/>
      <c r="HQC1" s="628"/>
      <c r="HQD1" s="628"/>
      <c r="HQE1" s="628"/>
      <c r="HQF1" s="628"/>
      <c r="HQG1" s="628"/>
      <c r="HQH1" s="52"/>
      <c r="HQI1" s="55"/>
      <c r="HQJ1" s="628"/>
      <c r="HQK1" s="628"/>
      <c r="HQL1" s="628"/>
      <c r="HQM1" s="628"/>
      <c r="HQN1" s="628"/>
      <c r="HQO1" s="52"/>
      <c r="HQP1" s="55"/>
      <c r="HQQ1" s="628"/>
      <c r="HQR1" s="628"/>
      <c r="HQS1" s="628"/>
      <c r="HQT1" s="628"/>
      <c r="HQU1" s="628"/>
      <c r="HQV1" s="52"/>
      <c r="HQW1" s="55"/>
      <c r="HQX1" s="628"/>
      <c r="HQY1" s="628"/>
      <c r="HQZ1" s="628"/>
      <c r="HRA1" s="628"/>
      <c r="HRB1" s="628"/>
      <c r="HRC1" s="52"/>
      <c r="HRD1" s="55"/>
      <c r="HRE1" s="628"/>
      <c r="HRF1" s="628"/>
      <c r="HRG1" s="628"/>
      <c r="HRH1" s="628"/>
      <c r="HRI1" s="628"/>
      <c r="HRJ1" s="52"/>
      <c r="HRK1" s="55"/>
      <c r="HRL1" s="628"/>
      <c r="HRM1" s="628"/>
      <c r="HRN1" s="628"/>
      <c r="HRO1" s="628"/>
      <c r="HRP1" s="628"/>
      <c r="HRQ1" s="52"/>
      <c r="HRR1" s="55"/>
      <c r="HRS1" s="628"/>
      <c r="HRT1" s="628"/>
      <c r="HRU1" s="628"/>
      <c r="HRV1" s="628"/>
      <c r="HRW1" s="628"/>
      <c r="HRX1" s="52"/>
      <c r="HRY1" s="55"/>
      <c r="HRZ1" s="628"/>
      <c r="HSA1" s="628"/>
      <c r="HSB1" s="628"/>
      <c r="HSC1" s="628"/>
      <c r="HSD1" s="628"/>
      <c r="HSE1" s="52"/>
      <c r="HSF1" s="55"/>
      <c r="HSG1" s="628"/>
      <c r="HSH1" s="628"/>
      <c r="HSI1" s="628"/>
      <c r="HSJ1" s="628"/>
      <c r="HSK1" s="628"/>
      <c r="HSL1" s="52"/>
      <c r="HSM1" s="55"/>
      <c r="HSN1" s="628"/>
      <c r="HSO1" s="628"/>
      <c r="HSP1" s="628"/>
      <c r="HSQ1" s="628"/>
      <c r="HSR1" s="628"/>
      <c r="HSS1" s="52"/>
      <c r="HST1" s="55"/>
      <c r="HSU1" s="628"/>
      <c r="HSV1" s="628"/>
      <c r="HSW1" s="628"/>
      <c r="HSX1" s="628"/>
      <c r="HSY1" s="628"/>
      <c r="HSZ1" s="52"/>
      <c r="HTA1" s="55"/>
      <c r="HTB1" s="628"/>
      <c r="HTC1" s="628"/>
      <c r="HTD1" s="628"/>
      <c r="HTE1" s="628"/>
      <c r="HTF1" s="628"/>
      <c r="HTG1" s="52"/>
      <c r="HTH1" s="55"/>
      <c r="HTI1" s="628"/>
      <c r="HTJ1" s="628"/>
      <c r="HTK1" s="628"/>
      <c r="HTL1" s="628"/>
      <c r="HTM1" s="628"/>
      <c r="HTN1" s="52"/>
      <c r="HTO1" s="55"/>
      <c r="HTP1" s="628"/>
      <c r="HTQ1" s="628"/>
      <c r="HTR1" s="628"/>
      <c r="HTS1" s="628"/>
      <c r="HTT1" s="628"/>
      <c r="HTU1" s="52"/>
      <c r="HTV1" s="55"/>
      <c r="HTW1" s="628"/>
      <c r="HTX1" s="628"/>
      <c r="HTY1" s="628"/>
      <c r="HTZ1" s="628"/>
      <c r="HUA1" s="628"/>
      <c r="HUB1" s="52"/>
      <c r="HUC1" s="55"/>
      <c r="HUD1" s="628"/>
      <c r="HUE1" s="628"/>
      <c r="HUF1" s="628"/>
      <c r="HUG1" s="628"/>
      <c r="HUH1" s="628"/>
      <c r="HUI1" s="52"/>
      <c r="HUJ1" s="55"/>
      <c r="HUK1" s="628"/>
      <c r="HUL1" s="628"/>
      <c r="HUM1" s="628"/>
      <c r="HUN1" s="628"/>
      <c r="HUO1" s="628"/>
      <c r="HUP1" s="52"/>
      <c r="HUQ1" s="55"/>
      <c r="HUR1" s="628"/>
      <c r="HUS1" s="628"/>
      <c r="HUT1" s="628"/>
      <c r="HUU1" s="628"/>
      <c r="HUV1" s="628"/>
      <c r="HUW1" s="52"/>
      <c r="HUX1" s="55"/>
      <c r="HUY1" s="628"/>
      <c r="HUZ1" s="628"/>
      <c r="HVA1" s="628"/>
      <c r="HVB1" s="628"/>
      <c r="HVC1" s="628"/>
      <c r="HVD1" s="52"/>
      <c r="HVE1" s="55"/>
      <c r="HVF1" s="628"/>
      <c r="HVG1" s="628"/>
      <c r="HVH1" s="628"/>
      <c r="HVI1" s="628"/>
      <c r="HVJ1" s="628"/>
      <c r="HVK1" s="52"/>
      <c r="HVL1" s="55"/>
      <c r="HVM1" s="628"/>
      <c r="HVN1" s="628"/>
      <c r="HVO1" s="628"/>
      <c r="HVP1" s="628"/>
      <c r="HVQ1" s="628"/>
      <c r="HVR1" s="52"/>
      <c r="HVS1" s="55"/>
      <c r="HVT1" s="628"/>
      <c r="HVU1" s="628"/>
      <c r="HVV1" s="628"/>
      <c r="HVW1" s="628"/>
      <c r="HVX1" s="628"/>
      <c r="HVY1" s="52"/>
      <c r="HVZ1" s="55"/>
      <c r="HWA1" s="628"/>
      <c r="HWB1" s="628"/>
      <c r="HWC1" s="628"/>
      <c r="HWD1" s="628"/>
      <c r="HWE1" s="628"/>
      <c r="HWF1" s="52"/>
      <c r="HWG1" s="55"/>
      <c r="HWH1" s="628"/>
      <c r="HWI1" s="628"/>
      <c r="HWJ1" s="628"/>
      <c r="HWK1" s="628"/>
      <c r="HWL1" s="628"/>
      <c r="HWM1" s="52"/>
      <c r="HWN1" s="55"/>
      <c r="HWO1" s="628"/>
      <c r="HWP1" s="628"/>
      <c r="HWQ1" s="628"/>
      <c r="HWR1" s="628"/>
      <c r="HWS1" s="628"/>
      <c r="HWT1" s="52"/>
      <c r="HWU1" s="55"/>
      <c r="HWV1" s="628"/>
      <c r="HWW1" s="628"/>
      <c r="HWX1" s="628"/>
      <c r="HWY1" s="628"/>
      <c r="HWZ1" s="628"/>
      <c r="HXA1" s="52"/>
      <c r="HXB1" s="55"/>
      <c r="HXC1" s="628"/>
      <c r="HXD1" s="628"/>
      <c r="HXE1" s="628"/>
      <c r="HXF1" s="628"/>
      <c r="HXG1" s="628"/>
      <c r="HXH1" s="52"/>
      <c r="HXI1" s="55"/>
      <c r="HXJ1" s="628"/>
      <c r="HXK1" s="628"/>
      <c r="HXL1" s="628"/>
      <c r="HXM1" s="628"/>
      <c r="HXN1" s="628"/>
      <c r="HXO1" s="52"/>
      <c r="HXP1" s="55"/>
      <c r="HXQ1" s="628"/>
      <c r="HXR1" s="628"/>
      <c r="HXS1" s="628"/>
      <c r="HXT1" s="628"/>
      <c r="HXU1" s="628"/>
      <c r="HXV1" s="52"/>
      <c r="HXW1" s="55"/>
      <c r="HXX1" s="628"/>
      <c r="HXY1" s="628"/>
      <c r="HXZ1" s="628"/>
      <c r="HYA1" s="628"/>
      <c r="HYB1" s="628"/>
      <c r="HYC1" s="52"/>
      <c r="HYD1" s="55"/>
      <c r="HYE1" s="628"/>
      <c r="HYF1" s="628"/>
      <c r="HYG1" s="628"/>
      <c r="HYH1" s="628"/>
      <c r="HYI1" s="628"/>
      <c r="HYJ1" s="52"/>
      <c r="HYK1" s="55"/>
      <c r="HYL1" s="628"/>
      <c r="HYM1" s="628"/>
      <c r="HYN1" s="628"/>
      <c r="HYO1" s="628"/>
      <c r="HYP1" s="628"/>
      <c r="HYQ1" s="52"/>
      <c r="HYR1" s="55"/>
      <c r="HYS1" s="628"/>
      <c r="HYT1" s="628"/>
      <c r="HYU1" s="628"/>
      <c r="HYV1" s="628"/>
      <c r="HYW1" s="628"/>
      <c r="HYX1" s="52"/>
      <c r="HYY1" s="55"/>
      <c r="HYZ1" s="628"/>
      <c r="HZA1" s="628"/>
      <c r="HZB1" s="628"/>
      <c r="HZC1" s="628"/>
      <c r="HZD1" s="628"/>
      <c r="HZE1" s="52"/>
      <c r="HZF1" s="55"/>
      <c r="HZG1" s="628"/>
      <c r="HZH1" s="628"/>
      <c r="HZI1" s="628"/>
      <c r="HZJ1" s="628"/>
      <c r="HZK1" s="628"/>
      <c r="HZL1" s="52"/>
      <c r="HZM1" s="55"/>
      <c r="HZN1" s="628"/>
      <c r="HZO1" s="628"/>
      <c r="HZP1" s="628"/>
      <c r="HZQ1" s="628"/>
      <c r="HZR1" s="628"/>
      <c r="HZS1" s="52"/>
      <c r="HZT1" s="55"/>
      <c r="HZU1" s="628"/>
      <c r="HZV1" s="628"/>
      <c r="HZW1" s="628"/>
      <c r="HZX1" s="628"/>
      <c r="HZY1" s="628"/>
      <c r="HZZ1" s="52"/>
      <c r="IAA1" s="55"/>
      <c r="IAB1" s="628"/>
      <c r="IAC1" s="628"/>
      <c r="IAD1" s="628"/>
      <c r="IAE1" s="628"/>
      <c r="IAF1" s="628"/>
      <c r="IAG1" s="52"/>
      <c r="IAH1" s="55"/>
      <c r="IAI1" s="628"/>
      <c r="IAJ1" s="628"/>
      <c r="IAK1" s="628"/>
      <c r="IAL1" s="628"/>
      <c r="IAM1" s="628"/>
      <c r="IAN1" s="52"/>
      <c r="IAO1" s="55"/>
      <c r="IAP1" s="628"/>
      <c r="IAQ1" s="628"/>
      <c r="IAR1" s="628"/>
      <c r="IAS1" s="628"/>
      <c r="IAT1" s="628"/>
      <c r="IAU1" s="52"/>
      <c r="IAV1" s="55"/>
      <c r="IAW1" s="628"/>
      <c r="IAX1" s="628"/>
      <c r="IAY1" s="628"/>
      <c r="IAZ1" s="628"/>
      <c r="IBA1" s="628"/>
      <c r="IBB1" s="52"/>
      <c r="IBC1" s="55"/>
      <c r="IBD1" s="628"/>
      <c r="IBE1" s="628"/>
      <c r="IBF1" s="628"/>
      <c r="IBG1" s="628"/>
      <c r="IBH1" s="628"/>
      <c r="IBI1" s="52"/>
      <c r="IBJ1" s="55"/>
      <c r="IBK1" s="628"/>
      <c r="IBL1" s="628"/>
      <c r="IBM1" s="628"/>
      <c r="IBN1" s="628"/>
      <c r="IBO1" s="628"/>
      <c r="IBP1" s="52"/>
      <c r="IBQ1" s="55"/>
      <c r="IBR1" s="628"/>
      <c r="IBS1" s="628"/>
      <c r="IBT1" s="628"/>
      <c r="IBU1" s="628"/>
      <c r="IBV1" s="628"/>
      <c r="IBW1" s="52"/>
      <c r="IBX1" s="55"/>
      <c r="IBY1" s="628"/>
      <c r="IBZ1" s="628"/>
      <c r="ICA1" s="628"/>
      <c r="ICB1" s="628"/>
      <c r="ICC1" s="628"/>
      <c r="ICD1" s="52"/>
      <c r="ICE1" s="55"/>
      <c r="ICF1" s="628"/>
      <c r="ICG1" s="628"/>
      <c r="ICH1" s="628"/>
      <c r="ICI1" s="628"/>
      <c r="ICJ1" s="628"/>
      <c r="ICK1" s="52"/>
      <c r="ICL1" s="55"/>
      <c r="ICM1" s="628"/>
      <c r="ICN1" s="628"/>
      <c r="ICO1" s="628"/>
      <c r="ICP1" s="628"/>
      <c r="ICQ1" s="628"/>
      <c r="ICR1" s="52"/>
      <c r="ICS1" s="55"/>
      <c r="ICT1" s="628"/>
      <c r="ICU1" s="628"/>
      <c r="ICV1" s="628"/>
      <c r="ICW1" s="628"/>
      <c r="ICX1" s="628"/>
      <c r="ICY1" s="52"/>
      <c r="ICZ1" s="55"/>
      <c r="IDA1" s="628"/>
      <c r="IDB1" s="628"/>
      <c r="IDC1" s="628"/>
      <c r="IDD1" s="628"/>
      <c r="IDE1" s="628"/>
      <c r="IDF1" s="52"/>
      <c r="IDG1" s="55"/>
      <c r="IDH1" s="628"/>
      <c r="IDI1" s="628"/>
      <c r="IDJ1" s="628"/>
      <c r="IDK1" s="628"/>
      <c r="IDL1" s="628"/>
      <c r="IDM1" s="52"/>
      <c r="IDN1" s="55"/>
      <c r="IDO1" s="628"/>
      <c r="IDP1" s="628"/>
      <c r="IDQ1" s="628"/>
      <c r="IDR1" s="628"/>
      <c r="IDS1" s="628"/>
      <c r="IDT1" s="52"/>
      <c r="IDU1" s="55"/>
      <c r="IDV1" s="628"/>
      <c r="IDW1" s="628"/>
      <c r="IDX1" s="628"/>
      <c r="IDY1" s="628"/>
      <c r="IDZ1" s="628"/>
      <c r="IEA1" s="52"/>
      <c r="IEB1" s="55"/>
      <c r="IEC1" s="628"/>
      <c r="IED1" s="628"/>
      <c r="IEE1" s="628"/>
      <c r="IEF1" s="628"/>
      <c r="IEG1" s="628"/>
      <c r="IEH1" s="52"/>
      <c r="IEI1" s="55"/>
      <c r="IEJ1" s="628"/>
      <c r="IEK1" s="628"/>
      <c r="IEL1" s="628"/>
      <c r="IEM1" s="628"/>
      <c r="IEN1" s="628"/>
      <c r="IEO1" s="52"/>
      <c r="IEP1" s="55"/>
      <c r="IEQ1" s="628"/>
      <c r="IER1" s="628"/>
      <c r="IES1" s="628"/>
      <c r="IET1" s="628"/>
      <c r="IEU1" s="628"/>
      <c r="IEV1" s="52"/>
      <c r="IEW1" s="55"/>
      <c r="IEX1" s="628"/>
      <c r="IEY1" s="628"/>
      <c r="IEZ1" s="628"/>
      <c r="IFA1" s="628"/>
      <c r="IFB1" s="628"/>
      <c r="IFC1" s="52"/>
      <c r="IFD1" s="55"/>
      <c r="IFE1" s="628"/>
      <c r="IFF1" s="628"/>
      <c r="IFG1" s="628"/>
      <c r="IFH1" s="628"/>
      <c r="IFI1" s="628"/>
      <c r="IFJ1" s="52"/>
      <c r="IFK1" s="55"/>
      <c r="IFL1" s="628"/>
      <c r="IFM1" s="628"/>
      <c r="IFN1" s="628"/>
      <c r="IFO1" s="628"/>
      <c r="IFP1" s="628"/>
      <c r="IFQ1" s="52"/>
      <c r="IFR1" s="55"/>
      <c r="IFS1" s="628"/>
      <c r="IFT1" s="628"/>
      <c r="IFU1" s="628"/>
      <c r="IFV1" s="628"/>
      <c r="IFW1" s="628"/>
      <c r="IFX1" s="52"/>
      <c r="IFY1" s="55"/>
      <c r="IFZ1" s="628"/>
      <c r="IGA1" s="628"/>
      <c r="IGB1" s="628"/>
      <c r="IGC1" s="628"/>
      <c r="IGD1" s="628"/>
      <c r="IGE1" s="52"/>
      <c r="IGF1" s="55"/>
      <c r="IGG1" s="628"/>
      <c r="IGH1" s="628"/>
      <c r="IGI1" s="628"/>
      <c r="IGJ1" s="628"/>
      <c r="IGK1" s="628"/>
      <c r="IGL1" s="52"/>
      <c r="IGM1" s="55"/>
      <c r="IGN1" s="628"/>
      <c r="IGO1" s="628"/>
      <c r="IGP1" s="628"/>
      <c r="IGQ1" s="628"/>
      <c r="IGR1" s="628"/>
      <c r="IGS1" s="52"/>
      <c r="IGT1" s="55"/>
      <c r="IGU1" s="628"/>
      <c r="IGV1" s="628"/>
      <c r="IGW1" s="628"/>
      <c r="IGX1" s="628"/>
      <c r="IGY1" s="628"/>
      <c r="IGZ1" s="52"/>
      <c r="IHA1" s="55"/>
      <c r="IHB1" s="628"/>
      <c r="IHC1" s="628"/>
      <c r="IHD1" s="628"/>
      <c r="IHE1" s="628"/>
      <c r="IHF1" s="628"/>
      <c r="IHG1" s="52"/>
      <c r="IHH1" s="55"/>
      <c r="IHI1" s="628"/>
      <c r="IHJ1" s="628"/>
      <c r="IHK1" s="628"/>
      <c r="IHL1" s="628"/>
      <c r="IHM1" s="628"/>
      <c r="IHN1" s="52"/>
      <c r="IHO1" s="55"/>
      <c r="IHP1" s="628"/>
      <c r="IHQ1" s="628"/>
      <c r="IHR1" s="628"/>
      <c r="IHS1" s="628"/>
      <c r="IHT1" s="628"/>
      <c r="IHU1" s="52"/>
      <c r="IHV1" s="55"/>
      <c r="IHW1" s="628"/>
      <c r="IHX1" s="628"/>
      <c r="IHY1" s="628"/>
      <c r="IHZ1" s="628"/>
      <c r="IIA1" s="628"/>
      <c r="IIB1" s="52"/>
      <c r="IIC1" s="55"/>
      <c r="IID1" s="628"/>
      <c r="IIE1" s="628"/>
      <c r="IIF1" s="628"/>
      <c r="IIG1" s="628"/>
      <c r="IIH1" s="628"/>
      <c r="III1" s="52"/>
      <c r="IIJ1" s="55"/>
      <c r="IIK1" s="628"/>
      <c r="IIL1" s="628"/>
      <c r="IIM1" s="628"/>
      <c r="IIN1" s="628"/>
      <c r="IIO1" s="628"/>
      <c r="IIP1" s="52"/>
      <c r="IIQ1" s="55"/>
      <c r="IIR1" s="628"/>
      <c r="IIS1" s="628"/>
      <c r="IIT1" s="628"/>
      <c r="IIU1" s="628"/>
      <c r="IIV1" s="628"/>
      <c r="IIW1" s="52"/>
      <c r="IIX1" s="55"/>
      <c r="IIY1" s="628"/>
      <c r="IIZ1" s="628"/>
      <c r="IJA1" s="628"/>
      <c r="IJB1" s="628"/>
      <c r="IJC1" s="628"/>
      <c r="IJD1" s="52"/>
      <c r="IJE1" s="55"/>
      <c r="IJF1" s="628"/>
      <c r="IJG1" s="628"/>
      <c r="IJH1" s="628"/>
      <c r="IJI1" s="628"/>
      <c r="IJJ1" s="628"/>
      <c r="IJK1" s="52"/>
      <c r="IJL1" s="55"/>
      <c r="IJM1" s="628"/>
      <c r="IJN1" s="628"/>
      <c r="IJO1" s="628"/>
      <c r="IJP1" s="628"/>
      <c r="IJQ1" s="628"/>
      <c r="IJR1" s="52"/>
      <c r="IJS1" s="55"/>
      <c r="IJT1" s="628"/>
      <c r="IJU1" s="628"/>
      <c r="IJV1" s="628"/>
      <c r="IJW1" s="628"/>
      <c r="IJX1" s="628"/>
      <c r="IJY1" s="52"/>
      <c r="IJZ1" s="55"/>
      <c r="IKA1" s="628"/>
      <c r="IKB1" s="628"/>
      <c r="IKC1" s="628"/>
      <c r="IKD1" s="628"/>
      <c r="IKE1" s="628"/>
      <c r="IKF1" s="52"/>
      <c r="IKG1" s="55"/>
      <c r="IKH1" s="628"/>
      <c r="IKI1" s="628"/>
      <c r="IKJ1" s="628"/>
      <c r="IKK1" s="628"/>
      <c r="IKL1" s="628"/>
      <c r="IKM1" s="52"/>
      <c r="IKN1" s="55"/>
      <c r="IKO1" s="628"/>
      <c r="IKP1" s="628"/>
      <c r="IKQ1" s="628"/>
      <c r="IKR1" s="628"/>
      <c r="IKS1" s="628"/>
      <c r="IKT1" s="52"/>
      <c r="IKU1" s="55"/>
      <c r="IKV1" s="628"/>
      <c r="IKW1" s="628"/>
      <c r="IKX1" s="628"/>
      <c r="IKY1" s="628"/>
      <c r="IKZ1" s="628"/>
      <c r="ILA1" s="52"/>
      <c r="ILB1" s="55"/>
      <c r="ILC1" s="628"/>
      <c r="ILD1" s="628"/>
      <c r="ILE1" s="628"/>
      <c r="ILF1" s="628"/>
      <c r="ILG1" s="628"/>
      <c r="ILH1" s="52"/>
      <c r="ILI1" s="55"/>
      <c r="ILJ1" s="628"/>
      <c r="ILK1" s="628"/>
      <c r="ILL1" s="628"/>
      <c r="ILM1" s="628"/>
      <c r="ILN1" s="628"/>
      <c r="ILO1" s="52"/>
      <c r="ILP1" s="55"/>
      <c r="ILQ1" s="628"/>
      <c r="ILR1" s="628"/>
      <c r="ILS1" s="628"/>
      <c r="ILT1" s="628"/>
      <c r="ILU1" s="628"/>
      <c r="ILV1" s="52"/>
      <c r="ILW1" s="55"/>
      <c r="ILX1" s="628"/>
      <c r="ILY1" s="628"/>
      <c r="ILZ1" s="628"/>
      <c r="IMA1" s="628"/>
      <c r="IMB1" s="628"/>
      <c r="IMC1" s="52"/>
      <c r="IMD1" s="55"/>
      <c r="IME1" s="628"/>
      <c r="IMF1" s="628"/>
      <c r="IMG1" s="628"/>
      <c r="IMH1" s="628"/>
      <c r="IMI1" s="628"/>
      <c r="IMJ1" s="52"/>
      <c r="IMK1" s="55"/>
      <c r="IML1" s="628"/>
      <c r="IMM1" s="628"/>
      <c r="IMN1" s="628"/>
      <c r="IMO1" s="628"/>
      <c r="IMP1" s="628"/>
      <c r="IMQ1" s="52"/>
      <c r="IMR1" s="55"/>
      <c r="IMS1" s="628"/>
      <c r="IMT1" s="628"/>
      <c r="IMU1" s="628"/>
      <c r="IMV1" s="628"/>
      <c r="IMW1" s="628"/>
      <c r="IMX1" s="52"/>
      <c r="IMY1" s="55"/>
      <c r="IMZ1" s="628"/>
      <c r="INA1" s="628"/>
      <c r="INB1" s="628"/>
      <c r="INC1" s="628"/>
      <c r="IND1" s="628"/>
      <c r="INE1" s="52"/>
      <c r="INF1" s="55"/>
      <c r="ING1" s="628"/>
      <c r="INH1" s="628"/>
      <c r="INI1" s="628"/>
      <c r="INJ1" s="628"/>
      <c r="INK1" s="628"/>
      <c r="INL1" s="52"/>
      <c r="INM1" s="55"/>
      <c r="INN1" s="628"/>
      <c r="INO1" s="628"/>
      <c r="INP1" s="628"/>
      <c r="INQ1" s="628"/>
      <c r="INR1" s="628"/>
      <c r="INS1" s="52"/>
      <c r="INT1" s="55"/>
      <c r="INU1" s="628"/>
      <c r="INV1" s="628"/>
      <c r="INW1" s="628"/>
      <c r="INX1" s="628"/>
      <c r="INY1" s="628"/>
      <c r="INZ1" s="52"/>
      <c r="IOA1" s="55"/>
      <c r="IOB1" s="628"/>
      <c r="IOC1" s="628"/>
      <c r="IOD1" s="628"/>
      <c r="IOE1" s="628"/>
      <c r="IOF1" s="628"/>
      <c r="IOG1" s="52"/>
      <c r="IOH1" s="55"/>
      <c r="IOI1" s="628"/>
      <c r="IOJ1" s="628"/>
      <c r="IOK1" s="628"/>
      <c r="IOL1" s="628"/>
      <c r="IOM1" s="628"/>
      <c r="ION1" s="52"/>
      <c r="IOO1" s="55"/>
      <c r="IOP1" s="628"/>
      <c r="IOQ1" s="628"/>
      <c r="IOR1" s="628"/>
      <c r="IOS1" s="628"/>
      <c r="IOT1" s="628"/>
      <c r="IOU1" s="52"/>
      <c r="IOV1" s="55"/>
      <c r="IOW1" s="628"/>
      <c r="IOX1" s="628"/>
      <c r="IOY1" s="628"/>
      <c r="IOZ1" s="628"/>
      <c r="IPA1" s="628"/>
      <c r="IPB1" s="52"/>
      <c r="IPC1" s="55"/>
      <c r="IPD1" s="628"/>
      <c r="IPE1" s="628"/>
      <c r="IPF1" s="628"/>
      <c r="IPG1" s="628"/>
      <c r="IPH1" s="628"/>
      <c r="IPI1" s="52"/>
      <c r="IPJ1" s="55"/>
      <c r="IPK1" s="628"/>
      <c r="IPL1" s="628"/>
      <c r="IPM1" s="628"/>
      <c r="IPN1" s="628"/>
      <c r="IPO1" s="628"/>
      <c r="IPP1" s="52"/>
      <c r="IPQ1" s="55"/>
      <c r="IPR1" s="628"/>
      <c r="IPS1" s="628"/>
      <c r="IPT1" s="628"/>
      <c r="IPU1" s="628"/>
      <c r="IPV1" s="628"/>
      <c r="IPW1" s="52"/>
      <c r="IPX1" s="55"/>
      <c r="IPY1" s="628"/>
      <c r="IPZ1" s="628"/>
      <c r="IQA1" s="628"/>
      <c r="IQB1" s="628"/>
      <c r="IQC1" s="628"/>
      <c r="IQD1" s="52"/>
      <c r="IQE1" s="55"/>
      <c r="IQF1" s="628"/>
      <c r="IQG1" s="628"/>
      <c r="IQH1" s="628"/>
      <c r="IQI1" s="628"/>
      <c r="IQJ1" s="628"/>
      <c r="IQK1" s="52"/>
      <c r="IQL1" s="55"/>
      <c r="IQM1" s="628"/>
      <c r="IQN1" s="628"/>
      <c r="IQO1" s="628"/>
      <c r="IQP1" s="628"/>
      <c r="IQQ1" s="628"/>
      <c r="IQR1" s="52"/>
      <c r="IQS1" s="55"/>
      <c r="IQT1" s="628"/>
      <c r="IQU1" s="628"/>
      <c r="IQV1" s="628"/>
      <c r="IQW1" s="628"/>
      <c r="IQX1" s="628"/>
      <c r="IQY1" s="52"/>
      <c r="IQZ1" s="55"/>
      <c r="IRA1" s="628"/>
      <c r="IRB1" s="628"/>
      <c r="IRC1" s="628"/>
      <c r="IRD1" s="628"/>
      <c r="IRE1" s="628"/>
      <c r="IRF1" s="52"/>
      <c r="IRG1" s="55"/>
      <c r="IRH1" s="628"/>
      <c r="IRI1" s="628"/>
      <c r="IRJ1" s="628"/>
      <c r="IRK1" s="628"/>
      <c r="IRL1" s="628"/>
      <c r="IRM1" s="52"/>
      <c r="IRN1" s="55"/>
      <c r="IRO1" s="628"/>
      <c r="IRP1" s="628"/>
      <c r="IRQ1" s="628"/>
      <c r="IRR1" s="628"/>
      <c r="IRS1" s="628"/>
      <c r="IRT1" s="52"/>
      <c r="IRU1" s="55"/>
      <c r="IRV1" s="628"/>
      <c r="IRW1" s="628"/>
      <c r="IRX1" s="628"/>
      <c r="IRY1" s="628"/>
      <c r="IRZ1" s="628"/>
      <c r="ISA1" s="52"/>
      <c r="ISB1" s="55"/>
      <c r="ISC1" s="628"/>
      <c r="ISD1" s="628"/>
      <c r="ISE1" s="628"/>
      <c r="ISF1" s="628"/>
      <c r="ISG1" s="628"/>
      <c r="ISH1" s="52"/>
      <c r="ISI1" s="55"/>
      <c r="ISJ1" s="628"/>
      <c r="ISK1" s="628"/>
      <c r="ISL1" s="628"/>
      <c r="ISM1" s="628"/>
      <c r="ISN1" s="628"/>
      <c r="ISO1" s="52"/>
      <c r="ISP1" s="55"/>
      <c r="ISQ1" s="628"/>
      <c r="ISR1" s="628"/>
      <c r="ISS1" s="628"/>
      <c r="IST1" s="628"/>
      <c r="ISU1" s="628"/>
      <c r="ISV1" s="52"/>
      <c r="ISW1" s="55"/>
      <c r="ISX1" s="628"/>
      <c r="ISY1" s="628"/>
      <c r="ISZ1" s="628"/>
      <c r="ITA1" s="628"/>
      <c r="ITB1" s="628"/>
      <c r="ITC1" s="52"/>
      <c r="ITD1" s="55"/>
      <c r="ITE1" s="628"/>
      <c r="ITF1" s="628"/>
      <c r="ITG1" s="628"/>
      <c r="ITH1" s="628"/>
      <c r="ITI1" s="628"/>
      <c r="ITJ1" s="52"/>
      <c r="ITK1" s="55"/>
      <c r="ITL1" s="628"/>
      <c r="ITM1" s="628"/>
      <c r="ITN1" s="628"/>
      <c r="ITO1" s="628"/>
      <c r="ITP1" s="628"/>
      <c r="ITQ1" s="52"/>
      <c r="ITR1" s="55"/>
      <c r="ITS1" s="628"/>
      <c r="ITT1" s="628"/>
      <c r="ITU1" s="628"/>
      <c r="ITV1" s="628"/>
      <c r="ITW1" s="628"/>
      <c r="ITX1" s="52"/>
      <c r="ITY1" s="55"/>
      <c r="ITZ1" s="628"/>
      <c r="IUA1" s="628"/>
      <c r="IUB1" s="628"/>
      <c r="IUC1" s="628"/>
      <c r="IUD1" s="628"/>
      <c r="IUE1" s="52"/>
      <c r="IUF1" s="55"/>
      <c r="IUG1" s="628"/>
      <c r="IUH1" s="628"/>
      <c r="IUI1" s="628"/>
      <c r="IUJ1" s="628"/>
      <c r="IUK1" s="628"/>
      <c r="IUL1" s="52"/>
      <c r="IUM1" s="55"/>
      <c r="IUN1" s="628"/>
      <c r="IUO1" s="628"/>
      <c r="IUP1" s="628"/>
      <c r="IUQ1" s="628"/>
      <c r="IUR1" s="628"/>
      <c r="IUS1" s="52"/>
      <c r="IUT1" s="55"/>
      <c r="IUU1" s="628"/>
      <c r="IUV1" s="628"/>
      <c r="IUW1" s="628"/>
      <c r="IUX1" s="628"/>
      <c r="IUY1" s="628"/>
      <c r="IUZ1" s="52"/>
      <c r="IVA1" s="55"/>
      <c r="IVB1" s="628"/>
      <c r="IVC1" s="628"/>
      <c r="IVD1" s="628"/>
      <c r="IVE1" s="628"/>
      <c r="IVF1" s="628"/>
      <c r="IVG1" s="52"/>
      <c r="IVH1" s="55"/>
      <c r="IVI1" s="628"/>
      <c r="IVJ1" s="628"/>
      <c r="IVK1" s="628"/>
      <c r="IVL1" s="628"/>
      <c r="IVM1" s="628"/>
      <c r="IVN1" s="52"/>
      <c r="IVO1" s="55"/>
      <c r="IVP1" s="628"/>
      <c r="IVQ1" s="628"/>
      <c r="IVR1" s="628"/>
      <c r="IVS1" s="628"/>
      <c r="IVT1" s="628"/>
      <c r="IVU1" s="52"/>
      <c r="IVV1" s="55"/>
      <c r="IVW1" s="628"/>
      <c r="IVX1" s="628"/>
      <c r="IVY1" s="628"/>
      <c r="IVZ1" s="628"/>
      <c r="IWA1" s="628"/>
      <c r="IWB1" s="52"/>
      <c r="IWC1" s="55"/>
      <c r="IWD1" s="628"/>
      <c r="IWE1" s="628"/>
      <c r="IWF1" s="628"/>
      <c r="IWG1" s="628"/>
      <c r="IWH1" s="628"/>
      <c r="IWI1" s="52"/>
      <c r="IWJ1" s="55"/>
      <c r="IWK1" s="628"/>
      <c r="IWL1" s="628"/>
      <c r="IWM1" s="628"/>
      <c r="IWN1" s="628"/>
      <c r="IWO1" s="628"/>
      <c r="IWP1" s="52"/>
      <c r="IWQ1" s="55"/>
      <c r="IWR1" s="628"/>
      <c r="IWS1" s="628"/>
      <c r="IWT1" s="628"/>
      <c r="IWU1" s="628"/>
      <c r="IWV1" s="628"/>
      <c r="IWW1" s="52"/>
      <c r="IWX1" s="55"/>
      <c r="IWY1" s="628"/>
      <c r="IWZ1" s="628"/>
      <c r="IXA1" s="628"/>
      <c r="IXB1" s="628"/>
      <c r="IXC1" s="628"/>
      <c r="IXD1" s="52"/>
      <c r="IXE1" s="55"/>
      <c r="IXF1" s="628"/>
      <c r="IXG1" s="628"/>
      <c r="IXH1" s="628"/>
      <c r="IXI1" s="628"/>
      <c r="IXJ1" s="628"/>
      <c r="IXK1" s="52"/>
      <c r="IXL1" s="55"/>
      <c r="IXM1" s="628"/>
      <c r="IXN1" s="628"/>
      <c r="IXO1" s="628"/>
      <c r="IXP1" s="628"/>
      <c r="IXQ1" s="628"/>
      <c r="IXR1" s="52"/>
      <c r="IXS1" s="55"/>
      <c r="IXT1" s="628"/>
      <c r="IXU1" s="628"/>
      <c r="IXV1" s="628"/>
      <c r="IXW1" s="628"/>
      <c r="IXX1" s="628"/>
      <c r="IXY1" s="52"/>
      <c r="IXZ1" s="55"/>
      <c r="IYA1" s="628"/>
      <c r="IYB1" s="628"/>
      <c r="IYC1" s="628"/>
      <c r="IYD1" s="628"/>
      <c r="IYE1" s="628"/>
      <c r="IYF1" s="52"/>
      <c r="IYG1" s="55"/>
      <c r="IYH1" s="628"/>
      <c r="IYI1" s="628"/>
      <c r="IYJ1" s="628"/>
      <c r="IYK1" s="628"/>
      <c r="IYL1" s="628"/>
      <c r="IYM1" s="52"/>
      <c r="IYN1" s="55"/>
      <c r="IYO1" s="628"/>
      <c r="IYP1" s="628"/>
      <c r="IYQ1" s="628"/>
      <c r="IYR1" s="628"/>
      <c r="IYS1" s="628"/>
      <c r="IYT1" s="52"/>
      <c r="IYU1" s="55"/>
      <c r="IYV1" s="628"/>
      <c r="IYW1" s="628"/>
      <c r="IYX1" s="628"/>
      <c r="IYY1" s="628"/>
      <c r="IYZ1" s="628"/>
      <c r="IZA1" s="52"/>
      <c r="IZB1" s="55"/>
      <c r="IZC1" s="628"/>
      <c r="IZD1" s="628"/>
      <c r="IZE1" s="628"/>
      <c r="IZF1" s="628"/>
      <c r="IZG1" s="628"/>
      <c r="IZH1" s="52"/>
      <c r="IZI1" s="55"/>
      <c r="IZJ1" s="628"/>
      <c r="IZK1" s="628"/>
      <c r="IZL1" s="628"/>
      <c r="IZM1" s="628"/>
      <c r="IZN1" s="628"/>
      <c r="IZO1" s="52"/>
      <c r="IZP1" s="55"/>
      <c r="IZQ1" s="628"/>
      <c r="IZR1" s="628"/>
      <c r="IZS1" s="628"/>
      <c r="IZT1" s="628"/>
      <c r="IZU1" s="628"/>
      <c r="IZV1" s="52"/>
      <c r="IZW1" s="55"/>
      <c r="IZX1" s="628"/>
      <c r="IZY1" s="628"/>
      <c r="IZZ1" s="628"/>
      <c r="JAA1" s="628"/>
      <c r="JAB1" s="628"/>
      <c r="JAC1" s="52"/>
      <c r="JAD1" s="55"/>
      <c r="JAE1" s="628"/>
      <c r="JAF1" s="628"/>
      <c r="JAG1" s="628"/>
      <c r="JAH1" s="628"/>
      <c r="JAI1" s="628"/>
      <c r="JAJ1" s="52"/>
      <c r="JAK1" s="55"/>
      <c r="JAL1" s="628"/>
      <c r="JAM1" s="628"/>
      <c r="JAN1" s="628"/>
      <c r="JAO1" s="628"/>
      <c r="JAP1" s="628"/>
      <c r="JAQ1" s="52"/>
      <c r="JAR1" s="55"/>
      <c r="JAS1" s="628"/>
      <c r="JAT1" s="628"/>
      <c r="JAU1" s="628"/>
      <c r="JAV1" s="628"/>
      <c r="JAW1" s="628"/>
      <c r="JAX1" s="52"/>
      <c r="JAY1" s="55"/>
      <c r="JAZ1" s="628"/>
      <c r="JBA1" s="628"/>
      <c r="JBB1" s="628"/>
      <c r="JBC1" s="628"/>
      <c r="JBD1" s="628"/>
      <c r="JBE1" s="52"/>
      <c r="JBF1" s="55"/>
      <c r="JBG1" s="628"/>
      <c r="JBH1" s="628"/>
      <c r="JBI1" s="628"/>
      <c r="JBJ1" s="628"/>
      <c r="JBK1" s="628"/>
      <c r="JBL1" s="52"/>
      <c r="JBM1" s="55"/>
      <c r="JBN1" s="628"/>
      <c r="JBO1" s="628"/>
      <c r="JBP1" s="628"/>
      <c r="JBQ1" s="628"/>
      <c r="JBR1" s="628"/>
      <c r="JBS1" s="52"/>
      <c r="JBT1" s="55"/>
      <c r="JBU1" s="628"/>
      <c r="JBV1" s="628"/>
      <c r="JBW1" s="628"/>
      <c r="JBX1" s="628"/>
      <c r="JBY1" s="628"/>
      <c r="JBZ1" s="52"/>
      <c r="JCA1" s="55"/>
      <c r="JCB1" s="628"/>
      <c r="JCC1" s="628"/>
      <c r="JCD1" s="628"/>
      <c r="JCE1" s="628"/>
      <c r="JCF1" s="628"/>
      <c r="JCG1" s="52"/>
      <c r="JCH1" s="55"/>
      <c r="JCI1" s="628"/>
      <c r="JCJ1" s="628"/>
      <c r="JCK1" s="628"/>
      <c r="JCL1" s="628"/>
      <c r="JCM1" s="628"/>
      <c r="JCN1" s="52"/>
      <c r="JCO1" s="55"/>
      <c r="JCP1" s="628"/>
      <c r="JCQ1" s="628"/>
      <c r="JCR1" s="628"/>
      <c r="JCS1" s="628"/>
      <c r="JCT1" s="628"/>
      <c r="JCU1" s="52"/>
      <c r="JCV1" s="55"/>
      <c r="JCW1" s="628"/>
      <c r="JCX1" s="628"/>
      <c r="JCY1" s="628"/>
      <c r="JCZ1" s="628"/>
      <c r="JDA1" s="628"/>
      <c r="JDB1" s="52"/>
      <c r="JDC1" s="55"/>
      <c r="JDD1" s="628"/>
      <c r="JDE1" s="628"/>
      <c r="JDF1" s="628"/>
      <c r="JDG1" s="628"/>
      <c r="JDH1" s="628"/>
      <c r="JDI1" s="52"/>
      <c r="JDJ1" s="55"/>
      <c r="JDK1" s="628"/>
      <c r="JDL1" s="628"/>
      <c r="JDM1" s="628"/>
      <c r="JDN1" s="628"/>
      <c r="JDO1" s="628"/>
      <c r="JDP1" s="52"/>
      <c r="JDQ1" s="55"/>
      <c r="JDR1" s="628"/>
      <c r="JDS1" s="628"/>
      <c r="JDT1" s="628"/>
      <c r="JDU1" s="628"/>
      <c r="JDV1" s="628"/>
      <c r="JDW1" s="52"/>
      <c r="JDX1" s="55"/>
      <c r="JDY1" s="628"/>
      <c r="JDZ1" s="628"/>
      <c r="JEA1" s="628"/>
      <c r="JEB1" s="628"/>
      <c r="JEC1" s="628"/>
      <c r="JED1" s="52"/>
      <c r="JEE1" s="55"/>
      <c r="JEF1" s="628"/>
      <c r="JEG1" s="628"/>
      <c r="JEH1" s="628"/>
      <c r="JEI1" s="628"/>
      <c r="JEJ1" s="628"/>
      <c r="JEK1" s="52"/>
      <c r="JEL1" s="55"/>
      <c r="JEM1" s="628"/>
      <c r="JEN1" s="628"/>
      <c r="JEO1" s="628"/>
      <c r="JEP1" s="628"/>
      <c r="JEQ1" s="628"/>
      <c r="JER1" s="52"/>
      <c r="JES1" s="55"/>
      <c r="JET1" s="628"/>
      <c r="JEU1" s="628"/>
      <c r="JEV1" s="628"/>
      <c r="JEW1" s="628"/>
      <c r="JEX1" s="628"/>
      <c r="JEY1" s="52"/>
      <c r="JEZ1" s="55"/>
      <c r="JFA1" s="628"/>
      <c r="JFB1" s="628"/>
      <c r="JFC1" s="628"/>
      <c r="JFD1" s="628"/>
      <c r="JFE1" s="628"/>
      <c r="JFF1" s="52"/>
      <c r="JFG1" s="55"/>
      <c r="JFH1" s="628"/>
      <c r="JFI1" s="628"/>
      <c r="JFJ1" s="628"/>
      <c r="JFK1" s="628"/>
      <c r="JFL1" s="628"/>
      <c r="JFM1" s="52"/>
      <c r="JFN1" s="55"/>
      <c r="JFO1" s="628"/>
      <c r="JFP1" s="628"/>
      <c r="JFQ1" s="628"/>
      <c r="JFR1" s="628"/>
      <c r="JFS1" s="628"/>
      <c r="JFT1" s="52"/>
      <c r="JFU1" s="55"/>
      <c r="JFV1" s="628"/>
      <c r="JFW1" s="628"/>
      <c r="JFX1" s="628"/>
      <c r="JFY1" s="628"/>
      <c r="JFZ1" s="628"/>
      <c r="JGA1" s="52"/>
      <c r="JGB1" s="55"/>
      <c r="JGC1" s="628"/>
      <c r="JGD1" s="628"/>
      <c r="JGE1" s="628"/>
      <c r="JGF1" s="628"/>
      <c r="JGG1" s="628"/>
      <c r="JGH1" s="52"/>
      <c r="JGI1" s="55"/>
      <c r="JGJ1" s="628"/>
      <c r="JGK1" s="628"/>
      <c r="JGL1" s="628"/>
      <c r="JGM1" s="628"/>
      <c r="JGN1" s="628"/>
      <c r="JGO1" s="52"/>
      <c r="JGP1" s="55"/>
      <c r="JGQ1" s="628"/>
      <c r="JGR1" s="628"/>
      <c r="JGS1" s="628"/>
      <c r="JGT1" s="628"/>
      <c r="JGU1" s="628"/>
      <c r="JGV1" s="52"/>
      <c r="JGW1" s="55"/>
      <c r="JGX1" s="628"/>
      <c r="JGY1" s="628"/>
      <c r="JGZ1" s="628"/>
      <c r="JHA1" s="628"/>
      <c r="JHB1" s="628"/>
      <c r="JHC1" s="52"/>
      <c r="JHD1" s="55"/>
      <c r="JHE1" s="628"/>
      <c r="JHF1" s="628"/>
      <c r="JHG1" s="628"/>
      <c r="JHH1" s="628"/>
      <c r="JHI1" s="628"/>
      <c r="JHJ1" s="52"/>
      <c r="JHK1" s="55"/>
      <c r="JHL1" s="628"/>
      <c r="JHM1" s="628"/>
      <c r="JHN1" s="628"/>
      <c r="JHO1" s="628"/>
      <c r="JHP1" s="628"/>
      <c r="JHQ1" s="52"/>
      <c r="JHR1" s="55"/>
      <c r="JHS1" s="628"/>
      <c r="JHT1" s="628"/>
      <c r="JHU1" s="628"/>
      <c r="JHV1" s="628"/>
      <c r="JHW1" s="628"/>
      <c r="JHX1" s="52"/>
      <c r="JHY1" s="55"/>
      <c r="JHZ1" s="628"/>
      <c r="JIA1" s="628"/>
      <c r="JIB1" s="628"/>
      <c r="JIC1" s="628"/>
      <c r="JID1" s="628"/>
      <c r="JIE1" s="52"/>
      <c r="JIF1" s="55"/>
      <c r="JIG1" s="628"/>
      <c r="JIH1" s="628"/>
      <c r="JII1" s="628"/>
      <c r="JIJ1" s="628"/>
      <c r="JIK1" s="628"/>
      <c r="JIL1" s="52"/>
      <c r="JIM1" s="55"/>
      <c r="JIN1" s="628"/>
      <c r="JIO1" s="628"/>
      <c r="JIP1" s="628"/>
      <c r="JIQ1" s="628"/>
      <c r="JIR1" s="628"/>
      <c r="JIS1" s="52"/>
      <c r="JIT1" s="55"/>
      <c r="JIU1" s="628"/>
      <c r="JIV1" s="628"/>
      <c r="JIW1" s="628"/>
      <c r="JIX1" s="628"/>
      <c r="JIY1" s="628"/>
      <c r="JIZ1" s="52"/>
      <c r="JJA1" s="55"/>
      <c r="JJB1" s="628"/>
      <c r="JJC1" s="628"/>
      <c r="JJD1" s="628"/>
      <c r="JJE1" s="628"/>
      <c r="JJF1" s="628"/>
      <c r="JJG1" s="52"/>
      <c r="JJH1" s="55"/>
      <c r="JJI1" s="628"/>
      <c r="JJJ1" s="628"/>
      <c r="JJK1" s="628"/>
      <c r="JJL1" s="628"/>
      <c r="JJM1" s="628"/>
      <c r="JJN1" s="52"/>
      <c r="JJO1" s="55"/>
      <c r="JJP1" s="628"/>
      <c r="JJQ1" s="628"/>
      <c r="JJR1" s="628"/>
      <c r="JJS1" s="628"/>
      <c r="JJT1" s="628"/>
      <c r="JJU1" s="52"/>
      <c r="JJV1" s="55"/>
      <c r="JJW1" s="628"/>
      <c r="JJX1" s="628"/>
      <c r="JJY1" s="628"/>
      <c r="JJZ1" s="628"/>
      <c r="JKA1" s="628"/>
      <c r="JKB1" s="52"/>
      <c r="JKC1" s="55"/>
      <c r="JKD1" s="628"/>
      <c r="JKE1" s="628"/>
      <c r="JKF1" s="628"/>
      <c r="JKG1" s="628"/>
      <c r="JKH1" s="628"/>
      <c r="JKI1" s="52"/>
      <c r="JKJ1" s="55"/>
      <c r="JKK1" s="628"/>
      <c r="JKL1" s="628"/>
      <c r="JKM1" s="628"/>
      <c r="JKN1" s="628"/>
      <c r="JKO1" s="628"/>
      <c r="JKP1" s="52"/>
      <c r="JKQ1" s="55"/>
      <c r="JKR1" s="628"/>
      <c r="JKS1" s="628"/>
      <c r="JKT1" s="628"/>
      <c r="JKU1" s="628"/>
      <c r="JKV1" s="628"/>
      <c r="JKW1" s="52"/>
      <c r="JKX1" s="55"/>
      <c r="JKY1" s="628"/>
      <c r="JKZ1" s="628"/>
      <c r="JLA1" s="628"/>
      <c r="JLB1" s="628"/>
      <c r="JLC1" s="628"/>
      <c r="JLD1" s="52"/>
      <c r="JLE1" s="55"/>
      <c r="JLF1" s="628"/>
      <c r="JLG1" s="628"/>
      <c r="JLH1" s="628"/>
      <c r="JLI1" s="628"/>
      <c r="JLJ1" s="628"/>
      <c r="JLK1" s="52"/>
      <c r="JLL1" s="55"/>
      <c r="JLM1" s="628"/>
      <c r="JLN1" s="628"/>
      <c r="JLO1" s="628"/>
      <c r="JLP1" s="628"/>
      <c r="JLQ1" s="628"/>
      <c r="JLR1" s="52"/>
      <c r="JLS1" s="55"/>
      <c r="JLT1" s="628"/>
      <c r="JLU1" s="628"/>
      <c r="JLV1" s="628"/>
      <c r="JLW1" s="628"/>
      <c r="JLX1" s="628"/>
      <c r="JLY1" s="52"/>
      <c r="JLZ1" s="55"/>
      <c r="JMA1" s="628"/>
      <c r="JMB1" s="628"/>
      <c r="JMC1" s="628"/>
      <c r="JMD1" s="628"/>
      <c r="JME1" s="628"/>
      <c r="JMF1" s="52"/>
      <c r="JMG1" s="55"/>
      <c r="JMH1" s="628"/>
      <c r="JMI1" s="628"/>
      <c r="JMJ1" s="628"/>
      <c r="JMK1" s="628"/>
      <c r="JML1" s="628"/>
      <c r="JMM1" s="52"/>
      <c r="JMN1" s="55"/>
      <c r="JMO1" s="628"/>
      <c r="JMP1" s="628"/>
      <c r="JMQ1" s="628"/>
      <c r="JMR1" s="628"/>
      <c r="JMS1" s="628"/>
      <c r="JMT1" s="52"/>
      <c r="JMU1" s="55"/>
      <c r="JMV1" s="628"/>
      <c r="JMW1" s="628"/>
      <c r="JMX1" s="628"/>
      <c r="JMY1" s="628"/>
      <c r="JMZ1" s="628"/>
      <c r="JNA1" s="52"/>
      <c r="JNB1" s="55"/>
      <c r="JNC1" s="628"/>
      <c r="JND1" s="628"/>
      <c r="JNE1" s="628"/>
      <c r="JNF1" s="628"/>
      <c r="JNG1" s="628"/>
      <c r="JNH1" s="52"/>
      <c r="JNI1" s="55"/>
      <c r="JNJ1" s="628"/>
      <c r="JNK1" s="628"/>
      <c r="JNL1" s="628"/>
      <c r="JNM1" s="628"/>
      <c r="JNN1" s="628"/>
      <c r="JNO1" s="52"/>
      <c r="JNP1" s="55"/>
      <c r="JNQ1" s="628"/>
      <c r="JNR1" s="628"/>
      <c r="JNS1" s="628"/>
      <c r="JNT1" s="628"/>
      <c r="JNU1" s="628"/>
      <c r="JNV1" s="52"/>
      <c r="JNW1" s="55"/>
      <c r="JNX1" s="628"/>
      <c r="JNY1" s="628"/>
      <c r="JNZ1" s="628"/>
      <c r="JOA1" s="628"/>
      <c r="JOB1" s="628"/>
      <c r="JOC1" s="52"/>
      <c r="JOD1" s="55"/>
      <c r="JOE1" s="628"/>
      <c r="JOF1" s="628"/>
      <c r="JOG1" s="628"/>
      <c r="JOH1" s="628"/>
      <c r="JOI1" s="628"/>
      <c r="JOJ1" s="52"/>
      <c r="JOK1" s="55"/>
      <c r="JOL1" s="628"/>
      <c r="JOM1" s="628"/>
      <c r="JON1" s="628"/>
      <c r="JOO1" s="628"/>
      <c r="JOP1" s="628"/>
      <c r="JOQ1" s="52"/>
      <c r="JOR1" s="55"/>
      <c r="JOS1" s="628"/>
      <c r="JOT1" s="628"/>
      <c r="JOU1" s="628"/>
      <c r="JOV1" s="628"/>
      <c r="JOW1" s="628"/>
      <c r="JOX1" s="52"/>
      <c r="JOY1" s="55"/>
      <c r="JOZ1" s="628"/>
      <c r="JPA1" s="628"/>
      <c r="JPB1" s="628"/>
      <c r="JPC1" s="628"/>
      <c r="JPD1" s="628"/>
      <c r="JPE1" s="52"/>
      <c r="JPF1" s="55"/>
      <c r="JPG1" s="628"/>
      <c r="JPH1" s="628"/>
      <c r="JPI1" s="628"/>
      <c r="JPJ1" s="628"/>
      <c r="JPK1" s="628"/>
      <c r="JPL1" s="52"/>
      <c r="JPM1" s="55"/>
      <c r="JPN1" s="628"/>
      <c r="JPO1" s="628"/>
      <c r="JPP1" s="628"/>
      <c r="JPQ1" s="628"/>
      <c r="JPR1" s="628"/>
      <c r="JPS1" s="52"/>
      <c r="JPT1" s="55"/>
      <c r="JPU1" s="628"/>
      <c r="JPV1" s="628"/>
      <c r="JPW1" s="628"/>
      <c r="JPX1" s="628"/>
      <c r="JPY1" s="628"/>
      <c r="JPZ1" s="52"/>
      <c r="JQA1" s="55"/>
      <c r="JQB1" s="628"/>
      <c r="JQC1" s="628"/>
      <c r="JQD1" s="628"/>
      <c r="JQE1" s="628"/>
      <c r="JQF1" s="628"/>
      <c r="JQG1" s="52"/>
      <c r="JQH1" s="55"/>
      <c r="JQI1" s="628"/>
      <c r="JQJ1" s="628"/>
      <c r="JQK1" s="628"/>
      <c r="JQL1" s="628"/>
      <c r="JQM1" s="628"/>
      <c r="JQN1" s="52"/>
      <c r="JQO1" s="55"/>
      <c r="JQP1" s="628"/>
      <c r="JQQ1" s="628"/>
      <c r="JQR1" s="628"/>
      <c r="JQS1" s="628"/>
      <c r="JQT1" s="628"/>
      <c r="JQU1" s="52"/>
      <c r="JQV1" s="55"/>
      <c r="JQW1" s="628"/>
      <c r="JQX1" s="628"/>
      <c r="JQY1" s="628"/>
      <c r="JQZ1" s="628"/>
      <c r="JRA1" s="628"/>
      <c r="JRB1" s="52"/>
      <c r="JRC1" s="55"/>
      <c r="JRD1" s="628"/>
      <c r="JRE1" s="628"/>
      <c r="JRF1" s="628"/>
      <c r="JRG1" s="628"/>
      <c r="JRH1" s="628"/>
      <c r="JRI1" s="52"/>
      <c r="JRJ1" s="55"/>
      <c r="JRK1" s="628"/>
      <c r="JRL1" s="628"/>
      <c r="JRM1" s="628"/>
      <c r="JRN1" s="628"/>
      <c r="JRO1" s="628"/>
      <c r="JRP1" s="52"/>
      <c r="JRQ1" s="55"/>
      <c r="JRR1" s="628"/>
      <c r="JRS1" s="628"/>
      <c r="JRT1" s="628"/>
      <c r="JRU1" s="628"/>
      <c r="JRV1" s="628"/>
      <c r="JRW1" s="52"/>
      <c r="JRX1" s="55"/>
      <c r="JRY1" s="628"/>
      <c r="JRZ1" s="628"/>
      <c r="JSA1" s="628"/>
      <c r="JSB1" s="628"/>
      <c r="JSC1" s="628"/>
      <c r="JSD1" s="52"/>
      <c r="JSE1" s="55"/>
      <c r="JSF1" s="628"/>
      <c r="JSG1" s="628"/>
      <c r="JSH1" s="628"/>
      <c r="JSI1" s="628"/>
      <c r="JSJ1" s="628"/>
      <c r="JSK1" s="52"/>
      <c r="JSL1" s="55"/>
      <c r="JSM1" s="628"/>
      <c r="JSN1" s="628"/>
      <c r="JSO1" s="628"/>
      <c r="JSP1" s="628"/>
      <c r="JSQ1" s="628"/>
      <c r="JSR1" s="52"/>
      <c r="JSS1" s="55"/>
      <c r="JST1" s="628"/>
      <c r="JSU1" s="628"/>
      <c r="JSV1" s="628"/>
      <c r="JSW1" s="628"/>
      <c r="JSX1" s="628"/>
      <c r="JSY1" s="52"/>
      <c r="JSZ1" s="55"/>
      <c r="JTA1" s="628"/>
      <c r="JTB1" s="628"/>
      <c r="JTC1" s="628"/>
      <c r="JTD1" s="628"/>
      <c r="JTE1" s="628"/>
      <c r="JTF1" s="52"/>
      <c r="JTG1" s="55"/>
      <c r="JTH1" s="628"/>
      <c r="JTI1" s="628"/>
      <c r="JTJ1" s="628"/>
      <c r="JTK1" s="628"/>
      <c r="JTL1" s="628"/>
      <c r="JTM1" s="52"/>
      <c r="JTN1" s="55"/>
      <c r="JTO1" s="628"/>
      <c r="JTP1" s="628"/>
      <c r="JTQ1" s="628"/>
      <c r="JTR1" s="628"/>
      <c r="JTS1" s="628"/>
      <c r="JTT1" s="52"/>
      <c r="JTU1" s="55"/>
      <c r="JTV1" s="628"/>
      <c r="JTW1" s="628"/>
      <c r="JTX1" s="628"/>
      <c r="JTY1" s="628"/>
      <c r="JTZ1" s="628"/>
      <c r="JUA1" s="52"/>
      <c r="JUB1" s="55"/>
      <c r="JUC1" s="628"/>
      <c r="JUD1" s="628"/>
      <c r="JUE1" s="628"/>
      <c r="JUF1" s="628"/>
      <c r="JUG1" s="628"/>
      <c r="JUH1" s="52"/>
      <c r="JUI1" s="55"/>
      <c r="JUJ1" s="628"/>
      <c r="JUK1" s="628"/>
      <c r="JUL1" s="628"/>
      <c r="JUM1" s="628"/>
      <c r="JUN1" s="628"/>
      <c r="JUO1" s="52"/>
      <c r="JUP1" s="55"/>
      <c r="JUQ1" s="628"/>
      <c r="JUR1" s="628"/>
      <c r="JUS1" s="628"/>
      <c r="JUT1" s="628"/>
      <c r="JUU1" s="628"/>
      <c r="JUV1" s="52"/>
      <c r="JUW1" s="55"/>
      <c r="JUX1" s="628"/>
      <c r="JUY1" s="628"/>
      <c r="JUZ1" s="628"/>
      <c r="JVA1" s="628"/>
      <c r="JVB1" s="628"/>
      <c r="JVC1" s="52"/>
      <c r="JVD1" s="55"/>
      <c r="JVE1" s="628"/>
      <c r="JVF1" s="628"/>
      <c r="JVG1" s="628"/>
      <c r="JVH1" s="628"/>
      <c r="JVI1" s="628"/>
      <c r="JVJ1" s="52"/>
      <c r="JVK1" s="55"/>
      <c r="JVL1" s="628"/>
      <c r="JVM1" s="628"/>
      <c r="JVN1" s="628"/>
      <c r="JVO1" s="628"/>
      <c r="JVP1" s="628"/>
      <c r="JVQ1" s="52"/>
      <c r="JVR1" s="55"/>
      <c r="JVS1" s="628"/>
      <c r="JVT1" s="628"/>
      <c r="JVU1" s="628"/>
      <c r="JVV1" s="628"/>
      <c r="JVW1" s="628"/>
      <c r="JVX1" s="52"/>
      <c r="JVY1" s="55"/>
      <c r="JVZ1" s="628"/>
      <c r="JWA1" s="628"/>
      <c r="JWB1" s="628"/>
      <c r="JWC1" s="628"/>
      <c r="JWD1" s="628"/>
      <c r="JWE1" s="52"/>
      <c r="JWF1" s="55"/>
      <c r="JWG1" s="628"/>
      <c r="JWH1" s="628"/>
      <c r="JWI1" s="628"/>
      <c r="JWJ1" s="628"/>
      <c r="JWK1" s="628"/>
      <c r="JWL1" s="52"/>
      <c r="JWM1" s="55"/>
      <c r="JWN1" s="628"/>
      <c r="JWO1" s="628"/>
      <c r="JWP1" s="628"/>
      <c r="JWQ1" s="628"/>
      <c r="JWR1" s="628"/>
      <c r="JWS1" s="52"/>
      <c r="JWT1" s="55"/>
      <c r="JWU1" s="628"/>
      <c r="JWV1" s="628"/>
      <c r="JWW1" s="628"/>
      <c r="JWX1" s="628"/>
      <c r="JWY1" s="628"/>
      <c r="JWZ1" s="52"/>
      <c r="JXA1" s="55"/>
      <c r="JXB1" s="628"/>
      <c r="JXC1" s="628"/>
      <c r="JXD1" s="628"/>
      <c r="JXE1" s="628"/>
      <c r="JXF1" s="628"/>
      <c r="JXG1" s="52"/>
      <c r="JXH1" s="55"/>
      <c r="JXI1" s="628"/>
      <c r="JXJ1" s="628"/>
      <c r="JXK1" s="628"/>
      <c r="JXL1" s="628"/>
      <c r="JXM1" s="628"/>
      <c r="JXN1" s="52"/>
      <c r="JXO1" s="55"/>
      <c r="JXP1" s="628"/>
      <c r="JXQ1" s="628"/>
      <c r="JXR1" s="628"/>
      <c r="JXS1" s="628"/>
      <c r="JXT1" s="628"/>
      <c r="JXU1" s="52"/>
      <c r="JXV1" s="55"/>
      <c r="JXW1" s="628"/>
      <c r="JXX1" s="628"/>
      <c r="JXY1" s="628"/>
      <c r="JXZ1" s="628"/>
      <c r="JYA1" s="628"/>
      <c r="JYB1" s="52"/>
      <c r="JYC1" s="55"/>
      <c r="JYD1" s="628"/>
      <c r="JYE1" s="628"/>
      <c r="JYF1" s="628"/>
      <c r="JYG1" s="628"/>
      <c r="JYH1" s="628"/>
      <c r="JYI1" s="52"/>
      <c r="JYJ1" s="55"/>
      <c r="JYK1" s="628"/>
      <c r="JYL1" s="628"/>
      <c r="JYM1" s="628"/>
      <c r="JYN1" s="628"/>
      <c r="JYO1" s="628"/>
      <c r="JYP1" s="52"/>
      <c r="JYQ1" s="55"/>
      <c r="JYR1" s="628"/>
      <c r="JYS1" s="628"/>
      <c r="JYT1" s="628"/>
      <c r="JYU1" s="628"/>
      <c r="JYV1" s="628"/>
      <c r="JYW1" s="52"/>
      <c r="JYX1" s="55"/>
      <c r="JYY1" s="628"/>
      <c r="JYZ1" s="628"/>
      <c r="JZA1" s="628"/>
      <c r="JZB1" s="628"/>
      <c r="JZC1" s="628"/>
      <c r="JZD1" s="52"/>
      <c r="JZE1" s="55"/>
      <c r="JZF1" s="628"/>
      <c r="JZG1" s="628"/>
      <c r="JZH1" s="628"/>
      <c r="JZI1" s="628"/>
      <c r="JZJ1" s="628"/>
      <c r="JZK1" s="52"/>
      <c r="JZL1" s="55"/>
      <c r="JZM1" s="628"/>
      <c r="JZN1" s="628"/>
      <c r="JZO1" s="628"/>
      <c r="JZP1" s="628"/>
      <c r="JZQ1" s="628"/>
      <c r="JZR1" s="52"/>
      <c r="JZS1" s="55"/>
      <c r="JZT1" s="628"/>
      <c r="JZU1" s="628"/>
      <c r="JZV1" s="628"/>
      <c r="JZW1" s="628"/>
      <c r="JZX1" s="628"/>
      <c r="JZY1" s="52"/>
      <c r="JZZ1" s="55"/>
      <c r="KAA1" s="628"/>
      <c r="KAB1" s="628"/>
      <c r="KAC1" s="628"/>
      <c r="KAD1" s="628"/>
      <c r="KAE1" s="628"/>
      <c r="KAF1" s="52"/>
      <c r="KAG1" s="55"/>
      <c r="KAH1" s="628"/>
      <c r="KAI1" s="628"/>
      <c r="KAJ1" s="628"/>
      <c r="KAK1" s="628"/>
      <c r="KAL1" s="628"/>
      <c r="KAM1" s="52"/>
      <c r="KAN1" s="55"/>
      <c r="KAO1" s="628"/>
      <c r="KAP1" s="628"/>
      <c r="KAQ1" s="628"/>
      <c r="KAR1" s="628"/>
      <c r="KAS1" s="628"/>
      <c r="KAT1" s="52"/>
      <c r="KAU1" s="55"/>
      <c r="KAV1" s="628"/>
      <c r="KAW1" s="628"/>
      <c r="KAX1" s="628"/>
      <c r="KAY1" s="628"/>
      <c r="KAZ1" s="628"/>
      <c r="KBA1" s="52"/>
      <c r="KBB1" s="55"/>
      <c r="KBC1" s="628"/>
      <c r="KBD1" s="628"/>
      <c r="KBE1" s="628"/>
      <c r="KBF1" s="628"/>
      <c r="KBG1" s="628"/>
      <c r="KBH1" s="52"/>
      <c r="KBI1" s="55"/>
      <c r="KBJ1" s="628"/>
      <c r="KBK1" s="628"/>
      <c r="KBL1" s="628"/>
      <c r="KBM1" s="628"/>
      <c r="KBN1" s="628"/>
      <c r="KBO1" s="52"/>
      <c r="KBP1" s="55"/>
      <c r="KBQ1" s="628"/>
      <c r="KBR1" s="628"/>
      <c r="KBS1" s="628"/>
      <c r="KBT1" s="628"/>
      <c r="KBU1" s="628"/>
      <c r="KBV1" s="52"/>
      <c r="KBW1" s="55"/>
      <c r="KBX1" s="628"/>
      <c r="KBY1" s="628"/>
      <c r="KBZ1" s="628"/>
      <c r="KCA1" s="628"/>
      <c r="KCB1" s="628"/>
      <c r="KCC1" s="52"/>
      <c r="KCD1" s="55"/>
      <c r="KCE1" s="628"/>
      <c r="KCF1" s="628"/>
      <c r="KCG1" s="628"/>
      <c r="KCH1" s="628"/>
      <c r="KCI1" s="628"/>
      <c r="KCJ1" s="52"/>
      <c r="KCK1" s="55"/>
      <c r="KCL1" s="628"/>
      <c r="KCM1" s="628"/>
      <c r="KCN1" s="628"/>
      <c r="KCO1" s="628"/>
      <c r="KCP1" s="628"/>
      <c r="KCQ1" s="52"/>
      <c r="KCR1" s="55"/>
      <c r="KCS1" s="628"/>
      <c r="KCT1" s="628"/>
      <c r="KCU1" s="628"/>
      <c r="KCV1" s="628"/>
      <c r="KCW1" s="628"/>
      <c r="KCX1" s="52"/>
      <c r="KCY1" s="55"/>
      <c r="KCZ1" s="628"/>
      <c r="KDA1" s="628"/>
      <c r="KDB1" s="628"/>
      <c r="KDC1" s="628"/>
      <c r="KDD1" s="628"/>
      <c r="KDE1" s="52"/>
      <c r="KDF1" s="55"/>
      <c r="KDG1" s="628"/>
      <c r="KDH1" s="628"/>
      <c r="KDI1" s="628"/>
      <c r="KDJ1" s="628"/>
      <c r="KDK1" s="628"/>
      <c r="KDL1" s="52"/>
      <c r="KDM1" s="55"/>
      <c r="KDN1" s="628"/>
      <c r="KDO1" s="628"/>
      <c r="KDP1" s="628"/>
      <c r="KDQ1" s="628"/>
      <c r="KDR1" s="628"/>
      <c r="KDS1" s="52"/>
      <c r="KDT1" s="55"/>
      <c r="KDU1" s="628"/>
      <c r="KDV1" s="628"/>
      <c r="KDW1" s="628"/>
      <c r="KDX1" s="628"/>
      <c r="KDY1" s="628"/>
      <c r="KDZ1" s="52"/>
      <c r="KEA1" s="55"/>
      <c r="KEB1" s="628"/>
      <c r="KEC1" s="628"/>
      <c r="KED1" s="628"/>
      <c r="KEE1" s="628"/>
      <c r="KEF1" s="628"/>
      <c r="KEG1" s="52"/>
      <c r="KEH1" s="55"/>
      <c r="KEI1" s="628"/>
      <c r="KEJ1" s="628"/>
      <c r="KEK1" s="628"/>
      <c r="KEL1" s="628"/>
      <c r="KEM1" s="628"/>
      <c r="KEN1" s="52"/>
      <c r="KEO1" s="55"/>
      <c r="KEP1" s="628"/>
      <c r="KEQ1" s="628"/>
      <c r="KER1" s="628"/>
      <c r="KES1" s="628"/>
      <c r="KET1" s="628"/>
      <c r="KEU1" s="52"/>
      <c r="KEV1" s="55"/>
      <c r="KEW1" s="628"/>
      <c r="KEX1" s="628"/>
      <c r="KEY1" s="628"/>
      <c r="KEZ1" s="628"/>
      <c r="KFA1" s="628"/>
      <c r="KFB1" s="52"/>
      <c r="KFC1" s="55"/>
      <c r="KFD1" s="628"/>
      <c r="KFE1" s="628"/>
      <c r="KFF1" s="628"/>
      <c r="KFG1" s="628"/>
      <c r="KFH1" s="628"/>
      <c r="KFI1" s="52"/>
      <c r="KFJ1" s="55"/>
      <c r="KFK1" s="628"/>
      <c r="KFL1" s="628"/>
      <c r="KFM1" s="628"/>
      <c r="KFN1" s="628"/>
      <c r="KFO1" s="628"/>
      <c r="KFP1" s="52"/>
      <c r="KFQ1" s="55"/>
      <c r="KFR1" s="628"/>
      <c r="KFS1" s="628"/>
      <c r="KFT1" s="628"/>
      <c r="KFU1" s="628"/>
      <c r="KFV1" s="628"/>
      <c r="KFW1" s="52"/>
      <c r="KFX1" s="55"/>
      <c r="KFY1" s="628"/>
      <c r="KFZ1" s="628"/>
      <c r="KGA1" s="628"/>
      <c r="KGB1" s="628"/>
      <c r="KGC1" s="628"/>
      <c r="KGD1" s="52"/>
      <c r="KGE1" s="55"/>
      <c r="KGF1" s="628"/>
      <c r="KGG1" s="628"/>
      <c r="KGH1" s="628"/>
      <c r="KGI1" s="628"/>
      <c r="KGJ1" s="628"/>
      <c r="KGK1" s="52"/>
      <c r="KGL1" s="55"/>
      <c r="KGM1" s="628"/>
      <c r="KGN1" s="628"/>
      <c r="KGO1" s="628"/>
      <c r="KGP1" s="628"/>
      <c r="KGQ1" s="628"/>
      <c r="KGR1" s="52"/>
      <c r="KGS1" s="55"/>
      <c r="KGT1" s="628"/>
      <c r="KGU1" s="628"/>
      <c r="KGV1" s="628"/>
      <c r="KGW1" s="628"/>
      <c r="KGX1" s="628"/>
      <c r="KGY1" s="52"/>
      <c r="KGZ1" s="55"/>
      <c r="KHA1" s="628"/>
      <c r="KHB1" s="628"/>
      <c r="KHC1" s="628"/>
      <c r="KHD1" s="628"/>
      <c r="KHE1" s="628"/>
      <c r="KHF1" s="52"/>
      <c r="KHG1" s="55"/>
      <c r="KHH1" s="628"/>
      <c r="KHI1" s="628"/>
      <c r="KHJ1" s="628"/>
      <c r="KHK1" s="628"/>
      <c r="KHL1" s="628"/>
      <c r="KHM1" s="52"/>
      <c r="KHN1" s="55"/>
      <c r="KHO1" s="628"/>
      <c r="KHP1" s="628"/>
      <c r="KHQ1" s="628"/>
      <c r="KHR1" s="628"/>
      <c r="KHS1" s="628"/>
      <c r="KHT1" s="52"/>
      <c r="KHU1" s="55"/>
      <c r="KHV1" s="628"/>
      <c r="KHW1" s="628"/>
      <c r="KHX1" s="628"/>
      <c r="KHY1" s="628"/>
      <c r="KHZ1" s="628"/>
      <c r="KIA1" s="52"/>
      <c r="KIB1" s="55"/>
      <c r="KIC1" s="628"/>
      <c r="KID1" s="628"/>
      <c r="KIE1" s="628"/>
      <c r="KIF1" s="628"/>
      <c r="KIG1" s="628"/>
      <c r="KIH1" s="52"/>
      <c r="KII1" s="55"/>
      <c r="KIJ1" s="628"/>
      <c r="KIK1" s="628"/>
      <c r="KIL1" s="628"/>
      <c r="KIM1" s="628"/>
      <c r="KIN1" s="628"/>
      <c r="KIO1" s="52"/>
      <c r="KIP1" s="55"/>
      <c r="KIQ1" s="628"/>
      <c r="KIR1" s="628"/>
      <c r="KIS1" s="628"/>
      <c r="KIT1" s="628"/>
      <c r="KIU1" s="628"/>
      <c r="KIV1" s="52"/>
      <c r="KIW1" s="55"/>
      <c r="KIX1" s="628"/>
      <c r="KIY1" s="628"/>
      <c r="KIZ1" s="628"/>
      <c r="KJA1" s="628"/>
      <c r="KJB1" s="628"/>
      <c r="KJC1" s="52"/>
      <c r="KJD1" s="55"/>
      <c r="KJE1" s="628"/>
      <c r="KJF1" s="628"/>
      <c r="KJG1" s="628"/>
      <c r="KJH1" s="628"/>
      <c r="KJI1" s="628"/>
      <c r="KJJ1" s="52"/>
      <c r="KJK1" s="55"/>
      <c r="KJL1" s="628"/>
      <c r="KJM1" s="628"/>
      <c r="KJN1" s="628"/>
      <c r="KJO1" s="628"/>
      <c r="KJP1" s="628"/>
      <c r="KJQ1" s="52"/>
      <c r="KJR1" s="55"/>
      <c r="KJS1" s="628"/>
      <c r="KJT1" s="628"/>
      <c r="KJU1" s="628"/>
      <c r="KJV1" s="628"/>
      <c r="KJW1" s="628"/>
      <c r="KJX1" s="52"/>
      <c r="KJY1" s="55"/>
      <c r="KJZ1" s="628"/>
      <c r="KKA1" s="628"/>
      <c r="KKB1" s="628"/>
      <c r="KKC1" s="628"/>
      <c r="KKD1" s="628"/>
      <c r="KKE1" s="52"/>
      <c r="KKF1" s="55"/>
      <c r="KKG1" s="628"/>
      <c r="KKH1" s="628"/>
      <c r="KKI1" s="628"/>
      <c r="KKJ1" s="628"/>
      <c r="KKK1" s="628"/>
      <c r="KKL1" s="52"/>
      <c r="KKM1" s="55"/>
      <c r="KKN1" s="628"/>
      <c r="KKO1" s="628"/>
      <c r="KKP1" s="628"/>
      <c r="KKQ1" s="628"/>
      <c r="KKR1" s="628"/>
      <c r="KKS1" s="52"/>
      <c r="KKT1" s="55"/>
      <c r="KKU1" s="628"/>
      <c r="KKV1" s="628"/>
      <c r="KKW1" s="628"/>
      <c r="KKX1" s="628"/>
      <c r="KKY1" s="628"/>
      <c r="KKZ1" s="52"/>
      <c r="KLA1" s="55"/>
      <c r="KLB1" s="628"/>
      <c r="KLC1" s="628"/>
      <c r="KLD1" s="628"/>
      <c r="KLE1" s="628"/>
      <c r="KLF1" s="628"/>
      <c r="KLG1" s="52"/>
      <c r="KLH1" s="55"/>
      <c r="KLI1" s="628"/>
      <c r="KLJ1" s="628"/>
      <c r="KLK1" s="628"/>
      <c r="KLL1" s="628"/>
      <c r="KLM1" s="628"/>
      <c r="KLN1" s="52"/>
      <c r="KLO1" s="55"/>
      <c r="KLP1" s="628"/>
      <c r="KLQ1" s="628"/>
      <c r="KLR1" s="628"/>
      <c r="KLS1" s="628"/>
      <c r="KLT1" s="628"/>
      <c r="KLU1" s="52"/>
      <c r="KLV1" s="55"/>
      <c r="KLW1" s="628"/>
      <c r="KLX1" s="628"/>
      <c r="KLY1" s="628"/>
      <c r="KLZ1" s="628"/>
      <c r="KMA1" s="628"/>
      <c r="KMB1" s="52"/>
      <c r="KMC1" s="55"/>
      <c r="KMD1" s="628"/>
      <c r="KME1" s="628"/>
      <c r="KMF1" s="628"/>
      <c r="KMG1" s="628"/>
      <c r="KMH1" s="628"/>
      <c r="KMI1" s="52"/>
      <c r="KMJ1" s="55"/>
      <c r="KMK1" s="628"/>
      <c r="KML1" s="628"/>
      <c r="KMM1" s="628"/>
      <c r="KMN1" s="628"/>
      <c r="KMO1" s="628"/>
      <c r="KMP1" s="52"/>
      <c r="KMQ1" s="55"/>
      <c r="KMR1" s="628"/>
      <c r="KMS1" s="628"/>
      <c r="KMT1" s="628"/>
      <c r="KMU1" s="628"/>
      <c r="KMV1" s="628"/>
      <c r="KMW1" s="52"/>
      <c r="KMX1" s="55"/>
      <c r="KMY1" s="628"/>
      <c r="KMZ1" s="628"/>
      <c r="KNA1" s="628"/>
      <c r="KNB1" s="628"/>
      <c r="KNC1" s="628"/>
      <c r="KND1" s="52"/>
      <c r="KNE1" s="55"/>
      <c r="KNF1" s="628"/>
      <c r="KNG1" s="628"/>
      <c r="KNH1" s="628"/>
      <c r="KNI1" s="628"/>
      <c r="KNJ1" s="628"/>
      <c r="KNK1" s="52"/>
      <c r="KNL1" s="55"/>
      <c r="KNM1" s="628"/>
      <c r="KNN1" s="628"/>
      <c r="KNO1" s="628"/>
      <c r="KNP1" s="628"/>
      <c r="KNQ1" s="628"/>
      <c r="KNR1" s="52"/>
      <c r="KNS1" s="55"/>
      <c r="KNT1" s="628"/>
      <c r="KNU1" s="628"/>
      <c r="KNV1" s="628"/>
      <c r="KNW1" s="628"/>
      <c r="KNX1" s="628"/>
      <c r="KNY1" s="52"/>
      <c r="KNZ1" s="55"/>
      <c r="KOA1" s="628"/>
      <c r="KOB1" s="628"/>
      <c r="KOC1" s="628"/>
      <c r="KOD1" s="628"/>
      <c r="KOE1" s="628"/>
      <c r="KOF1" s="52"/>
      <c r="KOG1" s="55"/>
      <c r="KOH1" s="628"/>
      <c r="KOI1" s="628"/>
      <c r="KOJ1" s="628"/>
      <c r="KOK1" s="628"/>
      <c r="KOL1" s="628"/>
      <c r="KOM1" s="52"/>
      <c r="KON1" s="55"/>
      <c r="KOO1" s="628"/>
      <c r="KOP1" s="628"/>
      <c r="KOQ1" s="628"/>
      <c r="KOR1" s="628"/>
      <c r="KOS1" s="628"/>
      <c r="KOT1" s="52"/>
      <c r="KOU1" s="55"/>
      <c r="KOV1" s="628"/>
      <c r="KOW1" s="628"/>
      <c r="KOX1" s="628"/>
      <c r="KOY1" s="628"/>
      <c r="KOZ1" s="628"/>
      <c r="KPA1" s="52"/>
      <c r="KPB1" s="55"/>
      <c r="KPC1" s="628"/>
      <c r="KPD1" s="628"/>
      <c r="KPE1" s="628"/>
      <c r="KPF1" s="628"/>
      <c r="KPG1" s="628"/>
      <c r="KPH1" s="52"/>
      <c r="KPI1" s="55"/>
      <c r="KPJ1" s="628"/>
      <c r="KPK1" s="628"/>
      <c r="KPL1" s="628"/>
      <c r="KPM1" s="628"/>
      <c r="KPN1" s="628"/>
      <c r="KPO1" s="52"/>
      <c r="KPP1" s="55"/>
      <c r="KPQ1" s="628"/>
      <c r="KPR1" s="628"/>
      <c r="KPS1" s="628"/>
      <c r="KPT1" s="628"/>
      <c r="KPU1" s="628"/>
      <c r="KPV1" s="52"/>
      <c r="KPW1" s="55"/>
      <c r="KPX1" s="628"/>
      <c r="KPY1" s="628"/>
      <c r="KPZ1" s="628"/>
      <c r="KQA1" s="628"/>
      <c r="KQB1" s="628"/>
      <c r="KQC1" s="52"/>
      <c r="KQD1" s="55"/>
      <c r="KQE1" s="628"/>
      <c r="KQF1" s="628"/>
      <c r="KQG1" s="628"/>
      <c r="KQH1" s="628"/>
      <c r="KQI1" s="628"/>
      <c r="KQJ1" s="52"/>
      <c r="KQK1" s="55"/>
      <c r="KQL1" s="628"/>
      <c r="KQM1" s="628"/>
      <c r="KQN1" s="628"/>
      <c r="KQO1" s="628"/>
      <c r="KQP1" s="628"/>
      <c r="KQQ1" s="52"/>
      <c r="KQR1" s="55"/>
      <c r="KQS1" s="628"/>
      <c r="KQT1" s="628"/>
      <c r="KQU1" s="628"/>
      <c r="KQV1" s="628"/>
      <c r="KQW1" s="628"/>
      <c r="KQX1" s="52"/>
      <c r="KQY1" s="55"/>
      <c r="KQZ1" s="628"/>
      <c r="KRA1" s="628"/>
      <c r="KRB1" s="628"/>
      <c r="KRC1" s="628"/>
      <c r="KRD1" s="628"/>
      <c r="KRE1" s="52"/>
      <c r="KRF1" s="55"/>
      <c r="KRG1" s="628"/>
      <c r="KRH1" s="628"/>
      <c r="KRI1" s="628"/>
      <c r="KRJ1" s="628"/>
      <c r="KRK1" s="628"/>
      <c r="KRL1" s="52"/>
      <c r="KRM1" s="55"/>
      <c r="KRN1" s="628"/>
      <c r="KRO1" s="628"/>
      <c r="KRP1" s="628"/>
      <c r="KRQ1" s="628"/>
      <c r="KRR1" s="628"/>
      <c r="KRS1" s="52"/>
      <c r="KRT1" s="55"/>
      <c r="KRU1" s="628"/>
      <c r="KRV1" s="628"/>
      <c r="KRW1" s="628"/>
      <c r="KRX1" s="628"/>
      <c r="KRY1" s="628"/>
      <c r="KRZ1" s="52"/>
      <c r="KSA1" s="55"/>
      <c r="KSB1" s="628"/>
      <c r="KSC1" s="628"/>
      <c r="KSD1" s="628"/>
      <c r="KSE1" s="628"/>
      <c r="KSF1" s="628"/>
      <c r="KSG1" s="52"/>
      <c r="KSH1" s="55"/>
      <c r="KSI1" s="628"/>
      <c r="KSJ1" s="628"/>
      <c r="KSK1" s="628"/>
      <c r="KSL1" s="628"/>
      <c r="KSM1" s="628"/>
      <c r="KSN1" s="52"/>
      <c r="KSO1" s="55"/>
      <c r="KSP1" s="628"/>
      <c r="KSQ1" s="628"/>
      <c r="KSR1" s="628"/>
      <c r="KSS1" s="628"/>
      <c r="KST1" s="628"/>
      <c r="KSU1" s="52"/>
      <c r="KSV1" s="55"/>
      <c r="KSW1" s="628"/>
      <c r="KSX1" s="628"/>
      <c r="KSY1" s="628"/>
      <c r="KSZ1" s="628"/>
      <c r="KTA1" s="628"/>
      <c r="KTB1" s="52"/>
      <c r="KTC1" s="55"/>
      <c r="KTD1" s="628"/>
      <c r="KTE1" s="628"/>
      <c r="KTF1" s="628"/>
      <c r="KTG1" s="628"/>
      <c r="KTH1" s="628"/>
      <c r="KTI1" s="52"/>
      <c r="KTJ1" s="55"/>
      <c r="KTK1" s="628"/>
      <c r="KTL1" s="628"/>
      <c r="KTM1" s="628"/>
      <c r="KTN1" s="628"/>
      <c r="KTO1" s="628"/>
      <c r="KTP1" s="52"/>
      <c r="KTQ1" s="55"/>
      <c r="KTR1" s="628"/>
      <c r="KTS1" s="628"/>
      <c r="KTT1" s="628"/>
      <c r="KTU1" s="628"/>
      <c r="KTV1" s="628"/>
      <c r="KTW1" s="52"/>
      <c r="KTX1" s="55"/>
      <c r="KTY1" s="628"/>
      <c r="KTZ1" s="628"/>
      <c r="KUA1" s="628"/>
      <c r="KUB1" s="628"/>
      <c r="KUC1" s="628"/>
      <c r="KUD1" s="52"/>
      <c r="KUE1" s="55"/>
      <c r="KUF1" s="628"/>
      <c r="KUG1" s="628"/>
      <c r="KUH1" s="628"/>
      <c r="KUI1" s="628"/>
      <c r="KUJ1" s="628"/>
      <c r="KUK1" s="52"/>
      <c r="KUL1" s="55"/>
      <c r="KUM1" s="628"/>
      <c r="KUN1" s="628"/>
      <c r="KUO1" s="628"/>
      <c r="KUP1" s="628"/>
      <c r="KUQ1" s="628"/>
      <c r="KUR1" s="52"/>
      <c r="KUS1" s="55"/>
      <c r="KUT1" s="628"/>
      <c r="KUU1" s="628"/>
      <c r="KUV1" s="628"/>
      <c r="KUW1" s="628"/>
      <c r="KUX1" s="628"/>
      <c r="KUY1" s="52"/>
      <c r="KUZ1" s="55"/>
      <c r="KVA1" s="628"/>
      <c r="KVB1" s="628"/>
      <c r="KVC1" s="628"/>
      <c r="KVD1" s="628"/>
      <c r="KVE1" s="628"/>
      <c r="KVF1" s="52"/>
      <c r="KVG1" s="55"/>
      <c r="KVH1" s="628"/>
      <c r="KVI1" s="628"/>
      <c r="KVJ1" s="628"/>
      <c r="KVK1" s="628"/>
      <c r="KVL1" s="628"/>
      <c r="KVM1" s="52"/>
      <c r="KVN1" s="55"/>
      <c r="KVO1" s="628"/>
      <c r="KVP1" s="628"/>
      <c r="KVQ1" s="628"/>
      <c r="KVR1" s="628"/>
      <c r="KVS1" s="628"/>
      <c r="KVT1" s="52"/>
      <c r="KVU1" s="55"/>
      <c r="KVV1" s="628"/>
      <c r="KVW1" s="628"/>
      <c r="KVX1" s="628"/>
      <c r="KVY1" s="628"/>
      <c r="KVZ1" s="628"/>
      <c r="KWA1" s="52"/>
      <c r="KWB1" s="55"/>
      <c r="KWC1" s="628"/>
      <c r="KWD1" s="628"/>
      <c r="KWE1" s="628"/>
      <c r="KWF1" s="628"/>
      <c r="KWG1" s="628"/>
      <c r="KWH1" s="52"/>
      <c r="KWI1" s="55"/>
      <c r="KWJ1" s="628"/>
      <c r="KWK1" s="628"/>
      <c r="KWL1" s="628"/>
      <c r="KWM1" s="628"/>
      <c r="KWN1" s="628"/>
      <c r="KWO1" s="52"/>
      <c r="KWP1" s="55"/>
      <c r="KWQ1" s="628"/>
      <c r="KWR1" s="628"/>
      <c r="KWS1" s="628"/>
      <c r="KWT1" s="628"/>
      <c r="KWU1" s="628"/>
      <c r="KWV1" s="52"/>
      <c r="KWW1" s="55"/>
      <c r="KWX1" s="628"/>
      <c r="KWY1" s="628"/>
      <c r="KWZ1" s="628"/>
      <c r="KXA1" s="628"/>
      <c r="KXB1" s="628"/>
      <c r="KXC1" s="52"/>
      <c r="KXD1" s="55"/>
      <c r="KXE1" s="628"/>
      <c r="KXF1" s="628"/>
      <c r="KXG1" s="628"/>
      <c r="KXH1" s="628"/>
      <c r="KXI1" s="628"/>
      <c r="KXJ1" s="52"/>
      <c r="KXK1" s="55"/>
      <c r="KXL1" s="628"/>
      <c r="KXM1" s="628"/>
      <c r="KXN1" s="628"/>
      <c r="KXO1" s="628"/>
      <c r="KXP1" s="628"/>
      <c r="KXQ1" s="52"/>
      <c r="KXR1" s="55"/>
      <c r="KXS1" s="628"/>
      <c r="KXT1" s="628"/>
      <c r="KXU1" s="628"/>
      <c r="KXV1" s="628"/>
      <c r="KXW1" s="628"/>
      <c r="KXX1" s="52"/>
      <c r="KXY1" s="55"/>
      <c r="KXZ1" s="628"/>
      <c r="KYA1" s="628"/>
      <c r="KYB1" s="628"/>
      <c r="KYC1" s="628"/>
      <c r="KYD1" s="628"/>
      <c r="KYE1" s="52"/>
      <c r="KYF1" s="55"/>
      <c r="KYG1" s="628"/>
      <c r="KYH1" s="628"/>
      <c r="KYI1" s="628"/>
      <c r="KYJ1" s="628"/>
      <c r="KYK1" s="628"/>
      <c r="KYL1" s="52"/>
      <c r="KYM1" s="55"/>
      <c r="KYN1" s="628"/>
      <c r="KYO1" s="628"/>
      <c r="KYP1" s="628"/>
      <c r="KYQ1" s="628"/>
      <c r="KYR1" s="628"/>
      <c r="KYS1" s="52"/>
      <c r="KYT1" s="55"/>
      <c r="KYU1" s="628"/>
      <c r="KYV1" s="628"/>
      <c r="KYW1" s="628"/>
      <c r="KYX1" s="628"/>
      <c r="KYY1" s="628"/>
      <c r="KYZ1" s="52"/>
      <c r="KZA1" s="55"/>
      <c r="KZB1" s="628"/>
      <c r="KZC1" s="628"/>
      <c r="KZD1" s="628"/>
      <c r="KZE1" s="628"/>
      <c r="KZF1" s="628"/>
      <c r="KZG1" s="52"/>
      <c r="KZH1" s="55"/>
      <c r="KZI1" s="628"/>
      <c r="KZJ1" s="628"/>
      <c r="KZK1" s="628"/>
      <c r="KZL1" s="628"/>
      <c r="KZM1" s="628"/>
      <c r="KZN1" s="52"/>
      <c r="KZO1" s="55"/>
      <c r="KZP1" s="628"/>
      <c r="KZQ1" s="628"/>
      <c r="KZR1" s="628"/>
      <c r="KZS1" s="628"/>
      <c r="KZT1" s="628"/>
      <c r="KZU1" s="52"/>
      <c r="KZV1" s="55"/>
      <c r="KZW1" s="628"/>
      <c r="KZX1" s="628"/>
      <c r="KZY1" s="628"/>
      <c r="KZZ1" s="628"/>
      <c r="LAA1" s="628"/>
      <c r="LAB1" s="52"/>
      <c r="LAC1" s="55"/>
      <c r="LAD1" s="628"/>
      <c r="LAE1" s="628"/>
      <c r="LAF1" s="628"/>
      <c r="LAG1" s="628"/>
      <c r="LAH1" s="628"/>
      <c r="LAI1" s="52"/>
      <c r="LAJ1" s="55"/>
      <c r="LAK1" s="628"/>
      <c r="LAL1" s="628"/>
      <c r="LAM1" s="628"/>
      <c r="LAN1" s="628"/>
      <c r="LAO1" s="628"/>
      <c r="LAP1" s="52"/>
      <c r="LAQ1" s="55"/>
      <c r="LAR1" s="628"/>
      <c r="LAS1" s="628"/>
      <c r="LAT1" s="628"/>
      <c r="LAU1" s="628"/>
      <c r="LAV1" s="628"/>
      <c r="LAW1" s="52"/>
      <c r="LAX1" s="55"/>
      <c r="LAY1" s="628"/>
      <c r="LAZ1" s="628"/>
      <c r="LBA1" s="628"/>
      <c r="LBB1" s="628"/>
      <c r="LBC1" s="628"/>
      <c r="LBD1" s="52"/>
      <c r="LBE1" s="55"/>
      <c r="LBF1" s="628"/>
      <c r="LBG1" s="628"/>
      <c r="LBH1" s="628"/>
      <c r="LBI1" s="628"/>
      <c r="LBJ1" s="628"/>
      <c r="LBK1" s="52"/>
      <c r="LBL1" s="55"/>
      <c r="LBM1" s="628"/>
      <c r="LBN1" s="628"/>
      <c r="LBO1" s="628"/>
      <c r="LBP1" s="628"/>
      <c r="LBQ1" s="628"/>
      <c r="LBR1" s="52"/>
      <c r="LBS1" s="55"/>
      <c r="LBT1" s="628"/>
      <c r="LBU1" s="628"/>
      <c r="LBV1" s="628"/>
      <c r="LBW1" s="628"/>
      <c r="LBX1" s="628"/>
      <c r="LBY1" s="52"/>
      <c r="LBZ1" s="55"/>
      <c r="LCA1" s="628"/>
      <c r="LCB1" s="628"/>
      <c r="LCC1" s="628"/>
      <c r="LCD1" s="628"/>
      <c r="LCE1" s="628"/>
      <c r="LCF1" s="52"/>
      <c r="LCG1" s="55"/>
      <c r="LCH1" s="628"/>
      <c r="LCI1" s="628"/>
      <c r="LCJ1" s="628"/>
      <c r="LCK1" s="628"/>
      <c r="LCL1" s="628"/>
      <c r="LCM1" s="52"/>
      <c r="LCN1" s="55"/>
      <c r="LCO1" s="628"/>
      <c r="LCP1" s="628"/>
      <c r="LCQ1" s="628"/>
      <c r="LCR1" s="628"/>
      <c r="LCS1" s="628"/>
      <c r="LCT1" s="52"/>
      <c r="LCU1" s="55"/>
      <c r="LCV1" s="628"/>
      <c r="LCW1" s="628"/>
      <c r="LCX1" s="628"/>
      <c r="LCY1" s="628"/>
      <c r="LCZ1" s="628"/>
      <c r="LDA1" s="52"/>
      <c r="LDB1" s="55"/>
      <c r="LDC1" s="628"/>
      <c r="LDD1" s="628"/>
      <c r="LDE1" s="628"/>
      <c r="LDF1" s="628"/>
      <c r="LDG1" s="628"/>
      <c r="LDH1" s="52"/>
      <c r="LDI1" s="55"/>
      <c r="LDJ1" s="628"/>
      <c r="LDK1" s="628"/>
      <c r="LDL1" s="628"/>
      <c r="LDM1" s="628"/>
      <c r="LDN1" s="628"/>
      <c r="LDO1" s="52"/>
      <c r="LDP1" s="55"/>
      <c r="LDQ1" s="628"/>
      <c r="LDR1" s="628"/>
      <c r="LDS1" s="628"/>
      <c r="LDT1" s="628"/>
      <c r="LDU1" s="628"/>
      <c r="LDV1" s="52"/>
      <c r="LDW1" s="55"/>
      <c r="LDX1" s="628"/>
      <c r="LDY1" s="628"/>
      <c r="LDZ1" s="628"/>
      <c r="LEA1" s="628"/>
      <c r="LEB1" s="628"/>
      <c r="LEC1" s="52"/>
      <c r="LED1" s="55"/>
      <c r="LEE1" s="628"/>
      <c r="LEF1" s="628"/>
      <c r="LEG1" s="628"/>
      <c r="LEH1" s="628"/>
      <c r="LEI1" s="628"/>
      <c r="LEJ1" s="52"/>
      <c r="LEK1" s="55"/>
      <c r="LEL1" s="628"/>
      <c r="LEM1" s="628"/>
      <c r="LEN1" s="628"/>
      <c r="LEO1" s="628"/>
      <c r="LEP1" s="628"/>
      <c r="LEQ1" s="52"/>
      <c r="LER1" s="55"/>
      <c r="LES1" s="628"/>
      <c r="LET1" s="628"/>
      <c r="LEU1" s="628"/>
      <c r="LEV1" s="628"/>
      <c r="LEW1" s="628"/>
      <c r="LEX1" s="52"/>
      <c r="LEY1" s="55"/>
      <c r="LEZ1" s="628"/>
      <c r="LFA1" s="628"/>
      <c r="LFB1" s="628"/>
      <c r="LFC1" s="628"/>
      <c r="LFD1" s="628"/>
      <c r="LFE1" s="52"/>
      <c r="LFF1" s="55"/>
      <c r="LFG1" s="628"/>
      <c r="LFH1" s="628"/>
      <c r="LFI1" s="628"/>
      <c r="LFJ1" s="628"/>
      <c r="LFK1" s="628"/>
      <c r="LFL1" s="52"/>
      <c r="LFM1" s="55"/>
      <c r="LFN1" s="628"/>
      <c r="LFO1" s="628"/>
      <c r="LFP1" s="628"/>
      <c r="LFQ1" s="628"/>
      <c r="LFR1" s="628"/>
      <c r="LFS1" s="52"/>
      <c r="LFT1" s="55"/>
      <c r="LFU1" s="628"/>
      <c r="LFV1" s="628"/>
      <c r="LFW1" s="628"/>
      <c r="LFX1" s="628"/>
      <c r="LFY1" s="628"/>
      <c r="LFZ1" s="52"/>
      <c r="LGA1" s="55"/>
      <c r="LGB1" s="628"/>
      <c r="LGC1" s="628"/>
      <c r="LGD1" s="628"/>
      <c r="LGE1" s="628"/>
      <c r="LGF1" s="628"/>
      <c r="LGG1" s="52"/>
      <c r="LGH1" s="55"/>
      <c r="LGI1" s="628"/>
      <c r="LGJ1" s="628"/>
      <c r="LGK1" s="628"/>
      <c r="LGL1" s="628"/>
      <c r="LGM1" s="628"/>
      <c r="LGN1" s="52"/>
      <c r="LGO1" s="55"/>
      <c r="LGP1" s="628"/>
      <c r="LGQ1" s="628"/>
      <c r="LGR1" s="628"/>
      <c r="LGS1" s="628"/>
      <c r="LGT1" s="628"/>
      <c r="LGU1" s="52"/>
      <c r="LGV1" s="55"/>
      <c r="LGW1" s="628"/>
      <c r="LGX1" s="628"/>
      <c r="LGY1" s="628"/>
      <c r="LGZ1" s="628"/>
      <c r="LHA1" s="628"/>
      <c r="LHB1" s="52"/>
      <c r="LHC1" s="55"/>
      <c r="LHD1" s="628"/>
      <c r="LHE1" s="628"/>
      <c r="LHF1" s="628"/>
      <c r="LHG1" s="628"/>
      <c r="LHH1" s="628"/>
      <c r="LHI1" s="52"/>
      <c r="LHJ1" s="55"/>
      <c r="LHK1" s="628"/>
      <c r="LHL1" s="628"/>
      <c r="LHM1" s="628"/>
      <c r="LHN1" s="628"/>
      <c r="LHO1" s="628"/>
      <c r="LHP1" s="52"/>
      <c r="LHQ1" s="55"/>
      <c r="LHR1" s="628"/>
      <c r="LHS1" s="628"/>
      <c r="LHT1" s="628"/>
      <c r="LHU1" s="628"/>
      <c r="LHV1" s="628"/>
      <c r="LHW1" s="52"/>
      <c r="LHX1" s="55"/>
      <c r="LHY1" s="628"/>
      <c r="LHZ1" s="628"/>
      <c r="LIA1" s="628"/>
      <c r="LIB1" s="628"/>
      <c r="LIC1" s="628"/>
      <c r="LID1" s="52"/>
      <c r="LIE1" s="55"/>
      <c r="LIF1" s="628"/>
      <c r="LIG1" s="628"/>
      <c r="LIH1" s="628"/>
      <c r="LII1" s="628"/>
      <c r="LIJ1" s="628"/>
      <c r="LIK1" s="52"/>
      <c r="LIL1" s="55"/>
      <c r="LIM1" s="628"/>
      <c r="LIN1" s="628"/>
      <c r="LIO1" s="628"/>
      <c r="LIP1" s="628"/>
      <c r="LIQ1" s="628"/>
      <c r="LIR1" s="52"/>
      <c r="LIS1" s="55"/>
      <c r="LIT1" s="628"/>
      <c r="LIU1" s="628"/>
      <c r="LIV1" s="628"/>
      <c r="LIW1" s="628"/>
      <c r="LIX1" s="628"/>
      <c r="LIY1" s="52"/>
      <c r="LIZ1" s="55"/>
      <c r="LJA1" s="628"/>
      <c r="LJB1" s="628"/>
      <c r="LJC1" s="628"/>
      <c r="LJD1" s="628"/>
      <c r="LJE1" s="628"/>
      <c r="LJF1" s="52"/>
      <c r="LJG1" s="55"/>
      <c r="LJH1" s="628"/>
      <c r="LJI1" s="628"/>
      <c r="LJJ1" s="628"/>
      <c r="LJK1" s="628"/>
      <c r="LJL1" s="628"/>
      <c r="LJM1" s="52"/>
      <c r="LJN1" s="55"/>
      <c r="LJO1" s="628"/>
      <c r="LJP1" s="628"/>
      <c r="LJQ1" s="628"/>
      <c r="LJR1" s="628"/>
      <c r="LJS1" s="628"/>
      <c r="LJT1" s="52"/>
      <c r="LJU1" s="55"/>
      <c r="LJV1" s="628"/>
      <c r="LJW1" s="628"/>
      <c r="LJX1" s="628"/>
      <c r="LJY1" s="628"/>
      <c r="LJZ1" s="628"/>
      <c r="LKA1" s="52"/>
      <c r="LKB1" s="55"/>
      <c r="LKC1" s="628"/>
      <c r="LKD1" s="628"/>
      <c r="LKE1" s="628"/>
      <c r="LKF1" s="628"/>
      <c r="LKG1" s="628"/>
      <c r="LKH1" s="52"/>
      <c r="LKI1" s="55"/>
      <c r="LKJ1" s="628"/>
      <c r="LKK1" s="628"/>
      <c r="LKL1" s="628"/>
      <c r="LKM1" s="628"/>
      <c r="LKN1" s="628"/>
      <c r="LKO1" s="52"/>
      <c r="LKP1" s="55"/>
      <c r="LKQ1" s="628"/>
      <c r="LKR1" s="628"/>
      <c r="LKS1" s="628"/>
      <c r="LKT1" s="628"/>
      <c r="LKU1" s="628"/>
      <c r="LKV1" s="52"/>
      <c r="LKW1" s="55"/>
      <c r="LKX1" s="628"/>
      <c r="LKY1" s="628"/>
      <c r="LKZ1" s="628"/>
      <c r="LLA1" s="628"/>
      <c r="LLB1" s="628"/>
      <c r="LLC1" s="52"/>
      <c r="LLD1" s="55"/>
      <c r="LLE1" s="628"/>
      <c r="LLF1" s="628"/>
      <c r="LLG1" s="628"/>
      <c r="LLH1" s="628"/>
      <c r="LLI1" s="628"/>
      <c r="LLJ1" s="52"/>
      <c r="LLK1" s="55"/>
      <c r="LLL1" s="628"/>
      <c r="LLM1" s="628"/>
      <c r="LLN1" s="628"/>
      <c r="LLO1" s="628"/>
      <c r="LLP1" s="628"/>
      <c r="LLQ1" s="52"/>
      <c r="LLR1" s="55"/>
      <c r="LLS1" s="628"/>
      <c r="LLT1" s="628"/>
      <c r="LLU1" s="628"/>
      <c r="LLV1" s="628"/>
      <c r="LLW1" s="628"/>
      <c r="LLX1" s="52"/>
      <c r="LLY1" s="55"/>
      <c r="LLZ1" s="628"/>
      <c r="LMA1" s="628"/>
      <c r="LMB1" s="628"/>
      <c r="LMC1" s="628"/>
      <c r="LMD1" s="628"/>
      <c r="LME1" s="52"/>
      <c r="LMF1" s="55"/>
      <c r="LMG1" s="628"/>
      <c r="LMH1" s="628"/>
      <c r="LMI1" s="628"/>
      <c r="LMJ1" s="628"/>
      <c r="LMK1" s="628"/>
      <c r="LML1" s="52"/>
      <c r="LMM1" s="55"/>
      <c r="LMN1" s="628"/>
      <c r="LMO1" s="628"/>
      <c r="LMP1" s="628"/>
      <c r="LMQ1" s="628"/>
      <c r="LMR1" s="628"/>
      <c r="LMS1" s="52"/>
      <c r="LMT1" s="55"/>
      <c r="LMU1" s="628"/>
      <c r="LMV1" s="628"/>
      <c r="LMW1" s="628"/>
      <c r="LMX1" s="628"/>
      <c r="LMY1" s="628"/>
      <c r="LMZ1" s="52"/>
      <c r="LNA1" s="55"/>
      <c r="LNB1" s="628"/>
      <c r="LNC1" s="628"/>
      <c r="LND1" s="628"/>
      <c r="LNE1" s="628"/>
      <c r="LNF1" s="628"/>
      <c r="LNG1" s="52"/>
      <c r="LNH1" s="55"/>
      <c r="LNI1" s="628"/>
      <c r="LNJ1" s="628"/>
      <c r="LNK1" s="628"/>
      <c r="LNL1" s="628"/>
      <c r="LNM1" s="628"/>
      <c r="LNN1" s="52"/>
      <c r="LNO1" s="55"/>
      <c r="LNP1" s="628"/>
      <c r="LNQ1" s="628"/>
      <c r="LNR1" s="628"/>
      <c r="LNS1" s="628"/>
      <c r="LNT1" s="628"/>
      <c r="LNU1" s="52"/>
      <c r="LNV1" s="55"/>
      <c r="LNW1" s="628"/>
      <c r="LNX1" s="628"/>
      <c r="LNY1" s="628"/>
      <c r="LNZ1" s="628"/>
      <c r="LOA1" s="628"/>
      <c r="LOB1" s="52"/>
      <c r="LOC1" s="55"/>
      <c r="LOD1" s="628"/>
      <c r="LOE1" s="628"/>
      <c r="LOF1" s="628"/>
      <c r="LOG1" s="628"/>
      <c r="LOH1" s="628"/>
      <c r="LOI1" s="52"/>
      <c r="LOJ1" s="55"/>
      <c r="LOK1" s="628"/>
      <c r="LOL1" s="628"/>
      <c r="LOM1" s="628"/>
      <c r="LON1" s="628"/>
      <c r="LOO1" s="628"/>
      <c r="LOP1" s="52"/>
      <c r="LOQ1" s="55"/>
      <c r="LOR1" s="628"/>
      <c r="LOS1" s="628"/>
      <c r="LOT1" s="628"/>
      <c r="LOU1" s="628"/>
      <c r="LOV1" s="628"/>
      <c r="LOW1" s="52"/>
      <c r="LOX1" s="55"/>
      <c r="LOY1" s="628"/>
      <c r="LOZ1" s="628"/>
      <c r="LPA1" s="628"/>
      <c r="LPB1" s="628"/>
      <c r="LPC1" s="628"/>
      <c r="LPD1" s="52"/>
      <c r="LPE1" s="55"/>
      <c r="LPF1" s="628"/>
      <c r="LPG1" s="628"/>
      <c r="LPH1" s="628"/>
      <c r="LPI1" s="628"/>
      <c r="LPJ1" s="628"/>
      <c r="LPK1" s="52"/>
      <c r="LPL1" s="55"/>
      <c r="LPM1" s="628"/>
      <c r="LPN1" s="628"/>
      <c r="LPO1" s="628"/>
      <c r="LPP1" s="628"/>
      <c r="LPQ1" s="628"/>
      <c r="LPR1" s="52"/>
      <c r="LPS1" s="55"/>
      <c r="LPT1" s="628"/>
      <c r="LPU1" s="628"/>
      <c r="LPV1" s="628"/>
      <c r="LPW1" s="628"/>
      <c r="LPX1" s="628"/>
      <c r="LPY1" s="52"/>
      <c r="LPZ1" s="55"/>
      <c r="LQA1" s="628"/>
      <c r="LQB1" s="628"/>
      <c r="LQC1" s="628"/>
      <c r="LQD1" s="628"/>
      <c r="LQE1" s="628"/>
      <c r="LQF1" s="52"/>
      <c r="LQG1" s="55"/>
      <c r="LQH1" s="628"/>
      <c r="LQI1" s="628"/>
      <c r="LQJ1" s="628"/>
      <c r="LQK1" s="628"/>
      <c r="LQL1" s="628"/>
      <c r="LQM1" s="52"/>
      <c r="LQN1" s="55"/>
      <c r="LQO1" s="628"/>
      <c r="LQP1" s="628"/>
      <c r="LQQ1" s="628"/>
      <c r="LQR1" s="628"/>
      <c r="LQS1" s="628"/>
      <c r="LQT1" s="52"/>
      <c r="LQU1" s="55"/>
      <c r="LQV1" s="628"/>
      <c r="LQW1" s="628"/>
      <c r="LQX1" s="628"/>
      <c r="LQY1" s="628"/>
      <c r="LQZ1" s="628"/>
      <c r="LRA1" s="52"/>
      <c r="LRB1" s="55"/>
      <c r="LRC1" s="628"/>
      <c r="LRD1" s="628"/>
      <c r="LRE1" s="628"/>
      <c r="LRF1" s="628"/>
      <c r="LRG1" s="628"/>
      <c r="LRH1" s="52"/>
      <c r="LRI1" s="55"/>
      <c r="LRJ1" s="628"/>
      <c r="LRK1" s="628"/>
      <c r="LRL1" s="628"/>
      <c r="LRM1" s="628"/>
      <c r="LRN1" s="628"/>
      <c r="LRO1" s="52"/>
      <c r="LRP1" s="55"/>
      <c r="LRQ1" s="628"/>
      <c r="LRR1" s="628"/>
      <c r="LRS1" s="628"/>
      <c r="LRT1" s="628"/>
      <c r="LRU1" s="628"/>
      <c r="LRV1" s="52"/>
      <c r="LRW1" s="55"/>
      <c r="LRX1" s="628"/>
      <c r="LRY1" s="628"/>
      <c r="LRZ1" s="628"/>
      <c r="LSA1" s="628"/>
      <c r="LSB1" s="628"/>
      <c r="LSC1" s="52"/>
      <c r="LSD1" s="55"/>
      <c r="LSE1" s="628"/>
      <c r="LSF1" s="628"/>
      <c r="LSG1" s="628"/>
      <c r="LSH1" s="628"/>
      <c r="LSI1" s="628"/>
      <c r="LSJ1" s="52"/>
      <c r="LSK1" s="55"/>
      <c r="LSL1" s="628"/>
      <c r="LSM1" s="628"/>
      <c r="LSN1" s="628"/>
      <c r="LSO1" s="628"/>
      <c r="LSP1" s="628"/>
      <c r="LSQ1" s="52"/>
      <c r="LSR1" s="55"/>
      <c r="LSS1" s="628"/>
      <c r="LST1" s="628"/>
      <c r="LSU1" s="628"/>
      <c r="LSV1" s="628"/>
      <c r="LSW1" s="628"/>
      <c r="LSX1" s="52"/>
      <c r="LSY1" s="55"/>
      <c r="LSZ1" s="628"/>
      <c r="LTA1" s="628"/>
      <c r="LTB1" s="628"/>
      <c r="LTC1" s="628"/>
      <c r="LTD1" s="628"/>
      <c r="LTE1" s="52"/>
      <c r="LTF1" s="55"/>
      <c r="LTG1" s="628"/>
      <c r="LTH1" s="628"/>
      <c r="LTI1" s="628"/>
      <c r="LTJ1" s="628"/>
      <c r="LTK1" s="628"/>
      <c r="LTL1" s="52"/>
      <c r="LTM1" s="55"/>
      <c r="LTN1" s="628"/>
      <c r="LTO1" s="628"/>
      <c r="LTP1" s="628"/>
      <c r="LTQ1" s="628"/>
      <c r="LTR1" s="628"/>
      <c r="LTS1" s="52"/>
      <c r="LTT1" s="55"/>
      <c r="LTU1" s="628"/>
      <c r="LTV1" s="628"/>
      <c r="LTW1" s="628"/>
      <c r="LTX1" s="628"/>
      <c r="LTY1" s="628"/>
      <c r="LTZ1" s="52"/>
      <c r="LUA1" s="55"/>
      <c r="LUB1" s="628"/>
      <c r="LUC1" s="628"/>
      <c r="LUD1" s="628"/>
      <c r="LUE1" s="628"/>
      <c r="LUF1" s="628"/>
      <c r="LUG1" s="52"/>
      <c r="LUH1" s="55"/>
      <c r="LUI1" s="628"/>
      <c r="LUJ1" s="628"/>
      <c r="LUK1" s="628"/>
      <c r="LUL1" s="628"/>
      <c r="LUM1" s="628"/>
      <c r="LUN1" s="52"/>
      <c r="LUO1" s="55"/>
      <c r="LUP1" s="628"/>
      <c r="LUQ1" s="628"/>
      <c r="LUR1" s="628"/>
      <c r="LUS1" s="628"/>
      <c r="LUT1" s="628"/>
      <c r="LUU1" s="52"/>
      <c r="LUV1" s="55"/>
      <c r="LUW1" s="628"/>
      <c r="LUX1" s="628"/>
      <c r="LUY1" s="628"/>
      <c r="LUZ1" s="628"/>
      <c r="LVA1" s="628"/>
      <c r="LVB1" s="52"/>
      <c r="LVC1" s="55"/>
      <c r="LVD1" s="628"/>
      <c r="LVE1" s="628"/>
      <c r="LVF1" s="628"/>
      <c r="LVG1" s="628"/>
      <c r="LVH1" s="628"/>
      <c r="LVI1" s="52"/>
      <c r="LVJ1" s="55"/>
      <c r="LVK1" s="628"/>
      <c r="LVL1" s="628"/>
      <c r="LVM1" s="628"/>
      <c r="LVN1" s="628"/>
      <c r="LVO1" s="628"/>
      <c r="LVP1" s="52"/>
      <c r="LVQ1" s="55"/>
      <c r="LVR1" s="628"/>
      <c r="LVS1" s="628"/>
      <c r="LVT1" s="628"/>
      <c r="LVU1" s="628"/>
      <c r="LVV1" s="628"/>
      <c r="LVW1" s="52"/>
      <c r="LVX1" s="55"/>
      <c r="LVY1" s="628"/>
      <c r="LVZ1" s="628"/>
      <c r="LWA1" s="628"/>
      <c r="LWB1" s="628"/>
      <c r="LWC1" s="628"/>
      <c r="LWD1" s="52"/>
      <c r="LWE1" s="55"/>
      <c r="LWF1" s="628"/>
      <c r="LWG1" s="628"/>
      <c r="LWH1" s="628"/>
      <c r="LWI1" s="628"/>
      <c r="LWJ1" s="628"/>
      <c r="LWK1" s="52"/>
      <c r="LWL1" s="55"/>
      <c r="LWM1" s="628"/>
      <c r="LWN1" s="628"/>
      <c r="LWO1" s="628"/>
      <c r="LWP1" s="628"/>
      <c r="LWQ1" s="628"/>
      <c r="LWR1" s="52"/>
      <c r="LWS1" s="55"/>
      <c r="LWT1" s="628"/>
      <c r="LWU1" s="628"/>
      <c r="LWV1" s="628"/>
      <c r="LWW1" s="628"/>
      <c r="LWX1" s="628"/>
      <c r="LWY1" s="52"/>
      <c r="LWZ1" s="55"/>
      <c r="LXA1" s="628"/>
      <c r="LXB1" s="628"/>
      <c r="LXC1" s="628"/>
      <c r="LXD1" s="628"/>
      <c r="LXE1" s="628"/>
      <c r="LXF1" s="52"/>
      <c r="LXG1" s="55"/>
      <c r="LXH1" s="628"/>
      <c r="LXI1" s="628"/>
      <c r="LXJ1" s="628"/>
      <c r="LXK1" s="628"/>
      <c r="LXL1" s="628"/>
      <c r="LXM1" s="52"/>
      <c r="LXN1" s="55"/>
      <c r="LXO1" s="628"/>
      <c r="LXP1" s="628"/>
      <c r="LXQ1" s="628"/>
      <c r="LXR1" s="628"/>
      <c r="LXS1" s="628"/>
      <c r="LXT1" s="52"/>
      <c r="LXU1" s="55"/>
      <c r="LXV1" s="628"/>
      <c r="LXW1" s="628"/>
      <c r="LXX1" s="628"/>
      <c r="LXY1" s="628"/>
      <c r="LXZ1" s="628"/>
      <c r="LYA1" s="52"/>
      <c r="LYB1" s="55"/>
      <c r="LYC1" s="628"/>
      <c r="LYD1" s="628"/>
      <c r="LYE1" s="628"/>
      <c r="LYF1" s="628"/>
      <c r="LYG1" s="628"/>
      <c r="LYH1" s="52"/>
      <c r="LYI1" s="55"/>
      <c r="LYJ1" s="628"/>
      <c r="LYK1" s="628"/>
      <c r="LYL1" s="628"/>
      <c r="LYM1" s="628"/>
      <c r="LYN1" s="628"/>
      <c r="LYO1" s="52"/>
      <c r="LYP1" s="55"/>
      <c r="LYQ1" s="628"/>
      <c r="LYR1" s="628"/>
      <c r="LYS1" s="628"/>
      <c r="LYT1" s="628"/>
      <c r="LYU1" s="628"/>
      <c r="LYV1" s="52"/>
      <c r="LYW1" s="55"/>
      <c r="LYX1" s="628"/>
      <c r="LYY1" s="628"/>
      <c r="LYZ1" s="628"/>
      <c r="LZA1" s="628"/>
      <c r="LZB1" s="628"/>
      <c r="LZC1" s="52"/>
      <c r="LZD1" s="55"/>
      <c r="LZE1" s="628"/>
      <c r="LZF1" s="628"/>
      <c r="LZG1" s="628"/>
      <c r="LZH1" s="628"/>
      <c r="LZI1" s="628"/>
      <c r="LZJ1" s="52"/>
      <c r="LZK1" s="55"/>
      <c r="LZL1" s="628"/>
      <c r="LZM1" s="628"/>
      <c r="LZN1" s="628"/>
      <c r="LZO1" s="628"/>
      <c r="LZP1" s="628"/>
      <c r="LZQ1" s="52"/>
      <c r="LZR1" s="55"/>
      <c r="LZS1" s="628"/>
      <c r="LZT1" s="628"/>
      <c r="LZU1" s="628"/>
      <c r="LZV1" s="628"/>
      <c r="LZW1" s="628"/>
      <c r="LZX1" s="52"/>
      <c r="LZY1" s="55"/>
      <c r="LZZ1" s="628"/>
      <c r="MAA1" s="628"/>
      <c r="MAB1" s="628"/>
      <c r="MAC1" s="628"/>
      <c r="MAD1" s="628"/>
      <c r="MAE1" s="52"/>
      <c r="MAF1" s="55"/>
      <c r="MAG1" s="628"/>
      <c r="MAH1" s="628"/>
      <c r="MAI1" s="628"/>
      <c r="MAJ1" s="628"/>
      <c r="MAK1" s="628"/>
      <c r="MAL1" s="52"/>
      <c r="MAM1" s="55"/>
      <c r="MAN1" s="628"/>
      <c r="MAO1" s="628"/>
      <c r="MAP1" s="628"/>
      <c r="MAQ1" s="628"/>
      <c r="MAR1" s="628"/>
      <c r="MAS1" s="52"/>
      <c r="MAT1" s="55"/>
      <c r="MAU1" s="628"/>
      <c r="MAV1" s="628"/>
      <c r="MAW1" s="628"/>
      <c r="MAX1" s="628"/>
      <c r="MAY1" s="628"/>
      <c r="MAZ1" s="52"/>
      <c r="MBA1" s="55"/>
      <c r="MBB1" s="628"/>
      <c r="MBC1" s="628"/>
      <c r="MBD1" s="628"/>
      <c r="MBE1" s="628"/>
      <c r="MBF1" s="628"/>
      <c r="MBG1" s="52"/>
      <c r="MBH1" s="55"/>
      <c r="MBI1" s="628"/>
      <c r="MBJ1" s="628"/>
      <c r="MBK1" s="628"/>
      <c r="MBL1" s="628"/>
      <c r="MBM1" s="628"/>
      <c r="MBN1" s="52"/>
      <c r="MBO1" s="55"/>
      <c r="MBP1" s="628"/>
      <c r="MBQ1" s="628"/>
      <c r="MBR1" s="628"/>
      <c r="MBS1" s="628"/>
      <c r="MBT1" s="628"/>
      <c r="MBU1" s="52"/>
      <c r="MBV1" s="55"/>
      <c r="MBW1" s="628"/>
      <c r="MBX1" s="628"/>
      <c r="MBY1" s="628"/>
      <c r="MBZ1" s="628"/>
      <c r="MCA1" s="628"/>
      <c r="MCB1" s="52"/>
      <c r="MCC1" s="55"/>
      <c r="MCD1" s="628"/>
      <c r="MCE1" s="628"/>
      <c r="MCF1" s="628"/>
      <c r="MCG1" s="628"/>
      <c r="MCH1" s="628"/>
      <c r="MCI1" s="52"/>
      <c r="MCJ1" s="55"/>
      <c r="MCK1" s="628"/>
      <c r="MCL1" s="628"/>
      <c r="MCM1" s="628"/>
      <c r="MCN1" s="628"/>
      <c r="MCO1" s="628"/>
      <c r="MCP1" s="52"/>
      <c r="MCQ1" s="55"/>
      <c r="MCR1" s="628"/>
      <c r="MCS1" s="628"/>
      <c r="MCT1" s="628"/>
      <c r="MCU1" s="628"/>
      <c r="MCV1" s="628"/>
      <c r="MCW1" s="52"/>
      <c r="MCX1" s="55"/>
      <c r="MCY1" s="628"/>
      <c r="MCZ1" s="628"/>
      <c r="MDA1" s="628"/>
      <c r="MDB1" s="628"/>
      <c r="MDC1" s="628"/>
      <c r="MDD1" s="52"/>
      <c r="MDE1" s="55"/>
      <c r="MDF1" s="628"/>
      <c r="MDG1" s="628"/>
      <c r="MDH1" s="628"/>
      <c r="MDI1" s="628"/>
      <c r="MDJ1" s="628"/>
      <c r="MDK1" s="52"/>
      <c r="MDL1" s="55"/>
      <c r="MDM1" s="628"/>
      <c r="MDN1" s="628"/>
      <c r="MDO1" s="628"/>
      <c r="MDP1" s="628"/>
      <c r="MDQ1" s="628"/>
      <c r="MDR1" s="52"/>
      <c r="MDS1" s="55"/>
      <c r="MDT1" s="628"/>
      <c r="MDU1" s="628"/>
      <c r="MDV1" s="628"/>
      <c r="MDW1" s="628"/>
      <c r="MDX1" s="628"/>
      <c r="MDY1" s="52"/>
      <c r="MDZ1" s="55"/>
      <c r="MEA1" s="628"/>
      <c r="MEB1" s="628"/>
      <c r="MEC1" s="628"/>
      <c r="MED1" s="628"/>
      <c r="MEE1" s="628"/>
      <c r="MEF1" s="52"/>
      <c r="MEG1" s="55"/>
      <c r="MEH1" s="628"/>
      <c r="MEI1" s="628"/>
      <c r="MEJ1" s="628"/>
      <c r="MEK1" s="628"/>
      <c r="MEL1" s="628"/>
      <c r="MEM1" s="52"/>
      <c r="MEN1" s="55"/>
      <c r="MEO1" s="628"/>
      <c r="MEP1" s="628"/>
      <c r="MEQ1" s="628"/>
      <c r="MER1" s="628"/>
      <c r="MES1" s="628"/>
      <c r="MET1" s="52"/>
      <c r="MEU1" s="55"/>
      <c r="MEV1" s="628"/>
      <c r="MEW1" s="628"/>
      <c r="MEX1" s="628"/>
      <c r="MEY1" s="628"/>
      <c r="MEZ1" s="628"/>
      <c r="MFA1" s="52"/>
      <c r="MFB1" s="55"/>
      <c r="MFC1" s="628"/>
      <c r="MFD1" s="628"/>
      <c r="MFE1" s="628"/>
      <c r="MFF1" s="628"/>
      <c r="MFG1" s="628"/>
      <c r="MFH1" s="52"/>
      <c r="MFI1" s="55"/>
      <c r="MFJ1" s="628"/>
      <c r="MFK1" s="628"/>
      <c r="MFL1" s="628"/>
      <c r="MFM1" s="628"/>
      <c r="MFN1" s="628"/>
      <c r="MFO1" s="52"/>
      <c r="MFP1" s="55"/>
      <c r="MFQ1" s="628"/>
      <c r="MFR1" s="628"/>
      <c r="MFS1" s="628"/>
      <c r="MFT1" s="628"/>
      <c r="MFU1" s="628"/>
      <c r="MFV1" s="52"/>
      <c r="MFW1" s="55"/>
      <c r="MFX1" s="628"/>
      <c r="MFY1" s="628"/>
      <c r="MFZ1" s="628"/>
      <c r="MGA1" s="628"/>
      <c r="MGB1" s="628"/>
      <c r="MGC1" s="52"/>
      <c r="MGD1" s="55"/>
      <c r="MGE1" s="628"/>
      <c r="MGF1" s="628"/>
      <c r="MGG1" s="628"/>
      <c r="MGH1" s="628"/>
      <c r="MGI1" s="628"/>
      <c r="MGJ1" s="52"/>
      <c r="MGK1" s="55"/>
      <c r="MGL1" s="628"/>
      <c r="MGM1" s="628"/>
      <c r="MGN1" s="628"/>
      <c r="MGO1" s="628"/>
      <c r="MGP1" s="628"/>
      <c r="MGQ1" s="52"/>
      <c r="MGR1" s="55"/>
      <c r="MGS1" s="628"/>
      <c r="MGT1" s="628"/>
      <c r="MGU1" s="628"/>
      <c r="MGV1" s="628"/>
      <c r="MGW1" s="628"/>
      <c r="MGX1" s="52"/>
      <c r="MGY1" s="55"/>
      <c r="MGZ1" s="628"/>
      <c r="MHA1" s="628"/>
      <c r="MHB1" s="628"/>
      <c r="MHC1" s="628"/>
      <c r="MHD1" s="628"/>
      <c r="MHE1" s="52"/>
      <c r="MHF1" s="55"/>
      <c r="MHG1" s="628"/>
      <c r="MHH1" s="628"/>
      <c r="MHI1" s="628"/>
      <c r="MHJ1" s="628"/>
      <c r="MHK1" s="628"/>
      <c r="MHL1" s="52"/>
      <c r="MHM1" s="55"/>
      <c r="MHN1" s="628"/>
      <c r="MHO1" s="628"/>
      <c r="MHP1" s="628"/>
      <c r="MHQ1" s="628"/>
      <c r="MHR1" s="628"/>
      <c r="MHS1" s="52"/>
      <c r="MHT1" s="55"/>
      <c r="MHU1" s="628"/>
      <c r="MHV1" s="628"/>
      <c r="MHW1" s="628"/>
      <c r="MHX1" s="628"/>
      <c r="MHY1" s="628"/>
      <c r="MHZ1" s="52"/>
      <c r="MIA1" s="55"/>
      <c r="MIB1" s="628"/>
      <c r="MIC1" s="628"/>
      <c r="MID1" s="628"/>
      <c r="MIE1" s="628"/>
      <c r="MIF1" s="628"/>
      <c r="MIG1" s="52"/>
      <c r="MIH1" s="55"/>
      <c r="MII1" s="628"/>
      <c r="MIJ1" s="628"/>
      <c r="MIK1" s="628"/>
      <c r="MIL1" s="628"/>
      <c r="MIM1" s="628"/>
      <c r="MIN1" s="52"/>
      <c r="MIO1" s="55"/>
      <c r="MIP1" s="628"/>
      <c r="MIQ1" s="628"/>
      <c r="MIR1" s="628"/>
      <c r="MIS1" s="628"/>
      <c r="MIT1" s="628"/>
      <c r="MIU1" s="52"/>
      <c r="MIV1" s="55"/>
      <c r="MIW1" s="628"/>
      <c r="MIX1" s="628"/>
      <c r="MIY1" s="628"/>
      <c r="MIZ1" s="628"/>
      <c r="MJA1" s="628"/>
      <c r="MJB1" s="52"/>
      <c r="MJC1" s="55"/>
      <c r="MJD1" s="628"/>
      <c r="MJE1" s="628"/>
      <c r="MJF1" s="628"/>
      <c r="MJG1" s="628"/>
      <c r="MJH1" s="628"/>
      <c r="MJI1" s="52"/>
      <c r="MJJ1" s="55"/>
      <c r="MJK1" s="628"/>
      <c r="MJL1" s="628"/>
      <c r="MJM1" s="628"/>
      <c r="MJN1" s="628"/>
      <c r="MJO1" s="628"/>
      <c r="MJP1" s="52"/>
      <c r="MJQ1" s="55"/>
      <c r="MJR1" s="628"/>
      <c r="MJS1" s="628"/>
      <c r="MJT1" s="628"/>
      <c r="MJU1" s="628"/>
      <c r="MJV1" s="628"/>
      <c r="MJW1" s="52"/>
      <c r="MJX1" s="55"/>
      <c r="MJY1" s="628"/>
      <c r="MJZ1" s="628"/>
      <c r="MKA1" s="628"/>
      <c r="MKB1" s="628"/>
      <c r="MKC1" s="628"/>
      <c r="MKD1" s="52"/>
      <c r="MKE1" s="55"/>
      <c r="MKF1" s="628"/>
      <c r="MKG1" s="628"/>
      <c r="MKH1" s="628"/>
      <c r="MKI1" s="628"/>
      <c r="MKJ1" s="628"/>
      <c r="MKK1" s="52"/>
      <c r="MKL1" s="55"/>
      <c r="MKM1" s="628"/>
      <c r="MKN1" s="628"/>
      <c r="MKO1" s="628"/>
      <c r="MKP1" s="628"/>
      <c r="MKQ1" s="628"/>
      <c r="MKR1" s="52"/>
      <c r="MKS1" s="55"/>
      <c r="MKT1" s="628"/>
      <c r="MKU1" s="628"/>
      <c r="MKV1" s="628"/>
      <c r="MKW1" s="628"/>
      <c r="MKX1" s="628"/>
      <c r="MKY1" s="52"/>
      <c r="MKZ1" s="55"/>
      <c r="MLA1" s="628"/>
      <c r="MLB1" s="628"/>
      <c r="MLC1" s="628"/>
      <c r="MLD1" s="628"/>
      <c r="MLE1" s="628"/>
      <c r="MLF1" s="52"/>
      <c r="MLG1" s="55"/>
      <c r="MLH1" s="628"/>
      <c r="MLI1" s="628"/>
      <c r="MLJ1" s="628"/>
      <c r="MLK1" s="628"/>
      <c r="MLL1" s="628"/>
      <c r="MLM1" s="52"/>
      <c r="MLN1" s="55"/>
      <c r="MLO1" s="628"/>
      <c r="MLP1" s="628"/>
      <c r="MLQ1" s="628"/>
      <c r="MLR1" s="628"/>
      <c r="MLS1" s="628"/>
      <c r="MLT1" s="52"/>
      <c r="MLU1" s="55"/>
      <c r="MLV1" s="628"/>
      <c r="MLW1" s="628"/>
      <c r="MLX1" s="628"/>
      <c r="MLY1" s="628"/>
      <c r="MLZ1" s="628"/>
      <c r="MMA1" s="52"/>
      <c r="MMB1" s="55"/>
      <c r="MMC1" s="628"/>
      <c r="MMD1" s="628"/>
      <c r="MME1" s="628"/>
      <c r="MMF1" s="628"/>
      <c r="MMG1" s="628"/>
      <c r="MMH1" s="52"/>
      <c r="MMI1" s="55"/>
      <c r="MMJ1" s="628"/>
      <c r="MMK1" s="628"/>
      <c r="MML1" s="628"/>
      <c r="MMM1" s="628"/>
      <c r="MMN1" s="628"/>
      <c r="MMO1" s="52"/>
      <c r="MMP1" s="55"/>
      <c r="MMQ1" s="628"/>
      <c r="MMR1" s="628"/>
      <c r="MMS1" s="628"/>
      <c r="MMT1" s="628"/>
      <c r="MMU1" s="628"/>
      <c r="MMV1" s="52"/>
      <c r="MMW1" s="55"/>
      <c r="MMX1" s="628"/>
      <c r="MMY1" s="628"/>
      <c r="MMZ1" s="628"/>
      <c r="MNA1" s="628"/>
      <c r="MNB1" s="628"/>
      <c r="MNC1" s="52"/>
      <c r="MND1" s="55"/>
      <c r="MNE1" s="628"/>
      <c r="MNF1" s="628"/>
      <c r="MNG1" s="628"/>
      <c r="MNH1" s="628"/>
      <c r="MNI1" s="628"/>
      <c r="MNJ1" s="52"/>
      <c r="MNK1" s="55"/>
      <c r="MNL1" s="628"/>
      <c r="MNM1" s="628"/>
      <c r="MNN1" s="628"/>
      <c r="MNO1" s="628"/>
      <c r="MNP1" s="628"/>
      <c r="MNQ1" s="52"/>
      <c r="MNR1" s="55"/>
      <c r="MNS1" s="628"/>
      <c r="MNT1" s="628"/>
      <c r="MNU1" s="628"/>
      <c r="MNV1" s="628"/>
      <c r="MNW1" s="628"/>
      <c r="MNX1" s="52"/>
      <c r="MNY1" s="55"/>
      <c r="MNZ1" s="628"/>
      <c r="MOA1" s="628"/>
      <c r="MOB1" s="628"/>
      <c r="MOC1" s="628"/>
      <c r="MOD1" s="628"/>
      <c r="MOE1" s="52"/>
      <c r="MOF1" s="55"/>
      <c r="MOG1" s="628"/>
      <c r="MOH1" s="628"/>
      <c r="MOI1" s="628"/>
      <c r="MOJ1" s="628"/>
      <c r="MOK1" s="628"/>
      <c r="MOL1" s="52"/>
      <c r="MOM1" s="55"/>
      <c r="MON1" s="628"/>
      <c r="MOO1" s="628"/>
      <c r="MOP1" s="628"/>
      <c r="MOQ1" s="628"/>
      <c r="MOR1" s="628"/>
      <c r="MOS1" s="52"/>
      <c r="MOT1" s="55"/>
      <c r="MOU1" s="628"/>
      <c r="MOV1" s="628"/>
      <c r="MOW1" s="628"/>
      <c r="MOX1" s="628"/>
      <c r="MOY1" s="628"/>
      <c r="MOZ1" s="52"/>
      <c r="MPA1" s="55"/>
      <c r="MPB1" s="628"/>
      <c r="MPC1" s="628"/>
      <c r="MPD1" s="628"/>
      <c r="MPE1" s="628"/>
      <c r="MPF1" s="628"/>
      <c r="MPG1" s="52"/>
      <c r="MPH1" s="55"/>
      <c r="MPI1" s="628"/>
      <c r="MPJ1" s="628"/>
      <c r="MPK1" s="628"/>
      <c r="MPL1" s="628"/>
      <c r="MPM1" s="628"/>
      <c r="MPN1" s="52"/>
      <c r="MPO1" s="55"/>
      <c r="MPP1" s="628"/>
      <c r="MPQ1" s="628"/>
      <c r="MPR1" s="628"/>
      <c r="MPS1" s="628"/>
      <c r="MPT1" s="628"/>
      <c r="MPU1" s="52"/>
      <c r="MPV1" s="55"/>
      <c r="MPW1" s="628"/>
      <c r="MPX1" s="628"/>
      <c r="MPY1" s="628"/>
      <c r="MPZ1" s="628"/>
      <c r="MQA1" s="628"/>
      <c r="MQB1" s="52"/>
      <c r="MQC1" s="55"/>
      <c r="MQD1" s="628"/>
      <c r="MQE1" s="628"/>
      <c r="MQF1" s="628"/>
      <c r="MQG1" s="628"/>
      <c r="MQH1" s="628"/>
      <c r="MQI1" s="52"/>
      <c r="MQJ1" s="55"/>
      <c r="MQK1" s="628"/>
      <c r="MQL1" s="628"/>
      <c r="MQM1" s="628"/>
      <c r="MQN1" s="628"/>
      <c r="MQO1" s="628"/>
      <c r="MQP1" s="52"/>
      <c r="MQQ1" s="55"/>
      <c r="MQR1" s="628"/>
      <c r="MQS1" s="628"/>
      <c r="MQT1" s="628"/>
      <c r="MQU1" s="628"/>
      <c r="MQV1" s="628"/>
      <c r="MQW1" s="52"/>
      <c r="MQX1" s="55"/>
      <c r="MQY1" s="628"/>
      <c r="MQZ1" s="628"/>
      <c r="MRA1" s="628"/>
      <c r="MRB1" s="628"/>
      <c r="MRC1" s="628"/>
      <c r="MRD1" s="52"/>
      <c r="MRE1" s="55"/>
      <c r="MRF1" s="628"/>
      <c r="MRG1" s="628"/>
      <c r="MRH1" s="628"/>
      <c r="MRI1" s="628"/>
      <c r="MRJ1" s="628"/>
      <c r="MRK1" s="52"/>
      <c r="MRL1" s="55"/>
      <c r="MRM1" s="628"/>
      <c r="MRN1" s="628"/>
      <c r="MRO1" s="628"/>
      <c r="MRP1" s="628"/>
      <c r="MRQ1" s="628"/>
      <c r="MRR1" s="52"/>
      <c r="MRS1" s="55"/>
      <c r="MRT1" s="628"/>
      <c r="MRU1" s="628"/>
      <c r="MRV1" s="628"/>
      <c r="MRW1" s="628"/>
      <c r="MRX1" s="628"/>
      <c r="MRY1" s="52"/>
      <c r="MRZ1" s="55"/>
      <c r="MSA1" s="628"/>
      <c r="MSB1" s="628"/>
      <c r="MSC1" s="628"/>
      <c r="MSD1" s="628"/>
      <c r="MSE1" s="628"/>
      <c r="MSF1" s="52"/>
      <c r="MSG1" s="55"/>
      <c r="MSH1" s="628"/>
      <c r="MSI1" s="628"/>
      <c r="MSJ1" s="628"/>
      <c r="MSK1" s="628"/>
      <c r="MSL1" s="628"/>
      <c r="MSM1" s="52"/>
      <c r="MSN1" s="55"/>
      <c r="MSO1" s="628"/>
      <c r="MSP1" s="628"/>
      <c r="MSQ1" s="628"/>
      <c r="MSR1" s="628"/>
      <c r="MSS1" s="628"/>
      <c r="MST1" s="52"/>
      <c r="MSU1" s="55"/>
      <c r="MSV1" s="628"/>
      <c r="MSW1" s="628"/>
      <c r="MSX1" s="628"/>
      <c r="MSY1" s="628"/>
      <c r="MSZ1" s="628"/>
      <c r="MTA1" s="52"/>
      <c r="MTB1" s="55"/>
      <c r="MTC1" s="628"/>
      <c r="MTD1" s="628"/>
      <c r="MTE1" s="628"/>
      <c r="MTF1" s="628"/>
      <c r="MTG1" s="628"/>
      <c r="MTH1" s="52"/>
      <c r="MTI1" s="55"/>
      <c r="MTJ1" s="628"/>
      <c r="MTK1" s="628"/>
      <c r="MTL1" s="628"/>
      <c r="MTM1" s="628"/>
      <c r="MTN1" s="628"/>
      <c r="MTO1" s="52"/>
      <c r="MTP1" s="55"/>
      <c r="MTQ1" s="628"/>
      <c r="MTR1" s="628"/>
      <c r="MTS1" s="628"/>
      <c r="MTT1" s="628"/>
      <c r="MTU1" s="628"/>
      <c r="MTV1" s="52"/>
      <c r="MTW1" s="55"/>
      <c r="MTX1" s="628"/>
      <c r="MTY1" s="628"/>
      <c r="MTZ1" s="628"/>
      <c r="MUA1" s="628"/>
      <c r="MUB1" s="628"/>
      <c r="MUC1" s="52"/>
      <c r="MUD1" s="55"/>
      <c r="MUE1" s="628"/>
      <c r="MUF1" s="628"/>
      <c r="MUG1" s="628"/>
      <c r="MUH1" s="628"/>
      <c r="MUI1" s="628"/>
      <c r="MUJ1" s="52"/>
      <c r="MUK1" s="55"/>
      <c r="MUL1" s="628"/>
      <c r="MUM1" s="628"/>
      <c r="MUN1" s="628"/>
      <c r="MUO1" s="628"/>
      <c r="MUP1" s="628"/>
      <c r="MUQ1" s="52"/>
      <c r="MUR1" s="55"/>
      <c r="MUS1" s="628"/>
      <c r="MUT1" s="628"/>
      <c r="MUU1" s="628"/>
      <c r="MUV1" s="628"/>
      <c r="MUW1" s="628"/>
      <c r="MUX1" s="52"/>
      <c r="MUY1" s="55"/>
      <c r="MUZ1" s="628"/>
      <c r="MVA1" s="628"/>
      <c r="MVB1" s="628"/>
      <c r="MVC1" s="628"/>
      <c r="MVD1" s="628"/>
      <c r="MVE1" s="52"/>
      <c r="MVF1" s="55"/>
      <c r="MVG1" s="628"/>
      <c r="MVH1" s="628"/>
      <c r="MVI1" s="628"/>
      <c r="MVJ1" s="628"/>
      <c r="MVK1" s="628"/>
      <c r="MVL1" s="52"/>
      <c r="MVM1" s="55"/>
      <c r="MVN1" s="628"/>
      <c r="MVO1" s="628"/>
      <c r="MVP1" s="628"/>
      <c r="MVQ1" s="628"/>
      <c r="MVR1" s="628"/>
      <c r="MVS1" s="52"/>
      <c r="MVT1" s="55"/>
      <c r="MVU1" s="628"/>
      <c r="MVV1" s="628"/>
      <c r="MVW1" s="628"/>
      <c r="MVX1" s="628"/>
      <c r="MVY1" s="628"/>
      <c r="MVZ1" s="52"/>
      <c r="MWA1" s="55"/>
      <c r="MWB1" s="628"/>
      <c r="MWC1" s="628"/>
      <c r="MWD1" s="628"/>
      <c r="MWE1" s="628"/>
      <c r="MWF1" s="628"/>
      <c r="MWG1" s="52"/>
      <c r="MWH1" s="55"/>
      <c r="MWI1" s="628"/>
      <c r="MWJ1" s="628"/>
      <c r="MWK1" s="628"/>
      <c r="MWL1" s="628"/>
      <c r="MWM1" s="628"/>
      <c r="MWN1" s="52"/>
      <c r="MWO1" s="55"/>
      <c r="MWP1" s="628"/>
      <c r="MWQ1" s="628"/>
      <c r="MWR1" s="628"/>
      <c r="MWS1" s="628"/>
      <c r="MWT1" s="628"/>
      <c r="MWU1" s="52"/>
      <c r="MWV1" s="55"/>
      <c r="MWW1" s="628"/>
      <c r="MWX1" s="628"/>
      <c r="MWY1" s="628"/>
      <c r="MWZ1" s="628"/>
      <c r="MXA1" s="628"/>
      <c r="MXB1" s="52"/>
      <c r="MXC1" s="55"/>
      <c r="MXD1" s="628"/>
      <c r="MXE1" s="628"/>
      <c r="MXF1" s="628"/>
      <c r="MXG1" s="628"/>
      <c r="MXH1" s="628"/>
      <c r="MXI1" s="52"/>
      <c r="MXJ1" s="55"/>
      <c r="MXK1" s="628"/>
      <c r="MXL1" s="628"/>
      <c r="MXM1" s="628"/>
      <c r="MXN1" s="628"/>
      <c r="MXO1" s="628"/>
      <c r="MXP1" s="52"/>
      <c r="MXQ1" s="55"/>
      <c r="MXR1" s="628"/>
      <c r="MXS1" s="628"/>
      <c r="MXT1" s="628"/>
      <c r="MXU1" s="628"/>
      <c r="MXV1" s="628"/>
      <c r="MXW1" s="52"/>
      <c r="MXX1" s="55"/>
      <c r="MXY1" s="628"/>
      <c r="MXZ1" s="628"/>
      <c r="MYA1" s="628"/>
      <c r="MYB1" s="628"/>
      <c r="MYC1" s="628"/>
      <c r="MYD1" s="52"/>
      <c r="MYE1" s="55"/>
      <c r="MYF1" s="628"/>
      <c r="MYG1" s="628"/>
      <c r="MYH1" s="628"/>
      <c r="MYI1" s="628"/>
      <c r="MYJ1" s="628"/>
      <c r="MYK1" s="52"/>
      <c r="MYL1" s="55"/>
      <c r="MYM1" s="628"/>
      <c r="MYN1" s="628"/>
      <c r="MYO1" s="628"/>
      <c r="MYP1" s="628"/>
      <c r="MYQ1" s="628"/>
      <c r="MYR1" s="52"/>
      <c r="MYS1" s="55"/>
      <c r="MYT1" s="628"/>
      <c r="MYU1" s="628"/>
      <c r="MYV1" s="628"/>
      <c r="MYW1" s="628"/>
      <c r="MYX1" s="628"/>
      <c r="MYY1" s="52"/>
      <c r="MYZ1" s="55"/>
      <c r="MZA1" s="628"/>
      <c r="MZB1" s="628"/>
      <c r="MZC1" s="628"/>
      <c r="MZD1" s="628"/>
      <c r="MZE1" s="628"/>
      <c r="MZF1" s="52"/>
      <c r="MZG1" s="55"/>
      <c r="MZH1" s="628"/>
      <c r="MZI1" s="628"/>
      <c r="MZJ1" s="628"/>
      <c r="MZK1" s="628"/>
      <c r="MZL1" s="628"/>
      <c r="MZM1" s="52"/>
      <c r="MZN1" s="55"/>
      <c r="MZO1" s="628"/>
      <c r="MZP1" s="628"/>
      <c r="MZQ1" s="628"/>
      <c r="MZR1" s="628"/>
      <c r="MZS1" s="628"/>
      <c r="MZT1" s="52"/>
      <c r="MZU1" s="55"/>
      <c r="MZV1" s="628"/>
      <c r="MZW1" s="628"/>
      <c r="MZX1" s="628"/>
      <c r="MZY1" s="628"/>
      <c r="MZZ1" s="628"/>
      <c r="NAA1" s="52"/>
      <c r="NAB1" s="55"/>
      <c r="NAC1" s="628"/>
      <c r="NAD1" s="628"/>
      <c r="NAE1" s="628"/>
      <c r="NAF1" s="628"/>
      <c r="NAG1" s="628"/>
      <c r="NAH1" s="52"/>
      <c r="NAI1" s="55"/>
      <c r="NAJ1" s="628"/>
      <c r="NAK1" s="628"/>
      <c r="NAL1" s="628"/>
      <c r="NAM1" s="628"/>
      <c r="NAN1" s="628"/>
      <c r="NAO1" s="52"/>
      <c r="NAP1" s="55"/>
      <c r="NAQ1" s="628"/>
      <c r="NAR1" s="628"/>
      <c r="NAS1" s="628"/>
      <c r="NAT1" s="628"/>
      <c r="NAU1" s="628"/>
      <c r="NAV1" s="52"/>
      <c r="NAW1" s="55"/>
      <c r="NAX1" s="628"/>
      <c r="NAY1" s="628"/>
      <c r="NAZ1" s="628"/>
      <c r="NBA1" s="628"/>
      <c r="NBB1" s="628"/>
      <c r="NBC1" s="52"/>
      <c r="NBD1" s="55"/>
      <c r="NBE1" s="628"/>
      <c r="NBF1" s="628"/>
      <c r="NBG1" s="628"/>
      <c r="NBH1" s="628"/>
      <c r="NBI1" s="628"/>
      <c r="NBJ1" s="52"/>
      <c r="NBK1" s="55"/>
      <c r="NBL1" s="628"/>
      <c r="NBM1" s="628"/>
      <c r="NBN1" s="628"/>
      <c r="NBO1" s="628"/>
      <c r="NBP1" s="628"/>
      <c r="NBQ1" s="52"/>
      <c r="NBR1" s="55"/>
      <c r="NBS1" s="628"/>
      <c r="NBT1" s="628"/>
      <c r="NBU1" s="628"/>
      <c r="NBV1" s="628"/>
      <c r="NBW1" s="628"/>
      <c r="NBX1" s="52"/>
      <c r="NBY1" s="55"/>
      <c r="NBZ1" s="628"/>
      <c r="NCA1" s="628"/>
      <c r="NCB1" s="628"/>
      <c r="NCC1" s="628"/>
      <c r="NCD1" s="628"/>
      <c r="NCE1" s="52"/>
      <c r="NCF1" s="55"/>
      <c r="NCG1" s="628"/>
      <c r="NCH1" s="628"/>
      <c r="NCI1" s="628"/>
      <c r="NCJ1" s="628"/>
      <c r="NCK1" s="628"/>
      <c r="NCL1" s="52"/>
      <c r="NCM1" s="55"/>
      <c r="NCN1" s="628"/>
      <c r="NCO1" s="628"/>
      <c r="NCP1" s="628"/>
      <c r="NCQ1" s="628"/>
      <c r="NCR1" s="628"/>
      <c r="NCS1" s="52"/>
      <c r="NCT1" s="55"/>
      <c r="NCU1" s="628"/>
      <c r="NCV1" s="628"/>
      <c r="NCW1" s="628"/>
      <c r="NCX1" s="628"/>
      <c r="NCY1" s="628"/>
      <c r="NCZ1" s="52"/>
      <c r="NDA1" s="55"/>
      <c r="NDB1" s="628"/>
      <c r="NDC1" s="628"/>
      <c r="NDD1" s="628"/>
      <c r="NDE1" s="628"/>
      <c r="NDF1" s="628"/>
      <c r="NDG1" s="52"/>
      <c r="NDH1" s="55"/>
      <c r="NDI1" s="628"/>
      <c r="NDJ1" s="628"/>
      <c r="NDK1" s="628"/>
      <c r="NDL1" s="628"/>
      <c r="NDM1" s="628"/>
      <c r="NDN1" s="52"/>
      <c r="NDO1" s="55"/>
      <c r="NDP1" s="628"/>
      <c r="NDQ1" s="628"/>
      <c r="NDR1" s="628"/>
      <c r="NDS1" s="628"/>
      <c r="NDT1" s="628"/>
      <c r="NDU1" s="52"/>
      <c r="NDV1" s="55"/>
      <c r="NDW1" s="628"/>
      <c r="NDX1" s="628"/>
      <c r="NDY1" s="628"/>
      <c r="NDZ1" s="628"/>
      <c r="NEA1" s="628"/>
      <c r="NEB1" s="52"/>
      <c r="NEC1" s="55"/>
      <c r="NED1" s="628"/>
      <c r="NEE1" s="628"/>
      <c r="NEF1" s="628"/>
      <c r="NEG1" s="628"/>
      <c r="NEH1" s="628"/>
      <c r="NEI1" s="52"/>
      <c r="NEJ1" s="55"/>
      <c r="NEK1" s="628"/>
      <c r="NEL1" s="628"/>
      <c r="NEM1" s="628"/>
      <c r="NEN1" s="628"/>
      <c r="NEO1" s="628"/>
      <c r="NEP1" s="52"/>
      <c r="NEQ1" s="55"/>
      <c r="NER1" s="628"/>
      <c r="NES1" s="628"/>
      <c r="NET1" s="628"/>
      <c r="NEU1" s="628"/>
      <c r="NEV1" s="628"/>
      <c r="NEW1" s="52"/>
      <c r="NEX1" s="55"/>
      <c r="NEY1" s="628"/>
      <c r="NEZ1" s="628"/>
      <c r="NFA1" s="628"/>
      <c r="NFB1" s="628"/>
      <c r="NFC1" s="628"/>
      <c r="NFD1" s="52"/>
      <c r="NFE1" s="55"/>
      <c r="NFF1" s="628"/>
      <c r="NFG1" s="628"/>
      <c r="NFH1" s="628"/>
      <c r="NFI1" s="628"/>
      <c r="NFJ1" s="628"/>
      <c r="NFK1" s="52"/>
      <c r="NFL1" s="55"/>
      <c r="NFM1" s="628"/>
      <c r="NFN1" s="628"/>
      <c r="NFO1" s="628"/>
      <c r="NFP1" s="628"/>
      <c r="NFQ1" s="628"/>
      <c r="NFR1" s="52"/>
      <c r="NFS1" s="55"/>
      <c r="NFT1" s="628"/>
      <c r="NFU1" s="628"/>
      <c r="NFV1" s="628"/>
      <c r="NFW1" s="628"/>
      <c r="NFX1" s="628"/>
      <c r="NFY1" s="52"/>
      <c r="NFZ1" s="55"/>
      <c r="NGA1" s="628"/>
      <c r="NGB1" s="628"/>
      <c r="NGC1" s="628"/>
      <c r="NGD1" s="628"/>
      <c r="NGE1" s="628"/>
      <c r="NGF1" s="52"/>
      <c r="NGG1" s="55"/>
      <c r="NGH1" s="628"/>
      <c r="NGI1" s="628"/>
      <c r="NGJ1" s="628"/>
      <c r="NGK1" s="628"/>
      <c r="NGL1" s="628"/>
      <c r="NGM1" s="52"/>
      <c r="NGN1" s="55"/>
      <c r="NGO1" s="628"/>
      <c r="NGP1" s="628"/>
      <c r="NGQ1" s="628"/>
      <c r="NGR1" s="628"/>
      <c r="NGS1" s="628"/>
      <c r="NGT1" s="52"/>
      <c r="NGU1" s="55"/>
      <c r="NGV1" s="628"/>
      <c r="NGW1" s="628"/>
      <c r="NGX1" s="628"/>
      <c r="NGY1" s="628"/>
      <c r="NGZ1" s="628"/>
      <c r="NHA1" s="52"/>
      <c r="NHB1" s="55"/>
      <c r="NHC1" s="628"/>
      <c r="NHD1" s="628"/>
      <c r="NHE1" s="628"/>
      <c r="NHF1" s="628"/>
      <c r="NHG1" s="628"/>
      <c r="NHH1" s="52"/>
      <c r="NHI1" s="55"/>
      <c r="NHJ1" s="628"/>
      <c r="NHK1" s="628"/>
      <c r="NHL1" s="628"/>
      <c r="NHM1" s="628"/>
      <c r="NHN1" s="628"/>
      <c r="NHO1" s="52"/>
      <c r="NHP1" s="55"/>
      <c r="NHQ1" s="628"/>
      <c r="NHR1" s="628"/>
      <c r="NHS1" s="628"/>
      <c r="NHT1" s="628"/>
      <c r="NHU1" s="628"/>
      <c r="NHV1" s="52"/>
      <c r="NHW1" s="55"/>
      <c r="NHX1" s="628"/>
      <c r="NHY1" s="628"/>
      <c r="NHZ1" s="628"/>
      <c r="NIA1" s="628"/>
      <c r="NIB1" s="628"/>
      <c r="NIC1" s="52"/>
      <c r="NID1" s="55"/>
      <c r="NIE1" s="628"/>
      <c r="NIF1" s="628"/>
      <c r="NIG1" s="628"/>
      <c r="NIH1" s="628"/>
      <c r="NII1" s="628"/>
      <c r="NIJ1" s="52"/>
      <c r="NIK1" s="55"/>
      <c r="NIL1" s="628"/>
      <c r="NIM1" s="628"/>
      <c r="NIN1" s="628"/>
      <c r="NIO1" s="628"/>
      <c r="NIP1" s="628"/>
      <c r="NIQ1" s="52"/>
      <c r="NIR1" s="55"/>
      <c r="NIS1" s="628"/>
      <c r="NIT1" s="628"/>
      <c r="NIU1" s="628"/>
      <c r="NIV1" s="628"/>
      <c r="NIW1" s="628"/>
      <c r="NIX1" s="52"/>
      <c r="NIY1" s="55"/>
      <c r="NIZ1" s="628"/>
      <c r="NJA1" s="628"/>
      <c r="NJB1" s="628"/>
      <c r="NJC1" s="628"/>
      <c r="NJD1" s="628"/>
      <c r="NJE1" s="52"/>
      <c r="NJF1" s="55"/>
      <c r="NJG1" s="628"/>
      <c r="NJH1" s="628"/>
      <c r="NJI1" s="628"/>
      <c r="NJJ1" s="628"/>
      <c r="NJK1" s="628"/>
      <c r="NJL1" s="52"/>
      <c r="NJM1" s="55"/>
      <c r="NJN1" s="628"/>
      <c r="NJO1" s="628"/>
      <c r="NJP1" s="628"/>
      <c r="NJQ1" s="628"/>
      <c r="NJR1" s="628"/>
      <c r="NJS1" s="52"/>
      <c r="NJT1" s="55"/>
      <c r="NJU1" s="628"/>
      <c r="NJV1" s="628"/>
      <c r="NJW1" s="628"/>
      <c r="NJX1" s="628"/>
      <c r="NJY1" s="628"/>
      <c r="NJZ1" s="52"/>
      <c r="NKA1" s="55"/>
      <c r="NKB1" s="628"/>
      <c r="NKC1" s="628"/>
      <c r="NKD1" s="628"/>
      <c r="NKE1" s="628"/>
      <c r="NKF1" s="628"/>
      <c r="NKG1" s="52"/>
      <c r="NKH1" s="55"/>
      <c r="NKI1" s="628"/>
      <c r="NKJ1" s="628"/>
      <c r="NKK1" s="628"/>
      <c r="NKL1" s="628"/>
      <c r="NKM1" s="628"/>
      <c r="NKN1" s="52"/>
      <c r="NKO1" s="55"/>
      <c r="NKP1" s="628"/>
      <c r="NKQ1" s="628"/>
      <c r="NKR1" s="628"/>
      <c r="NKS1" s="628"/>
      <c r="NKT1" s="628"/>
      <c r="NKU1" s="52"/>
      <c r="NKV1" s="55"/>
      <c r="NKW1" s="628"/>
      <c r="NKX1" s="628"/>
      <c r="NKY1" s="628"/>
      <c r="NKZ1" s="628"/>
      <c r="NLA1" s="628"/>
      <c r="NLB1" s="52"/>
      <c r="NLC1" s="55"/>
      <c r="NLD1" s="628"/>
      <c r="NLE1" s="628"/>
      <c r="NLF1" s="628"/>
      <c r="NLG1" s="628"/>
      <c r="NLH1" s="628"/>
      <c r="NLI1" s="52"/>
      <c r="NLJ1" s="55"/>
      <c r="NLK1" s="628"/>
      <c r="NLL1" s="628"/>
      <c r="NLM1" s="628"/>
      <c r="NLN1" s="628"/>
      <c r="NLO1" s="628"/>
      <c r="NLP1" s="52"/>
      <c r="NLQ1" s="55"/>
      <c r="NLR1" s="628"/>
      <c r="NLS1" s="628"/>
      <c r="NLT1" s="628"/>
      <c r="NLU1" s="628"/>
      <c r="NLV1" s="628"/>
      <c r="NLW1" s="52"/>
      <c r="NLX1" s="55"/>
      <c r="NLY1" s="628"/>
      <c r="NLZ1" s="628"/>
      <c r="NMA1" s="628"/>
      <c r="NMB1" s="628"/>
      <c r="NMC1" s="628"/>
      <c r="NMD1" s="52"/>
      <c r="NME1" s="55"/>
      <c r="NMF1" s="628"/>
      <c r="NMG1" s="628"/>
      <c r="NMH1" s="628"/>
      <c r="NMI1" s="628"/>
      <c r="NMJ1" s="628"/>
      <c r="NMK1" s="52"/>
      <c r="NML1" s="55"/>
      <c r="NMM1" s="628"/>
      <c r="NMN1" s="628"/>
      <c r="NMO1" s="628"/>
      <c r="NMP1" s="628"/>
      <c r="NMQ1" s="628"/>
      <c r="NMR1" s="52"/>
      <c r="NMS1" s="55"/>
      <c r="NMT1" s="628"/>
      <c r="NMU1" s="628"/>
      <c r="NMV1" s="628"/>
      <c r="NMW1" s="628"/>
      <c r="NMX1" s="628"/>
      <c r="NMY1" s="52"/>
      <c r="NMZ1" s="55"/>
      <c r="NNA1" s="628"/>
      <c r="NNB1" s="628"/>
      <c r="NNC1" s="628"/>
      <c r="NND1" s="628"/>
      <c r="NNE1" s="628"/>
      <c r="NNF1" s="52"/>
      <c r="NNG1" s="55"/>
      <c r="NNH1" s="628"/>
      <c r="NNI1" s="628"/>
      <c r="NNJ1" s="628"/>
      <c r="NNK1" s="628"/>
      <c r="NNL1" s="628"/>
      <c r="NNM1" s="52"/>
      <c r="NNN1" s="55"/>
      <c r="NNO1" s="628"/>
      <c r="NNP1" s="628"/>
      <c r="NNQ1" s="628"/>
      <c r="NNR1" s="628"/>
      <c r="NNS1" s="628"/>
      <c r="NNT1" s="52"/>
      <c r="NNU1" s="55"/>
      <c r="NNV1" s="628"/>
      <c r="NNW1" s="628"/>
      <c r="NNX1" s="628"/>
      <c r="NNY1" s="628"/>
      <c r="NNZ1" s="628"/>
      <c r="NOA1" s="52"/>
      <c r="NOB1" s="55"/>
      <c r="NOC1" s="628"/>
      <c r="NOD1" s="628"/>
      <c r="NOE1" s="628"/>
      <c r="NOF1" s="628"/>
      <c r="NOG1" s="628"/>
      <c r="NOH1" s="52"/>
      <c r="NOI1" s="55"/>
      <c r="NOJ1" s="628"/>
      <c r="NOK1" s="628"/>
      <c r="NOL1" s="628"/>
      <c r="NOM1" s="628"/>
      <c r="NON1" s="628"/>
      <c r="NOO1" s="52"/>
      <c r="NOP1" s="55"/>
      <c r="NOQ1" s="628"/>
      <c r="NOR1" s="628"/>
      <c r="NOS1" s="628"/>
      <c r="NOT1" s="628"/>
      <c r="NOU1" s="628"/>
      <c r="NOV1" s="52"/>
      <c r="NOW1" s="55"/>
      <c r="NOX1" s="628"/>
      <c r="NOY1" s="628"/>
      <c r="NOZ1" s="628"/>
      <c r="NPA1" s="628"/>
      <c r="NPB1" s="628"/>
      <c r="NPC1" s="52"/>
      <c r="NPD1" s="55"/>
      <c r="NPE1" s="628"/>
      <c r="NPF1" s="628"/>
      <c r="NPG1" s="628"/>
      <c r="NPH1" s="628"/>
      <c r="NPI1" s="628"/>
      <c r="NPJ1" s="52"/>
      <c r="NPK1" s="55"/>
      <c r="NPL1" s="628"/>
      <c r="NPM1" s="628"/>
      <c r="NPN1" s="628"/>
      <c r="NPO1" s="628"/>
      <c r="NPP1" s="628"/>
      <c r="NPQ1" s="52"/>
      <c r="NPR1" s="55"/>
      <c r="NPS1" s="628"/>
      <c r="NPT1" s="628"/>
      <c r="NPU1" s="628"/>
      <c r="NPV1" s="628"/>
      <c r="NPW1" s="628"/>
      <c r="NPX1" s="52"/>
      <c r="NPY1" s="55"/>
      <c r="NPZ1" s="628"/>
      <c r="NQA1" s="628"/>
      <c r="NQB1" s="628"/>
      <c r="NQC1" s="628"/>
      <c r="NQD1" s="628"/>
      <c r="NQE1" s="52"/>
      <c r="NQF1" s="55"/>
      <c r="NQG1" s="628"/>
      <c r="NQH1" s="628"/>
      <c r="NQI1" s="628"/>
      <c r="NQJ1" s="628"/>
      <c r="NQK1" s="628"/>
      <c r="NQL1" s="52"/>
      <c r="NQM1" s="55"/>
      <c r="NQN1" s="628"/>
      <c r="NQO1" s="628"/>
      <c r="NQP1" s="628"/>
      <c r="NQQ1" s="628"/>
      <c r="NQR1" s="628"/>
      <c r="NQS1" s="52"/>
      <c r="NQT1" s="55"/>
      <c r="NQU1" s="628"/>
      <c r="NQV1" s="628"/>
      <c r="NQW1" s="628"/>
      <c r="NQX1" s="628"/>
      <c r="NQY1" s="628"/>
      <c r="NQZ1" s="52"/>
      <c r="NRA1" s="55"/>
      <c r="NRB1" s="628"/>
      <c r="NRC1" s="628"/>
      <c r="NRD1" s="628"/>
      <c r="NRE1" s="628"/>
      <c r="NRF1" s="628"/>
      <c r="NRG1" s="52"/>
      <c r="NRH1" s="55"/>
      <c r="NRI1" s="628"/>
      <c r="NRJ1" s="628"/>
      <c r="NRK1" s="628"/>
      <c r="NRL1" s="628"/>
      <c r="NRM1" s="628"/>
      <c r="NRN1" s="52"/>
      <c r="NRO1" s="55"/>
      <c r="NRP1" s="628"/>
      <c r="NRQ1" s="628"/>
      <c r="NRR1" s="628"/>
      <c r="NRS1" s="628"/>
      <c r="NRT1" s="628"/>
      <c r="NRU1" s="52"/>
      <c r="NRV1" s="55"/>
      <c r="NRW1" s="628"/>
      <c r="NRX1" s="628"/>
      <c r="NRY1" s="628"/>
      <c r="NRZ1" s="628"/>
      <c r="NSA1" s="628"/>
      <c r="NSB1" s="52"/>
      <c r="NSC1" s="55"/>
      <c r="NSD1" s="628"/>
      <c r="NSE1" s="628"/>
      <c r="NSF1" s="628"/>
      <c r="NSG1" s="628"/>
      <c r="NSH1" s="628"/>
      <c r="NSI1" s="52"/>
      <c r="NSJ1" s="55"/>
      <c r="NSK1" s="628"/>
      <c r="NSL1" s="628"/>
      <c r="NSM1" s="628"/>
      <c r="NSN1" s="628"/>
      <c r="NSO1" s="628"/>
      <c r="NSP1" s="52"/>
      <c r="NSQ1" s="55"/>
      <c r="NSR1" s="628"/>
      <c r="NSS1" s="628"/>
      <c r="NST1" s="628"/>
      <c r="NSU1" s="628"/>
      <c r="NSV1" s="628"/>
      <c r="NSW1" s="52"/>
      <c r="NSX1" s="55"/>
      <c r="NSY1" s="628"/>
      <c r="NSZ1" s="628"/>
      <c r="NTA1" s="628"/>
      <c r="NTB1" s="628"/>
      <c r="NTC1" s="628"/>
      <c r="NTD1" s="52"/>
      <c r="NTE1" s="55"/>
      <c r="NTF1" s="628"/>
      <c r="NTG1" s="628"/>
      <c r="NTH1" s="628"/>
      <c r="NTI1" s="628"/>
      <c r="NTJ1" s="628"/>
      <c r="NTK1" s="52"/>
      <c r="NTL1" s="55"/>
      <c r="NTM1" s="628"/>
      <c r="NTN1" s="628"/>
      <c r="NTO1" s="628"/>
      <c r="NTP1" s="628"/>
      <c r="NTQ1" s="628"/>
      <c r="NTR1" s="52"/>
      <c r="NTS1" s="55"/>
      <c r="NTT1" s="628"/>
      <c r="NTU1" s="628"/>
      <c r="NTV1" s="628"/>
      <c r="NTW1" s="628"/>
      <c r="NTX1" s="628"/>
      <c r="NTY1" s="52"/>
      <c r="NTZ1" s="55"/>
      <c r="NUA1" s="628"/>
      <c r="NUB1" s="628"/>
      <c r="NUC1" s="628"/>
      <c r="NUD1" s="628"/>
      <c r="NUE1" s="628"/>
      <c r="NUF1" s="52"/>
      <c r="NUG1" s="55"/>
      <c r="NUH1" s="628"/>
      <c r="NUI1" s="628"/>
      <c r="NUJ1" s="628"/>
      <c r="NUK1" s="628"/>
      <c r="NUL1" s="628"/>
      <c r="NUM1" s="52"/>
      <c r="NUN1" s="55"/>
      <c r="NUO1" s="628"/>
      <c r="NUP1" s="628"/>
      <c r="NUQ1" s="628"/>
      <c r="NUR1" s="628"/>
      <c r="NUS1" s="628"/>
      <c r="NUT1" s="52"/>
      <c r="NUU1" s="55"/>
      <c r="NUV1" s="628"/>
      <c r="NUW1" s="628"/>
      <c r="NUX1" s="628"/>
      <c r="NUY1" s="628"/>
      <c r="NUZ1" s="628"/>
      <c r="NVA1" s="52"/>
      <c r="NVB1" s="55"/>
      <c r="NVC1" s="628"/>
      <c r="NVD1" s="628"/>
      <c r="NVE1" s="628"/>
      <c r="NVF1" s="628"/>
      <c r="NVG1" s="628"/>
      <c r="NVH1" s="52"/>
      <c r="NVI1" s="55"/>
      <c r="NVJ1" s="628"/>
      <c r="NVK1" s="628"/>
      <c r="NVL1" s="628"/>
      <c r="NVM1" s="628"/>
      <c r="NVN1" s="628"/>
      <c r="NVO1" s="52"/>
      <c r="NVP1" s="55"/>
      <c r="NVQ1" s="628"/>
      <c r="NVR1" s="628"/>
      <c r="NVS1" s="628"/>
      <c r="NVT1" s="628"/>
      <c r="NVU1" s="628"/>
      <c r="NVV1" s="52"/>
      <c r="NVW1" s="55"/>
      <c r="NVX1" s="628"/>
      <c r="NVY1" s="628"/>
      <c r="NVZ1" s="628"/>
      <c r="NWA1" s="628"/>
      <c r="NWB1" s="628"/>
      <c r="NWC1" s="52"/>
      <c r="NWD1" s="55"/>
      <c r="NWE1" s="628"/>
      <c r="NWF1" s="628"/>
      <c r="NWG1" s="628"/>
      <c r="NWH1" s="628"/>
      <c r="NWI1" s="628"/>
      <c r="NWJ1" s="52"/>
      <c r="NWK1" s="55"/>
      <c r="NWL1" s="628"/>
      <c r="NWM1" s="628"/>
      <c r="NWN1" s="628"/>
      <c r="NWO1" s="628"/>
      <c r="NWP1" s="628"/>
      <c r="NWQ1" s="52"/>
      <c r="NWR1" s="55"/>
      <c r="NWS1" s="628"/>
      <c r="NWT1" s="628"/>
      <c r="NWU1" s="628"/>
      <c r="NWV1" s="628"/>
      <c r="NWW1" s="628"/>
      <c r="NWX1" s="52"/>
      <c r="NWY1" s="55"/>
      <c r="NWZ1" s="628"/>
      <c r="NXA1" s="628"/>
      <c r="NXB1" s="628"/>
      <c r="NXC1" s="628"/>
      <c r="NXD1" s="628"/>
      <c r="NXE1" s="52"/>
      <c r="NXF1" s="55"/>
      <c r="NXG1" s="628"/>
      <c r="NXH1" s="628"/>
      <c r="NXI1" s="628"/>
      <c r="NXJ1" s="628"/>
      <c r="NXK1" s="628"/>
      <c r="NXL1" s="52"/>
      <c r="NXM1" s="55"/>
      <c r="NXN1" s="628"/>
      <c r="NXO1" s="628"/>
      <c r="NXP1" s="628"/>
      <c r="NXQ1" s="628"/>
      <c r="NXR1" s="628"/>
      <c r="NXS1" s="52"/>
      <c r="NXT1" s="55"/>
      <c r="NXU1" s="628"/>
      <c r="NXV1" s="628"/>
      <c r="NXW1" s="628"/>
      <c r="NXX1" s="628"/>
      <c r="NXY1" s="628"/>
      <c r="NXZ1" s="52"/>
      <c r="NYA1" s="55"/>
      <c r="NYB1" s="628"/>
      <c r="NYC1" s="628"/>
      <c r="NYD1" s="628"/>
      <c r="NYE1" s="628"/>
      <c r="NYF1" s="628"/>
      <c r="NYG1" s="52"/>
      <c r="NYH1" s="55"/>
      <c r="NYI1" s="628"/>
      <c r="NYJ1" s="628"/>
      <c r="NYK1" s="628"/>
      <c r="NYL1" s="628"/>
      <c r="NYM1" s="628"/>
      <c r="NYN1" s="52"/>
      <c r="NYO1" s="55"/>
      <c r="NYP1" s="628"/>
      <c r="NYQ1" s="628"/>
      <c r="NYR1" s="628"/>
      <c r="NYS1" s="628"/>
      <c r="NYT1" s="628"/>
      <c r="NYU1" s="52"/>
      <c r="NYV1" s="55"/>
      <c r="NYW1" s="628"/>
      <c r="NYX1" s="628"/>
      <c r="NYY1" s="628"/>
      <c r="NYZ1" s="628"/>
      <c r="NZA1" s="628"/>
      <c r="NZB1" s="52"/>
      <c r="NZC1" s="55"/>
      <c r="NZD1" s="628"/>
      <c r="NZE1" s="628"/>
      <c r="NZF1" s="628"/>
      <c r="NZG1" s="628"/>
      <c r="NZH1" s="628"/>
      <c r="NZI1" s="52"/>
      <c r="NZJ1" s="55"/>
      <c r="NZK1" s="628"/>
      <c r="NZL1" s="628"/>
      <c r="NZM1" s="628"/>
      <c r="NZN1" s="628"/>
      <c r="NZO1" s="628"/>
      <c r="NZP1" s="52"/>
      <c r="NZQ1" s="55"/>
      <c r="NZR1" s="628"/>
      <c r="NZS1" s="628"/>
      <c r="NZT1" s="628"/>
      <c r="NZU1" s="628"/>
      <c r="NZV1" s="628"/>
      <c r="NZW1" s="52"/>
      <c r="NZX1" s="55"/>
      <c r="NZY1" s="628"/>
      <c r="NZZ1" s="628"/>
      <c r="OAA1" s="628"/>
      <c r="OAB1" s="628"/>
      <c r="OAC1" s="628"/>
      <c r="OAD1" s="52"/>
      <c r="OAE1" s="55"/>
      <c r="OAF1" s="628"/>
      <c r="OAG1" s="628"/>
      <c r="OAH1" s="628"/>
      <c r="OAI1" s="628"/>
      <c r="OAJ1" s="628"/>
      <c r="OAK1" s="52"/>
      <c r="OAL1" s="55"/>
      <c r="OAM1" s="628"/>
      <c r="OAN1" s="628"/>
      <c r="OAO1" s="628"/>
      <c r="OAP1" s="628"/>
      <c r="OAQ1" s="628"/>
      <c r="OAR1" s="52"/>
      <c r="OAS1" s="55"/>
      <c r="OAT1" s="628"/>
      <c r="OAU1" s="628"/>
      <c r="OAV1" s="628"/>
      <c r="OAW1" s="628"/>
      <c r="OAX1" s="628"/>
      <c r="OAY1" s="52"/>
      <c r="OAZ1" s="55"/>
      <c r="OBA1" s="628"/>
      <c r="OBB1" s="628"/>
      <c r="OBC1" s="628"/>
      <c r="OBD1" s="628"/>
      <c r="OBE1" s="628"/>
      <c r="OBF1" s="52"/>
      <c r="OBG1" s="55"/>
      <c r="OBH1" s="628"/>
      <c r="OBI1" s="628"/>
      <c r="OBJ1" s="628"/>
      <c r="OBK1" s="628"/>
      <c r="OBL1" s="628"/>
      <c r="OBM1" s="52"/>
      <c r="OBN1" s="55"/>
      <c r="OBO1" s="628"/>
      <c r="OBP1" s="628"/>
      <c r="OBQ1" s="628"/>
      <c r="OBR1" s="628"/>
      <c r="OBS1" s="628"/>
      <c r="OBT1" s="52"/>
      <c r="OBU1" s="55"/>
      <c r="OBV1" s="628"/>
      <c r="OBW1" s="628"/>
      <c r="OBX1" s="628"/>
      <c r="OBY1" s="628"/>
      <c r="OBZ1" s="628"/>
      <c r="OCA1" s="52"/>
      <c r="OCB1" s="55"/>
      <c r="OCC1" s="628"/>
      <c r="OCD1" s="628"/>
      <c r="OCE1" s="628"/>
      <c r="OCF1" s="628"/>
      <c r="OCG1" s="628"/>
      <c r="OCH1" s="52"/>
      <c r="OCI1" s="55"/>
      <c r="OCJ1" s="628"/>
      <c r="OCK1" s="628"/>
      <c r="OCL1" s="628"/>
      <c r="OCM1" s="628"/>
      <c r="OCN1" s="628"/>
      <c r="OCO1" s="52"/>
      <c r="OCP1" s="55"/>
      <c r="OCQ1" s="628"/>
      <c r="OCR1" s="628"/>
      <c r="OCS1" s="628"/>
      <c r="OCT1" s="628"/>
      <c r="OCU1" s="628"/>
      <c r="OCV1" s="52"/>
      <c r="OCW1" s="55"/>
      <c r="OCX1" s="628"/>
      <c r="OCY1" s="628"/>
      <c r="OCZ1" s="628"/>
      <c r="ODA1" s="628"/>
      <c r="ODB1" s="628"/>
      <c r="ODC1" s="52"/>
      <c r="ODD1" s="55"/>
      <c r="ODE1" s="628"/>
      <c r="ODF1" s="628"/>
      <c r="ODG1" s="628"/>
      <c r="ODH1" s="628"/>
      <c r="ODI1" s="628"/>
      <c r="ODJ1" s="52"/>
      <c r="ODK1" s="55"/>
      <c r="ODL1" s="628"/>
      <c r="ODM1" s="628"/>
      <c r="ODN1" s="628"/>
      <c r="ODO1" s="628"/>
      <c r="ODP1" s="628"/>
      <c r="ODQ1" s="52"/>
      <c r="ODR1" s="55"/>
      <c r="ODS1" s="628"/>
      <c r="ODT1" s="628"/>
      <c r="ODU1" s="628"/>
      <c r="ODV1" s="628"/>
      <c r="ODW1" s="628"/>
      <c r="ODX1" s="52"/>
      <c r="ODY1" s="55"/>
      <c r="ODZ1" s="628"/>
      <c r="OEA1" s="628"/>
      <c r="OEB1" s="628"/>
      <c r="OEC1" s="628"/>
      <c r="OED1" s="628"/>
      <c r="OEE1" s="52"/>
      <c r="OEF1" s="55"/>
      <c r="OEG1" s="628"/>
      <c r="OEH1" s="628"/>
      <c r="OEI1" s="628"/>
      <c r="OEJ1" s="628"/>
      <c r="OEK1" s="628"/>
      <c r="OEL1" s="52"/>
      <c r="OEM1" s="55"/>
      <c r="OEN1" s="628"/>
      <c r="OEO1" s="628"/>
      <c r="OEP1" s="628"/>
      <c r="OEQ1" s="628"/>
      <c r="OER1" s="628"/>
      <c r="OES1" s="52"/>
      <c r="OET1" s="55"/>
      <c r="OEU1" s="628"/>
      <c r="OEV1" s="628"/>
      <c r="OEW1" s="628"/>
      <c r="OEX1" s="628"/>
      <c r="OEY1" s="628"/>
      <c r="OEZ1" s="52"/>
      <c r="OFA1" s="55"/>
      <c r="OFB1" s="628"/>
      <c r="OFC1" s="628"/>
      <c r="OFD1" s="628"/>
      <c r="OFE1" s="628"/>
      <c r="OFF1" s="628"/>
      <c r="OFG1" s="52"/>
      <c r="OFH1" s="55"/>
      <c r="OFI1" s="628"/>
      <c r="OFJ1" s="628"/>
      <c r="OFK1" s="628"/>
      <c r="OFL1" s="628"/>
      <c r="OFM1" s="628"/>
      <c r="OFN1" s="52"/>
      <c r="OFO1" s="55"/>
      <c r="OFP1" s="628"/>
      <c r="OFQ1" s="628"/>
      <c r="OFR1" s="628"/>
      <c r="OFS1" s="628"/>
      <c r="OFT1" s="628"/>
      <c r="OFU1" s="52"/>
      <c r="OFV1" s="55"/>
      <c r="OFW1" s="628"/>
      <c r="OFX1" s="628"/>
      <c r="OFY1" s="628"/>
      <c r="OFZ1" s="628"/>
      <c r="OGA1" s="628"/>
      <c r="OGB1" s="52"/>
      <c r="OGC1" s="55"/>
      <c r="OGD1" s="628"/>
      <c r="OGE1" s="628"/>
      <c r="OGF1" s="628"/>
      <c r="OGG1" s="628"/>
      <c r="OGH1" s="628"/>
      <c r="OGI1" s="52"/>
      <c r="OGJ1" s="55"/>
      <c r="OGK1" s="628"/>
      <c r="OGL1" s="628"/>
      <c r="OGM1" s="628"/>
      <c r="OGN1" s="628"/>
      <c r="OGO1" s="628"/>
      <c r="OGP1" s="52"/>
      <c r="OGQ1" s="55"/>
      <c r="OGR1" s="628"/>
      <c r="OGS1" s="628"/>
      <c r="OGT1" s="628"/>
      <c r="OGU1" s="628"/>
      <c r="OGV1" s="628"/>
      <c r="OGW1" s="52"/>
      <c r="OGX1" s="55"/>
      <c r="OGY1" s="628"/>
      <c r="OGZ1" s="628"/>
      <c r="OHA1" s="628"/>
      <c r="OHB1" s="628"/>
      <c r="OHC1" s="628"/>
      <c r="OHD1" s="52"/>
      <c r="OHE1" s="55"/>
      <c r="OHF1" s="628"/>
      <c r="OHG1" s="628"/>
      <c r="OHH1" s="628"/>
      <c r="OHI1" s="628"/>
      <c r="OHJ1" s="628"/>
      <c r="OHK1" s="52"/>
      <c r="OHL1" s="55"/>
      <c r="OHM1" s="628"/>
      <c r="OHN1" s="628"/>
      <c r="OHO1" s="628"/>
      <c r="OHP1" s="628"/>
      <c r="OHQ1" s="628"/>
      <c r="OHR1" s="52"/>
      <c r="OHS1" s="55"/>
      <c r="OHT1" s="628"/>
      <c r="OHU1" s="628"/>
      <c r="OHV1" s="628"/>
      <c r="OHW1" s="628"/>
      <c r="OHX1" s="628"/>
      <c r="OHY1" s="52"/>
      <c r="OHZ1" s="55"/>
      <c r="OIA1" s="628"/>
      <c r="OIB1" s="628"/>
      <c r="OIC1" s="628"/>
      <c r="OID1" s="628"/>
      <c r="OIE1" s="628"/>
      <c r="OIF1" s="52"/>
      <c r="OIG1" s="55"/>
      <c r="OIH1" s="628"/>
      <c r="OII1" s="628"/>
      <c r="OIJ1" s="628"/>
      <c r="OIK1" s="628"/>
      <c r="OIL1" s="628"/>
      <c r="OIM1" s="52"/>
      <c r="OIN1" s="55"/>
      <c r="OIO1" s="628"/>
      <c r="OIP1" s="628"/>
      <c r="OIQ1" s="628"/>
      <c r="OIR1" s="628"/>
      <c r="OIS1" s="628"/>
      <c r="OIT1" s="52"/>
      <c r="OIU1" s="55"/>
      <c r="OIV1" s="628"/>
      <c r="OIW1" s="628"/>
      <c r="OIX1" s="628"/>
      <c r="OIY1" s="628"/>
      <c r="OIZ1" s="628"/>
      <c r="OJA1" s="52"/>
      <c r="OJB1" s="55"/>
      <c r="OJC1" s="628"/>
      <c r="OJD1" s="628"/>
      <c r="OJE1" s="628"/>
      <c r="OJF1" s="628"/>
      <c r="OJG1" s="628"/>
      <c r="OJH1" s="52"/>
      <c r="OJI1" s="55"/>
      <c r="OJJ1" s="628"/>
      <c r="OJK1" s="628"/>
      <c r="OJL1" s="628"/>
      <c r="OJM1" s="628"/>
      <c r="OJN1" s="628"/>
      <c r="OJO1" s="52"/>
      <c r="OJP1" s="55"/>
      <c r="OJQ1" s="628"/>
      <c r="OJR1" s="628"/>
      <c r="OJS1" s="628"/>
      <c r="OJT1" s="628"/>
      <c r="OJU1" s="628"/>
      <c r="OJV1" s="52"/>
      <c r="OJW1" s="55"/>
      <c r="OJX1" s="628"/>
      <c r="OJY1" s="628"/>
      <c r="OJZ1" s="628"/>
      <c r="OKA1" s="628"/>
      <c r="OKB1" s="628"/>
      <c r="OKC1" s="52"/>
      <c r="OKD1" s="55"/>
      <c r="OKE1" s="628"/>
      <c r="OKF1" s="628"/>
      <c r="OKG1" s="628"/>
      <c r="OKH1" s="628"/>
      <c r="OKI1" s="628"/>
      <c r="OKJ1" s="52"/>
      <c r="OKK1" s="55"/>
      <c r="OKL1" s="628"/>
      <c r="OKM1" s="628"/>
      <c r="OKN1" s="628"/>
      <c r="OKO1" s="628"/>
      <c r="OKP1" s="628"/>
      <c r="OKQ1" s="52"/>
      <c r="OKR1" s="55"/>
      <c r="OKS1" s="628"/>
      <c r="OKT1" s="628"/>
      <c r="OKU1" s="628"/>
      <c r="OKV1" s="628"/>
      <c r="OKW1" s="628"/>
      <c r="OKX1" s="52"/>
      <c r="OKY1" s="55"/>
      <c r="OKZ1" s="628"/>
      <c r="OLA1" s="628"/>
      <c r="OLB1" s="628"/>
      <c r="OLC1" s="628"/>
      <c r="OLD1" s="628"/>
      <c r="OLE1" s="52"/>
      <c r="OLF1" s="55"/>
      <c r="OLG1" s="628"/>
      <c r="OLH1" s="628"/>
      <c r="OLI1" s="628"/>
      <c r="OLJ1" s="628"/>
      <c r="OLK1" s="628"/>
      <c r="OLL1" s="52"/>
      <c r="OLM1" s="55"/>
      <c r="OLN1" s="628"/>
      <c r="OLO1" s="628"/>
      <c r="OLP1" s="628"/>
      <c r="OLQ1" s="628"/>
      <c r="OLR1" s="628"/>
      <c r="OLS1" s="52"/>
      <c r="OLT1" s="55"/>
      <c r="OLU1" s="628"/>
      <c r="OLV1" s="628"/>
      <c r="OLW1" s="628"/>
      <c r="OLX1" s="628"/>
      <c r="OLY1" s="628"/>
      <c r="OLZ1" s="52"/>
      <c r="OMA1" s="55"/>
      <c r="OMB1" s="628"/>
      <c r="OMC1" s="628"/>
      <c r="OMD1" s="628"/>
      <c r="OME1" s="628"/>
      <c r="OMF1" s="628"/>
      <c r="OMG1" s="52"/>
      <c r="OMH1" s="55"/>
      <c r="OMI1" s="628"/>
      <c r="OMJ1" s="628"/>
      <c r="OMK1" s="628"/>
      <c r="OML1" s="628"/>
      <c r="OMM1" s="628"/>
      <c r="OMN1" s="52"/>
      <c r="OMO1" s="55"/>
      <c r="OMP1" s="628"/>
      <c r="OMQ1" s="628"/>
      <c r="OMR1" s="628"/>
      <c r="OMS1" s="628"/>
      <c r="OMT1" s="628"/>
      <c r="OMU1" s="52"/>
      <c r="OMV1" s="55"/>
      <c r="OMW1" s="628"/>
      <c r="OMX1" s="628"/>
      <c r="OMY1" s="628"/>
      <c r="OMZ1" s="628"/>
      <c r="ONA1" s="628"/>
      <c r="ONB1" s="52"/>
      <c r="ONC1" s="55"/>
      <c r="OND1" s="628"/>
      <c r="ONE1" s="628"/>
      <c r="ONF1" s="628"/>
      <c r="ONG1" s="628"/>
      <c r="ONH1" s="628"/>
      <c r="ONI1" s="52"/>
      <c r="ONJ1" s="55"/>
      <c r="ONK1" s="628"/>
      <c r="ONL1" s="628"/>
      <c r="ONM1" s="628"/>
      <c r="ONN1" s="628"/>
      <c r="ONO1" s="628"/>
      <c r="ONP1" s="52"/>
      <c r="ONQ1" s="55"/>
      <c r="ONR1" s="628"/>
      <c r="ONS1" s="628"/>
      <c r="ONT1" s="628"/>
      <c r="ONU1" s="628"/>
      <c r="ONV1" s="628"/>
      <c r="ONW1" s="52"/>
      <c r="ONX1" s="55"/>
      <c r="ONY1" s="628"/>
      <c r="ONZ1" s="628"/>
      <c r="OOA1" s="628"/>
      <c r="OOB1" s="628"/>
      <c r="OOC1" s="628"/>
      <c r="OOD1" s="52"/>
      <c r="OOE1" s="55"/>
      <c r="OOF1" s="628"/>
      <c r="OOG1" s="628"/>
      <c r="OOH1" s="628"/>
      <c r="OOI1" s="628"/>
      <c r="OOJ1" s="628"/>
      <c r="OOK1" s="52"/>
      <c r="OOL1" s="55"/>
      <c r="OOM1" s="628"/>
      <c r="OON1" s="628"/>
      <c r="OOO1" s="628"/>
      <c r="OOP1" s="628"/>
      <c r="OOQ1" s="628"/>
      <c r="OOR1" s="52"/>
      <c r="OOS1" s="55"/>
      <c r="OOT1" s="628"/>
      <c r="OOU1" s="628"/>
      <c r="OOV1" s="628"/>
      <c r="OOW1" s="628"/>
      <c r="OOX1" s="628"/>
      <c r="OOY1" s="52"/>
      <c r="OOZ1" s="55"/>
      <c r="OPA1" s="628"/>
      <c r="OPB1" s="628"/>
      <c r="OPC1" s="628"/>
      <c r="OPD1" s="628"/>
      <c r="OPE1" s="628"/>
      <c r="OPF1" s="52"/>
      <c r="OPG1" s="55"/>
      <c r="OPH1" s="628"/>
      <c r="OPI1" s="628"/>
      <c r="OPJ1" s="628"/>
      <c r="OPK1" s="628"/>
      <c r="OPL1" s="628"/>
      <c r="OPM1" s="52"/>
      <c r="OPN1" s="55"/>
      <c r="OPO1" s="628"/>
      <c r="OPP1" s="628"/>
      <c r="OPQ1" s="628"/>
      <c r="OPR1" s="628"/>
      <c r="OPS1" s="628"/>
      <c r="OPT1" s="52"/>
      <c r="OPU1" s="55"/>
      <c r="OPV1" s="628"/>
      <c r="OPW1" s="628"/>
      <c r="OPX1" s="628"/>
      <c r="OPY1" s="628"/>
      <c r="OPZ1" s="628"/>
      <c r="OQA1" s="52"/>
      <c r="OQB1" s="55"/>
      <c r="OQC1" s="628"/>
      <c r="OQD1" s="628"/>
      <c r="OQE1" s="628"/>
      <c r="OQF1" s="628"/>
      <c r="OQG1" s="628"/>
      <c r="OQH1" s="52"/>
      <c r="OQI1" s="55"/>
      <c r="OQJ1" s="628"/>
      <c r="OQK1" s="628"/>
      <c r="OQL1" s="628"/>
      <c r="OQM1" s="628"/>
      <c r="OQN1" s="628"/>
      <c r="OQO1" s="52"/>
      <c r="OQP1" s="55"/>
      <c r="OQQ1" s="628"/>
      <c r="OQR1" s="628"/>
      <c r="OQS1" s="628"/>
      <c r="OQT1" s="628"/>
      <c r="OQU1" s="628"/>
      <c r="OQV1" s="52"/>
      <c r="OQW1" s="55"/>
      <c r="OQX1" s="628"/>
      <c r="OQY1" s="628"/>
      <c r="OQZ1" s="628"/>
      <c r="ORA1" s="628"/>
      <c r="ORB1" s="628"/>
      <c r="ORC1" s="52"/>
      <c r="ORD1" s="55"/>
      <c r="ORE1" s="628"/>
      <c r="ORF1" s="628"/>
      <c r="ORG1" s="628"/>
      <c r="ORH1" s="628"/>
      <c r="ORI1" s="628"/>
      <c r="ORJ1" s="52"/>
      <c r="ORK1" s="55"/>
      <c r="ORL1" s="628"/>
      <c r="ORM1" s="628"/>
      <c r="ORN1" s="628"/>
      <c r="ORO1" s="628"/>
      <c r="ORP1" s="628"/>
      <c r="ORQ1" s="52"/>
      <c r="ORR1" s="55"/>
      <c r="ORS1" s="628"/>
      <c r="ORT1" s="628"/>
      <c r="ORU1" s="628"/>
      <c r="ORV1" s="628"/>
      <c r="ORW1" s="628"/>
      <c r="ORX1" s="52"/>
      <c r="ORY1" s="55"/>
      <c r="ORZ1" s="628"/>
      <c r="OSA1" s="628"/>
      <c r="OSB1" s="628"/>
      <c r="OSC1" s="628"/>
      <c r="OSD1" s="628"/>
      <c r="OSE1" s="52"/>
      <c r="OSF1" s="55"/>
      <c r="OSG1" s="628"/>
      <c r="OSH1" s="628"/>
      <c r="OSI1" s="628"/>
      <c r="OSJ1" s="628"/>
      <c r="OSK1" s="628"/>
      <c r="OSL1" s="52"/>
      <c r="OSM1" s="55"/>
      <c r="OSN1" s="628"/>
      <c r="OSO1" s="628"/>
      <c r="OSP1" s="628"/>
      <c r="OSQ1" s="628"/>
      <c r="OSR1" s="628"/>
      <c r="OSS1" s="52"/>
      <c r="OST1" s="55"/>
      <c r="OSU1" s="628"/>
      <c r="OSV1" s="628"/>
      <c r="OSW1" s="628"/>
      <c r="OSX1" s="628"/>
      <c r="OSY1" s="628"/>
      <c r="OSZ1" s="52"/>
      <c r="OTA1" s="55"/>
      <c r="OTB1" s="628"/>
      <c r="OTC1" s="628"/>
      <c r="OTD1" s="628"/>
      <c r="OTE1" s="628"/>
      <c r="OTF1" s="628"/>
      <c r="OTG1" s="52"/>
      <c r="OTH1" s="55"/>
      <c r="OTI1" s="628"/>
      <c r="OTJ1" s="628"/>
      <c r="OTK1" s="628"/>
      <c r="OTL1" s="628"/>
      <c r="OTM1" s="628"/>
      <c r="OTN1" s="52"/>
      <c r="OTO1" s="55"/>
      <c r="OTP1" s="628"/>
      <c r="OTQ1" s="628"/>
      <c r="OTR1" s="628"/>
      <c r="OTS1" s="628"/>
      <c r="OTT1" s="628"/>
      <c r="OTU1" s="52"/>
      <c r="OTV1" s="55"/>
      <c r="OTW1" s="628"/>
      <c r="OTX1" s="628"/>
      <c r="OTY1" s="628"/>
      <c r="OTZ1" s="628"/>
      <c r="OUA1" s="628"/>
      <c r="OUB1" s="52"/>
      <c r="OUC1" s="55"/>
      <c r="OUD1" s="628"/>
      <c r="OUE1" s="628"/>
      <c r="OUF1" s="628"/>
      <c r="OUG1" s="628"/>
      <c r="OUH1" s="628"/>
      <c r="OUI1" s="52"/>
      <c r="OUJ1" s="55"/>
      <c r="OUK1" s="628"/>
      <c r="OUL1" s="628"/>
      <c r="OUM1" s="628"/>
      <c r="OUN1" s="628"/>
      <c r="OUO1" s="628"/>
      <c r="OUP1" s="52"/>
      <c r="OUQ1" s="55"/>
      <c r="OUR1" s="628"/>
      <c r="OUS1" s="628"/>
      <c r="OUT1" s="628"/>
      <c r="OUU1" s="628"/>
      <c r="OUV1" s="628"/>
      <c r="OUW1" s="52"/>
      <c r="OUX1" s="55"/>
      <c r="OUY1" s="628"/>
      <c r="OUZ1" s="628"/>
      <c r="OVA1" s="628"/>
      <c r="OVB1" s="628"/>
      <c r="OVC1" s="628"/>
      <c r="OVD1" s="52"/>
      <c r="OVE1" s="55"/>
      <c r="OVF1" s="628"/>
      <c r="OVG1" s="628"/>
      <c r="OVH1" s="628"/>
      <c r="OVI1" s="628"/>
      <c r="OVJ1" s="628"/>
      <c r="OVK1" s="52"/>
      <c r="OVL1" s="55"/>
      <c r="OVM1" s="628"/>
      <c r="OVN1" s="628"/>
      <c r="OVO1" s="628"/>
      <c r="OVP1" s="628"/>
      <c r="OVQ1" s="628"/>
      <c r="OVR1" s="52"/>
      <c r="OVS1" s="55"/>
      <c r="OVT1" s="628"/>
      <c r="OVU1" s="628"/>
      <c r="OVV1" s="628"/>
      <c r="OVW1" s="628"/>
      <c r="OVX1" s="628"/>
      <c r="OVY1" s="52"/>
      <c r="OVZ1" s="55"/>
      <c r="OWA1" s="628"/>
      <c r="OWB1" s="628"/>
      <c r="OWC1" s="628"/>
      <c r="OWD1" s="628"/>
      <c r="OWE1" s="628"/>
      <c r="OWF1" s="52"/>
      <c r="OWG1" s="55"/>
      <c r="OWH1" s="628"/>
      <c r="OWI1" s="628"/>
      <c r="OWJ1" s="628"/>
      <c r="OWK1" s="628"/>
      <c r="OWL1" s="628"/>
      <c r="OWM1" s="52"/>
      <c r="OWN1" s="55"/>
      <c r="OWO1" s="628"/>
      <c r="OWP1" s="628"/>
      <c r="OWQ1" s="628"/>
      <c r="OWR1" s="628"/>
      <c r="OWS1" s="628"/>
      <c r="OWT1" s="52"/>
      <c r="OWU1" s="55"/>
      <c r="OWV1" s="628"/>
      <c r="OWW1" s="628"/>
      <c r="OWX1" s="628"/>
      <c r="OWY1" s="628"/>
      <c r="OWZ1" s="628"/>
      <c r="OXA1" s="52"/>
      <c r="OXB1" s="55"/>
      <c r="OXC1" s="628"/>
      <c r="OXD1" s="628"/>
      <c r="OXE1" s="628"/>
      <c r="OXF1" s="628"/>
      <c r="OXG1" s="628"/>
      <c r="OXH1" s="52"/>
      <c r="OXI1" s="55"/>
      <c r="OXJ1" s="628"/>
      <c r="OXK1" s="628"/>
      <c r="OXL1" s="628"/>
      <c r="OXM1" s="628"/>
      <c r="OXN1" s="628"/>
      <c r="OXO1" s="52"/>
      <c r="OXP1" s="55"/>
      <c r="OXQ1" s="628"/>
      <c r="OXR1" s="628"/>
      <c r="OXS1" s="628"/>
      <c r="OXT1" s="628"/>
      <c r="OXU1" s="628"/>
      <c r="OXV1" s="52"/>
      <c r="OXW1" s="55"/>
      <c r="OXX1" s="628"/>
      <c r="OXY1" s="628"/>
      <c r="OXZ1" s="628"/>
      <c r="OYA1" s="628"/>
      <c r="OYB1" s="628"/>
      <c r="OYC1" s="52"/>
      <c r="OYD1" s="55"/>
      <c r="OYE1" s="628"/>
      <c r="OYF1" s="628"/>
      <c r="OYG1" s="628"/>
      <c r="OYH1" s="628"/>
      <c r="OYI1" s="628"/>
      <c r="OYJ1" s="52"/>
      <c r="OYK1" s="55"/>
      <c r="OYL1" s="628"/>
      <c r="OYM1" s="628"/>
      <c r="OYN1" s="628"/>
      <c r="OYO1" s="628"/>
      <c r="OYP1" s="628"/>
      <c r="OYQ1" s="52"/>
      <c r="OYR1" s="55"/>
      <c r="OYS1" s="628"/>
      <c r="OYT1" s="628"/>
      <c r="OYU1" s="628"/>
      <c r="OYV1" s="628"/>
      <c r="OYW1" s="628"/>
      <c r="OYX1" s="52"/>
      <c r="OYY1" s="55"/>
      <c r="OYZ1" s="628"/>
      <c r="OZA1" s="628"/>
      <c r="OZB1" s="628"/>
      <c r="OZC1" s="628"/>
      <c r="OZD1" s="628"/>
      <c r="OZE1" s="52"/>
      <c r="OZF1" s="55"/>
      <c r="OZG1" s="628"/>
      <c r="OZH1" s="628"/>
      <c r="OZI1" s="628"/>
      <c r="OZJ1" s="628"/>
      <c r="OZK1" s="628"/>
      <c r="OZL1" s="52"/>
      <c r="OZM1" s="55"/>
      <c r="OZN1" s="628"/>
      <c r="OZO1" s="628"/>
      <c r="OZP1" s="628"/>
      <c r="OZQ1" s="628"/>
      <c r="OZR1" s="628"/>
      <c r="OZS1" s="52"/>
      <c r="OZT1" s="55"/>
      <c r="OZU1" s="628"/>
      <c r="OZV1" s="628"/>
      <c r="OZW1" s="628"/>
      <c r="OZX1" s="628"/>
      <c r="OZY1" s="628"/>
      <c r="OZZ1" s="52"/>
      <c r="PAA1" s="55"/>
      <c r="PAB1" s="628"/>
      <c r="PAC1" s="628"/>
      <c r="PAD1" s="628"/>
      <c r="PAE1" s="628"/>
      <c r="PAF1" s="628"/>
      <c r="PAG1" s="52"/>
      <c r="PAH1" s="55"/>
      <c r="PAI1" s="628"/>
      <c r="PAJ1" s="628"/>
      <c r="PAK1" s="628"/>
      <c r="PAL1" s="628"/>
      <c r="PAM1" s="628"/>
      <c r="PAN1" s="52"/>
      <c r="PAO1" s="55"/>
      <c r="PAP1" s="628"/>
      <c r="PAQ1" s="628"/>
      <c r="PAR1" s="628"/>
      <c r="PAS1" s="628"/>
      <c r="PAT1" s="628"/>
      <c r="PAU1" s="52"/>
      <c r="PAV1" s="55"/>
      <c r="PAW1" s="628"/>
      <c r="PAX1" s="628"/>
      <c r="PAY1" s="628"/>
      <c r="PAZ1" s="628"/>
      <c r="PBA1" s="628"/>
      <c r="PBB1" s="52"/>
      <c r="PBC1" s="55"/>
      <c r="PBD1" s="628"/>
      <c r="PBE1" s="628"/>
      <c r="PBF1" s="628"/>
      <c r="PBG1" s="628"/>
      <c r="PBH1" s="628"/>
      <c r="PBI1" s="52"/>
      <c r="PBJ1" s="55"/>
      <c r="PBK1" s="628"/>
      <c r="PBL1" s="628"/>
      <c r="PBM1" s="628"/>
      <c r="PBN1" s="628"/>
      <c r="PBO1" s="628"/>
      <c r="PBP1" s="52"/>
      <c r="PBQ1" s="55"/>
      <c r="PBR1" s="628"/>
      <c r="PBS1" s="628"/>
      <c r="PBT1" s="628"/>
      <c r="PBU1" s="628"/>
      <c r="PBV1" s="628"/>
      <c r="PBW1" s="52"/>
      <c r="PBX1" s="55"/>
      <c r="PBY1" s="628"/>
      <c r="PBZ1" s="628"/>
      <c r="PCA1" s="628"/>
      <c r="PCB1" s="628"/>
      <c r="PCC1" s="628"/>
      <c r="PCD1" s="52"/>
      <c r="PCE1" s="55"/>
      <c r="PCF1" s="628"/>
      <c r="PCG1" s="628"/>
      <c r="PCH1" s="628"/>
      <c r="PCI1" s="628"/>
      <c r="PCJ1" s="628"/>
      <c r="PCK1" s="52"/>
      <c r="PCL1" s="55"/>
      <c r="PCM1" s="628"/>
      <c r="PCN1" s="628"/>
      <c r="PCO1" s="628"/>
      <c r="PCP1" s="628"/>
      <c r="PCQ1" s="628"/>
      <c r="PCR1" s="52"/>
      <c r="PCS1" s="55"/>
      <c r="PCT1" s="628"/>
      <c r="PCU1" s="628"/>
      <c r="PCV1" s="628"/>
      <c r="PCW1" s="628"/>
      <c r="PCX1" s="628"/>
      <c r="PCY1" s="52"/>
      <c r="PCZ1" s="55"/>
      <c r="PDA1" s="628"/>
      <c r="PDB1" s="628"/>
      <c r="PDC1" s="628"/>
      <c r="PDD1" s="628"/>
      <c r="PDE1" s="628"/>
      <c r="PDF1" s="52"/>
      <c r="PDG1" s="55"/>
      <c r="PDH1" s="628"/>
      <c r="PDI1" s="628"/>
      <c r="PDJ1" s="628"/>
      <c r="PDK1" s="628"/>
      <c r="PDL1" s="628"/>
      <c r="PDM1" s="52"/>
      <c r="PDN1" s="55"/>
      <c r="PDO1" s="628"/>
      <c r="PDP1" s="628"/>
      <c r="PDQ1" s="628"/>
      <c r="PDR1" s="628"/>
      <c r="PDS1" s="628"/>
      <c r="PDT1" s="52"/>
      <c r="PDU1" s="55"/>
      <c r="PDV1" s="628"/>
      <c r="PDW1" s="628"/>
      <c r="PDX1" s="628"/>
      <c r="PDY1" s="628"/>
      <c r="PDZ1" s="628"/>
      <c r="PEA1" s="52"/>
      <c r="PEB1" s="55"/>
      <c r="PEC1" s="628"/>
      <c r="PED1" s="628"/>
      <c r="PEE1" s="628"/>
      <c r="PEF1" s="628"/>
      <c r="PEG1" s="628"/>
      <c r="PEH1" s="52"/>
      <c r="PEI1" s="55"/>
      <c r="PEJ1" s="628"/>
      <c r="PEK1" s="628"/>
      <c r="PEL1" s="628"/>
      <c r="PEM1" s="628"/>
      <c r="PEN1" s="628"/>
      <c r="PEO1" s="52"/>
      <c r="PEP1" s="55"/>
      <c r="PEQ1" s="628"/>
      <c r="PER1" s="628"/>
      <c r="PES1" s="628"/>
      <c r="PET1" s="628"/>
      <c r="PEU1" s="628"/>
      <c r="PEV1" s="52"/>
      <c r="PEW1" s="55"/>
      <c r="PEX1" s="628"/>
      <c r="PEY1" s="628"/>
      <c r="PEZ1" s="628"/>
      <c r="PFA1" s="628"/>
      <c r="PFB1" s="628"/>
      <c r="PFC1" s="52"/>
      <c r="PFD1" s="55"/>
      <c r="PFE1" s="628"/>
      <c r="PFF1" s="628"/>
      <c r="PFG1" s="628"/>
      <c r="PFH1" s="628"/>
      <c r="PFI1" s="628"/>
      <c r="PFJ1" s="52"/>
      <c r="PFK1" s="55"/>
      <c r="PFL1" s="628"/>
      <c r="PFM1" s="628"/>
      <c r="PFN1" s="628"/>
      <c r="PFO1" s="628"/>
      <c r="PFP1" s="628"/>
      <c r="PFQ1" s="52"/>
      <c r="PFR1" s="55"/>
      <c r="PFS1" s="628"/>
      <c r="PFT1" s="628"/>
      <c r="PFU1" s="628"/>
      <c r="PFV1" s="628"/>
      <c r="PFW1" s="628"/>
      <c r="PFX1" s="52"/>
      <c r="PFY1" s="55"/>
      <c r="PFZ1" s="628"/>
      <c r="PGA1" s="628"/>
      <c r="PGB1" s="628"/>
      <c r="PGC1" s="628"/>
      <c r="PGD1" s="628"/>
      <c r="PGE1" s="52"/>
      <c r="PGF1" s="55"/>
      <c r="PGG1" s="628"/>
      <c r="PGH1" s="628"/>
      <c r="PGI1" s="628"/>
      <c r="PGJ1" s="628"/>
      <c r="PGK1" s="628"/>
      <c r="PGL1" s="52"/>
      <c r="PGM1" s="55"/>
      <c r="PGN1" s="628"/>
      <c r="PGO1" s="628"/>
      <c r="PGP1" s="628"/>
      <c r="PGQ1" s="628"/>
      <c r="PGR1" s="628"/>
      <c r="PGS1" s="52"/>
      <c r="PGT1" s="55"/>
      <c r="PGU1" s="628"/>
      <c r="PGV1" s="628"/>
      <c r="PGW1" s="628"/>
      <c r="PGX1" s="628"/>
      <c r="PGY1" s="628"/>
      <c r="PGZ1" s="52"/>
      <c r="PHA1" s="55"/>
      <c r="PHB1" s="628"/>
      <c r="PHC1" s="628"/>
      <c r="PHD1" s="628"/>
      <c r="PHE1" s="628"/>
      <c r="PHF1" s="628"/>
      <c r="PHG1" s="52"/>
      <c r="PHH1" s="55"/>
      <c r="PHI1" s="628"/>
      <c r="PHJ1" s="628"/>
      <c r="PHK1" s="628"/>
      <c r="PHL1" s="628"/>
      <c r="PHM1" s="628"/>
      <c r="PHN1" s="52"/>
      <c r="PHO1" s="55"/>
      <c r="PHP1" s="628"/>
      <c r="PHQ1" s="628"/>
      <c r="PHR1" s="628"/>
      <c r="PHS1" s="628"/>
      <c r="PHT1" s="628"/>
      <c r="PHU1" s="52"/>
      <c r="PHV1" s="55"/>
      <c r="PHW1" s="628"/>
      <c r="PHX1" s="628"/>
      <c r="PHY1" s="628"/>
      <c r="PHZ1" s="628"/>
      <c r="PIA1" s="628"/>
      <c r="PIB1" s="52"/>
      <c r="PIC1" s="55"/>
      <c r="PID1" s="628"/>
      <c r="PIE1" s="628"/>
      <c r="PIF1" s="628"/>
      <c r="PIG1" s="628"/>
      <c r="PIH1" s="628"/>
      <c r="PII1" s="52"/>
      <c r="PIJ1" s="55"/>
      <c r="PIK1" s="628"/>
      <c r="PIL1" s="628"/>
      <c r="PIM1" s="628"/>
      <c r="PIN1" s="628"/>
      <c r="PIO1" s="628"/>
      <c r="PIP1" s="52"/>
      <c r="PIQ1" s="55"/>
      <c r="PIR1" s="628"/>
      <c r="PIS1" s="628"/>
      <c r="PIT1" s="628"/>
      <c r="PIU1" s="628"/>
      <c r="PIV1" s="628"/>
      <c r="PIW1" s="52"/>
      <c r="PIX1" s="55"/>
      <c r="PIY1" s="628"/>
      <c r="PIZ1" s="628"/>
      <c r="PJA1" s="628"/>
      <c r="PJB1" s="628"/>
      <c r="PJC1" s="628"/>
      <c r="PJD1" s="52"/>
      <c r="PJE1" s="55"/>
      <c r="PJF1" s="628"/>
      <c r="PJG1" s="628"/>
      <c r="PJH1" s="628"/>
      <c r="PJI1" s="628"/>
      <c r="PJJ1" s="628"/>
      <c r="PJK1" s="52"/>
      <c r="PJL1" s="55"/>
      <c r="PJM1" s="628"/>
      <c r="PJN1" s="628"/>
      <c r="PJO1" s="628"/>
      <c r="PJP1" s="628"/>
      <c r="PJQ1" s="628"/>
      <c r="PJR1" s="52"/>
      <c r="PJS1" s="55"/>
      <c r="PJT1" s="628"/>
      <c r="PJU1" s="628"/>
      <c r="PJV1" s="628"/>
      <c r="PJW1" s="628"/>
      <c r="PJX1" s="628"/>
      <c r="PJY1" s="52"/>
      <c r="PJZ1" s="55"/>
      <c r="PKA1" s="628"/>
      <c r="PKB1" s="628"/>
      <c r="PKC1" s="628"/>
      <c r="PKD1" s="628"/>
      <c r="PKE1" s="628"/>
      <c r="PKF1" s="52"/>
      <c r="PKG1" s="55"/>
      <c r="PKH1" s="628"/>
      <c r="PKI1" s="628"/>
      <c r="PKJ1" s="628"/>
      <c r="PKK1" s="628"/>
      <c r="PKL1" s="628"/>
      <c r="PKM1" s="52"/>
      <c r="PKN1" s="55"/>
      <c r="PKO1" s="628"/>
      <c r="PKP1" s="628"/>
      <c r="PKQ1" s="628"/>
      <c r="PKR1" s="628"/>
      <c r="PKS1" s="628"/>
      <c r="PKT1" s="52"/>
      <c r="PKU1" s="55"/>
      <c r="PKV1" s="628"/>
      <c r="PKW1" s="628"/>
      <c r="PKX1" s="628"/>
      <c r="PKY1" s="628"/>
      <c r="PKZ1" s="628"/>
      <c r="PLA1" s="52"/>
      <c r="PLB1" s="55"/>
      <c r="PLC1" s="628"/>
      <c r="PLD1" s="628"/>
      <c r="PLE1" s="628"/>
      <c r="PLF1" s="628"/>
      <c r="PLG1" s="628"/>
      <c r="PLH1" s="52"/>
      <c r="PLI1" s="55"/>
      <c r="PLJ1" s="628"/>
      <c r="PLK1" s="628"/>
      <c r="PLL1" s="628"/>
      <c r="PLM1" s="628"/>
      <c r="PLN1" s="628"/>
      <c r="PLO1" s="52"/>
      <c r="PLP1" s="55"/>
      <c r="PLQ1" s="628"/>
      <c r="PLR1" s="628"/>
      <c r="PLS1" s="628"/>
      <c r="PLT1" s="628"/>
      <c r="PLU1" s="628"/>
      <c r="PLV1" s="52"/>
      <c r="PLW1" s="55"/>
      <c r="PLX1" s="628"/>
      <c r="PLY1" s="628"/>
      <c r="PLZ1" s="628"/>
      <c r="PMA1" s="628"/>
      <c r="PMB1" s="628"/>
      <c r="PMC1" s="52"/>
      <c r="PMD1" s="55"/>
      <c r="PME1" s="628"/>
      <c r="PMF1" s="628"/>
      <c r="PMG1" s="628"/>
      <c r="PMH1" s="628"/>
      <c r="PMI1" s="628"/>
      <c r="PMJ1" s="52"/>
      <c r="PMK1" s="55"/>
      <c r="PML1" s="628"/>
      <c r="PMM1" s="628"/>
      <c r="PMN1" s="628"/>
      <c r="PMO1" s="628"/>
      <c r="PMP1" s="628"/>
      <c r="PMQ1" s="52"/>
      <c r="PMR1" s="55"/>
      <c r="PMS1" s="628"/>
      <c r="PMT1" s="628"/>
      <c r="PMU1" s="628"/>
      <c r="PMV1" s="628"/>
      <c r="PMW1" s="628"/>
      <c r="PMX1" s="52"/>
      <c r="PMY1" s="55"/>
      <c r="PMZ1" s="628"/>
      <c r="PNA1" s="628"/>
      <c r="PNB1" s="628"/>
      <c r="PNC1" s="628"/>
      <c r="PND1" s="628"/>
      <c r="PNE1" s="52"/>
      <c r="PNF1" s="55"/>
      <c r="PNG1" s="628"/>
      <c r="PNH1" s="628"/>
      <c r="PNI1" s="628"/>
      <c r="PNJ1" s="628"/>
      <c r="PNK1" s="628"/>
      <c r="PNL1" s="52"/>
      <c r="PNM1" s="55"/>
      <c r="PNN1" s="628"/>
      <c r="PNO1" s="628"/>
      <c r="PNP1" s="628"/>
      <c r="PNQ1" s="628"/>
      <c r="PNR1" s="628"/>
      <c r="PNS1" s="52"/>
      <c r="PNT1" s="55"/>
      <c r="PNU1" s="628"/>
      <c r="PNV1" s="628"/>
      <c r="PNW1" s="628"/>
      <c r="PNX1" s="628"/>
      <c r="PNY1" s="628"/>
      <c r="PNZ1" s="52"/>
      <c r="POA1" s="55"/>
      <c r="POB1" s="628"/>
      <c r="POC1" s="628"/>
      <c r="POD1" s="628"/>
      <c r="POE1" s="628"/>
      <c r="POF1" s="628"/>
      <c r="POG1" s="52"/>
      <c r="POH1" s="55"/>
      <c r="POI1" s="628"/>
      <c r="POJ1" s="628"/>
      <c r="POK1" s="628"/>
      <c r="POL1" s="628"/>
      <c r="POM1" s="628"/>
      <c r="PON1" s="52"/>
      <c r="POO1" s="55"/>
      <c r="POP1" s="628"/>
      <c r="POQ1" s="628"/>
      <c r="POR1" s="628"/>
      <c r="POS1" s="628"/>
      <c r="POT1" s="628"/>
      <c r="POU1" s="52"/>
      <c r="POV1" s="55"/>
      <c r="POW1" s="628"/>
      <c r="POX1" s="628"/>
      <c r="POY1" s="628"/>
      <c r="POZ1" s="628"/>
      <c r="PPA1" s="628"/>
      <c r="PPB1" s="52"/>
      <c r="PPC1" s="55"/>
      <c r="PPD1" s="628"/>
      <c r="PPE1" s="628"/>
      <c r="PPF1" s="628"/>
      <c r="PPG1" s="628"/>
      <c r="PPH1" s="628"/>
      <c r="PPI1" s="52"/>
      <c r="PPJ1" s="55"/>
      <c r="PPK1" s="628"/>
      <c r="PPL1" s="628"/>
      <c r="PPM1" s="628"/>
      <c r="PPN1" s="628"/>
      <c r="PPO1" s="628"/>
      <c r="PPP1" s="52"/>
      <c r="PPQ1" s="55"/>
      <c r="PPR1" s="628"/>
      <c r="PPS1" s="628"/>
      <c r="PPT1" s="628"/>
      <c r="PPU1" s="628"/>
      <c r="PPV1" s="628"/>
      <c r="PPW1" s="52"/>
      <c r="PPX1" s="55"/>
      <c r="PPY1" s="628"/>
      <c r="PPZ1" s="628"/>
      <c r="PQA1" s="628"/>
      <c r="PQB1" s="628"/>
      <c r="PQC1" s="628"/>
      <c r="PQD1" s="52"/>
      <c r="PQE1" s="55"/>
      <c r="PQF1" s="628"/>
      <c r="PQG1" s="628"/>
      <c r="PQH1" s="628"/>
      <c r="PQI1" s="628"/>
      <c r="PQJ1" s="628"/>
      <c r="PQK1" s="52"/>
      <c r="PQL1" s="55"/>
      <c r="PQM1" s="628"/>
      <c r="PQN1" s="628"/>
      <c r="PQO1" s="628"/>
      <c r="PQP1" s="628"/>
      <c r="PQQ1" s="628"/>
      <c r="PQR1" s="52"/>
      <c r="PQS1" s="55"/>
      <c r="PQT1" s="628"/>
      <c r="PQU1" s="628"/>
      <c r="PQV1" s="628"/>
      <c r="PQW1" s="628"/>
      <c r="PQX1" s="628"/>
      <c r="PQY1" s="52"/>
      <c r="PQZ1" s="55"/>
      <c r="PRA1" s="628"/>
      <c r="PRB1" s="628"/>
      <c r="PRC1" s="628"/>
      <c r="PRD1" s="628"/>
      <c r="PRE1" s="628"/>
      <c r="PRF1" s="52"/>
      <c r="PRG1" s="55"/>
      <c r="PRH1" s="628"/>
      <c r="PRI1" s="628"/>
      <c r="PRJ1" s="628"/>
      <c r="PRK1" s="628"/>
      <c r="PRL1" s="628"/>
      <c r="PRM1" s="52"/>
      <c r="PRN1" s="55"/>
      <c r="PRO1" s="628"/>
      <c r="PRP1" s="628"/>
      <c r="PRQ1" s="628"/>
      <c r="PRR1" s="628"/>
      <c r="PRS1" s="628"/>
      <c r="PRT1" s="52"/>
      <c r="PRU1" s="55"/>
      <c r="PRV1" s="628"/>
      <c r="PRW1" s="628"/>
      <c r="PRX1" s="628"/>
      <c r="PRY1" s="628"/>
      <c r="PRZ1" s="628"/>
      <c r="PSA1" s="52"/>
      <c r="PSB1" s="55"/>
      <c r="PSC1" s="628"/>
      <c r="PSD1" s="628"/>
      <c r="PSE1" s="628"/>
      <c r="PSF1" s="628"/>
      <c r="PSG1" s="628"/>
      <c r="PSH1" s="52"/>
      <c r="PSI1" s="55"/>
      <c r="PSJ1" s="628"/>
      <c r="PSK1" s="628"/>
      <c r="PSL1" s="628"/>
      <c r="PSM1" s="628"/>
      <c r="PSN1" s="628"/>
      <c r="PSO1" s="52"/>
      <c r="PSP1" s="55"/>
      <c r="PSQ1" s="628"/>
      <c r="PSR1" s="628"/>
      <c r="PSS1" s="628"/>
      <c r="PST1" s="628"/>
      <c r="PSU1" s="628"/>
      <c r="PSV1" s="52"/>
      <c r="PSW1" s="55"/>
      <c r="PSX1" s="628"/>
      <c r="PSY1" s="628"/>
      <c r="PSZ1" s="628"/>
      <c r="PTA1" s="628"/>
      <c r="PTB1" s="628"/>
      <c r="PTC1" s="52"/>
      <c r="PTD1" s="55"/>
      <c r="PTE1" s="628"/>
      <c r="PTF1" s="628"/>
      <c r="PTG1" s="628"/>
      <c r="PTH1" s="628"/>
      <c r="PTI1" s="628"/>
      <c r="PTJ1" s="52"/>
      <c r="PTK1" s="55"/>
      <c r="PTL1" s="628"/>
      <c r="PTM1" s="628"/>
      <c r="PTN1" s="628"/>
      <c r="PTO1" s="628"/>
      <c r="PTP1" s="628"/>
      <c r="PTQ1" s="52"/>
      <c r="PTR1" s="55"/>
      <c r="PTS1" s="628"/>
      <c r="PTT1" s="628"/>
      <c r="PTU1" s="628"/>
      <c r="PTV1" s="628"/>
      <c r="PTW1" s="628"/>
      <c r="PTX1" s="52"/>
      <c r="PTY1" s="55"/>
      <c r="PTZ1" s="628"/>
      <c r="PUA1" s="628"/>
      <c r="PUB1" s="628"/>
      <c r="PUC1" s="628"/>
      <c r="PUD1" s="628"/>
      <c r="PUE1" s="52"/>
      <c r="PUF1" s="55"/>
      <c r="PUG1" s="628"/>
      <c r="PUH1" s="628"/>
      <c r="PUI1" s="628"/>
      <c r="PUJ1" s="628"/>
      <c r="PUK1" s="628"/>
      <c r="PUL1" s="52"/>
      <c r="PUM1" s="55"/>
      <c r="PUN1" s="628"/>
      <c r="PUO1" s="628"/>
      <c r="PUP1" s="628"/>
      <c r="PUQ1" s="628"/>
      <c r="PUR1" s="628"/>
      <c r="PUS1" s="52"/>
      <c r="PUT1" s="55"/>
      <c r="PUU1" s="628"/>
      <c r="PUV1" s="628"/>
      <c r="PUW1" s="628"/>
      <c r="PUX1" s="628"/>
      <c r="PUY1" s="628"/>
      <c r="PUZ1" s="52"/>
      <c r="PVA1" s="55"/>
      <c r="PVB1" s="628"/>
      <c r="PVC1" s="628"/>
      <c r="PVD1" s="628"/>
      <c r="PVE1" s="628"/>
      <c r="PVF1" s="628"/>
      <c r="PVG1" s="52"/>
      <c r="PVH1" s="55"/>
      <c r="PVI1" s="628"/>
      <c r="PVJ1" s="628"/>
      <c r="PVK1" s="628"/>
      <c r="PVL1" s="628"/>
      <c r="PVM1" s="628"/>
      <c r="PVN1" s="52"/>
      <c r="PVO1" s="55"/>
      <c r="PVP1" s="628"/>
      <c r="PVQ1" s="628"/>
      <c r="PVR1" s="628"/>
      <c r="PVS1" s="628"/>
      <c r="PVT1" s="628"/>
      <c r="PVU1" s="52"/>
      <c r="PVV1" s="55"/>
      <c r="PVW1" s="628"/>
      <c r="PVX1" s="628"/>
      <c r="PVY1" s="628"/>
      <c r="PVZ1" s="628"/>
      <c r="PWA1" s="628"/>
      <c r="PWB1" s="52"/>
      <c r="PWC1" s="55"/>
      <c r="PWD1" s="628"/>
      <c r="PWE1" s="628"/>
      <c r="PWF1" s="628"/>
      <c r="PWG1" s="628"/>
      <c r="PWH1" s="628"/>
      <c r="PWI1" s="52"/>
      <c r="PWJ1" s="55"/>
      <c r="PWK1" s="628"/>
      <c r="PWL1" s="628"/>
      <c r="PWM1" s="628"/>
      <c r="PWN1" s="628"/>
      <c r="PWO1" s="628"/>
      <c r="PWP1" s="52"/>
      <c r="PWQ1" s="55"/>
      <c r="PWR1" s="628"/>
      <c r="PWS1" s="628"/>
      <c r="PWT1" s="628"/>
      <c r="PWU1" s="628"/>
      <c r="PWV1" s="628"/>
      <c r="PWW1" s="52"/>
      <c r="PWX1" s="55"/>
      <c r="PWY1" s="628"/>
      <c r="PWZ1" s="628"/>
      <c r="PXA1" s="628"/>
      <c r="PXB1" s="628"/>
      <c r="PXC1" s="628"/>
      <c r="PXD1" s="52"/>
      <c r="PXE1" s="55"/>
      <c r="PXF1" s="628"/>
      <c r="PXG1" s="628"/>
      <c r="PXH1" s="628"/>
      <c r="PXI1" s="628"/>
      <c r="PXJ1" s="628"/>
      <c r="PXK1" s="52"/>
      <c r="PXL1" s="55"/>
      <c r="PXM1" s="628"/>
      <c r="PXN1" s="628"/>
      <c r="PXO1" s="628"/>
      <c r="PXP1" s="628"/>
      <c r="PXQ1" s="628"/>
      <c r="PXR1" s="52"/>
      <c r="PXS1" s="55"/>
      <c r="PXT1" s="628"/>
      <c r="PXU1" s="628"/>
      <c r="PXV1" s="628"/>
      <c r="PXW1" s="628"/>
      <c r="PXX1" s="628"/>
      <c r="PXY1" s="52"/>
      <c r="PXZ1" s="55"/>
      <c r="PYA1" s="628"/>
      <c r="PYB1" s="628"/>
      <c r="PYC1" s="628"/>
      <c r="PYD1" s="628"/>
      <c r="PYE1" s="628"/>
      <c r="PYF1" s="52"/>
      <c r="PYG1" s="55"/>
      <c r="PYH1" s="628"/>
      <c r="PYI1" s="628"/>
      <c r="PYJ1" s="628"/>
      <c r="PYK1" s="628"/>
      <c r="PYL1" s="628"/>
      <c r="PYM1" s="52"/>
      <c r="PYN1" s="55"/>
      <c r="PYO1" s="628"/>
      <c r="PYP1" s="628"/>
      <c r="PYQ1" s="628"/>
      <c r="PYR1" s="628"/>
      <c r="PYS1" s="628"/>
      <c r="PYT1" s="52"/>
      <c r="PYU1" s="55"/>
      <c r="PYV1" s="628"/>
      <c r="PYW1" s="628"/>
      <c r="PYX1" s="628"/>
      <c r="PYY1" s="628"/>
      <c r="PYZ1" s="628"/>
      <c r="PZA1" s="52"/>
      <c r="PZB1" s="55"/>
      <c r="PZC1" s="628"/>
      <c r="PZD1" s="628"/>
      <c r="PZE1" s="628"/>
      <c r="PZF1" s="628"/>
      <c r="PZG1" s="628"/>
      <c r="PZH1" s="52"/>
      <c r="PZI1" s="55"/>
      <c r="PZJ1" s="628"/>
      <c r="PZK1" s="628"/>
      <c r="PZL1" s="628"/>
      <c r="PZM1" s="628"/>
      <c r="PZN1" s="628"/>
      <c r="PZO1" s="52"/>
      <c r="PZP1" s="55"/>
      <c r="PZQ1" s="628"/>
      <c r="PZR1" s="628"/>
      <c r="PZS1" s="628"/>
      <c r="PZT1" s="628"/>
      <c r="PZU1" s="628"/>
      <c r="PZV1" s="52"/>
      <c r="PZW1" s="55"/>
      <c r="PZX1" s="628"/>
      <c r="PZY1" s="628"/>
      <c r="PZZ1" s="628"/>
      <c r="QAA1" s="628"/>
      <c r="QAB1" s="628"/>
      <c r="QAC1" s="52"/>
      <c r="QAD1" s="55"/>
      <c r="QAE1" s="628"/>
      <c r="QAF1" s="628"/>
      <c r="QAG1" s="628"/>
      <c r="QAH1" s="628"/>
      <c r="QAI1" s="628"/>
      <c r="QAJ1" s="52"/>
      <c r="QAK1" s="55"/>
      <c r="QAL1" s="628"/>
      <c r="QAM1" s="628"/>
      <c r="QAN1" s="628"/>
      <c r="QAO1" s="628"/>
      <c r="QAP1" s="628"/>
      <c r="QAQ1" s="52"/>
      <c r="QAR1" s="55"/>
      <c r="QAS1" s="628"/>
      <c r="QAT1" s="628"/>
      <c r="QAU1" s="628"/>
      <c r="QAV1" s="628"/>
      <c r="QAW1" s="628"/>
      <c r="QAX1" s="52"/>
      <c r="QAY1" s="55"/>
      <c r="QAZ1" s="628"/>
      <c r="QBA1" s="628"/>
      <c r="QBB1" s="628"/>
      <c r="QBC1" s="628"/>
      <c r="QBD1" s="628"/>
      <c r="QBE1" s="52"/>
      <c r="QBF1" s="55"/>
      <c r="QBG1" s="628"/>
      <c r="QBH1" s="628"/>
      <c r="QBI1" s="628"/>
      <c r="QBJ1" s="628"/>
      <c r="QBK1" s="628"/>
      <c r="QBL1" s="52"/>
      <c r="QBM1" s="55"/>
      <c r="QBN1" s="628"/>
      <c r="QBO1" s="628"/>
      <c r="QBP1" s="628"/>
      <c r="QBQ1" s="628"/>
      <c r="QBR1" s="628"/>
      <c r="QBS1" s="52"/>
      <c r="QBT1" s="55"/>
      <c r="QBU1" s="628"/>
      <c r="QBV1" s="628"/>
      <c r="QBW1" s="628"/>
      <c r="QBX1" s="628"/>
      <c r="QBY1" s="628"/>
      <c r="QBZ1" s="52"/>
      <c r="QCA1" s="55"/>
      <c r="QCB1" s="628"/>
      <c r="QCC1" s="628"/>
      <c r="QCD1" s="628"/>
      <c r="QCE1" s="628"/>
      <c r="QCF1" s="628"/>
      <c r="QCG1" s="52"/>
      <c r="QCH1" s="55"/>
      <c r="QCI1" s="628"/>
      <c r="QCJ1" s="628"/>
      <c r="QCK1" s="628"/>
      <c r="QCL1" s="628"/>
      <c r="QCM1" s="628"/>
      <c r="QCN1" s="52"/>
      <c r="QCO1" s="55"/>
      <c r="QCP1" s="628"/>
      <c r="QCQ1" s="628"/>
      <c r="QCR1" s="628"/>
      <c r="QCS1" s="628"/>
      <c r="QCT1" s="628"/>
      <c r="QCU1" s="52"/>
      <c r="QCV1" s="55"/>
      <c r="QCW1" s="628"/>
      <c r="QCX1" s="628"/>
      <c r="QCY1" s="628"/>
      <c r="QCZ1" s="628"/>
      <c r="QDA1" s="628"/>
      <c r="QDB1" s="52"/>
      <c r="QDC1" s="55"/>
      <c r="QDD1" s="628"/>
      <c r="QDE1" s="628"/>
      <c r="QDF1" s="628"/>
      <c r="QDG1" s="628"/>
      <c r="QDH1" s="628"/>
      <c r="QDI1" s="52"/>
      <c r="QDJ1" s="55"/>
      <c r="QDK1" s="628"/>
      <c r="QDL1" s="628"/>
      <c r="QDM1" s="628"/>
      <c r="QDN1" s="628"/>
      <c r="QDO1" s="628"/>
      <c r="QDP1" s="52"/>
      <c r="QDQ1" s="55"/>
      <c r="QDR1" s="628"/>
      <c r="QDS1" s="628"/>
      <c r="QDT1" s="628"/>
      <c r="QDU1" s="628"/>
      <c r="QDV1" s="628"/>
      <c r="QDW1" s="52"/>
      <c r="QDX1" s="55"/>
      <c r="QDY1" s="628"/>
      <c r="QDZ1" s="628"/>
      <c r="QEA1" s="628"/>
      <c r="QEB1" s="628"/>
      <c r="QEC1" s="628"/>
      <c r="QED1" s="52"/>
      <c r="QEE1" s="55"/>
      <c r="QEF1" s="628"/>
      <c r="QEG1" s="628"/>
      <c r="QEH1" s="628"/>
      <c r="QEI1" s="628"/>
      <c r="QEJ1" s="628"/>
      <c r="QEK1" s="52"/>
      <c r="QEL1" s="55"/>
      <c r="QEM1" s="628"/>
      <c r="QEN1" s="628"/>
      <c r="QEO1" s="628"/>
      <c r="QEP1" s="628"/>
      <c r="QEQ1" s="628"/>
      <c r="QER1" s="52"/>
      <c r="QES1" s="55"/>
      <c r="QET1" s="628"/>
      <c r="QEU1" s="628"/>
      <c r="QEV1" s="628"/>
      <c r="QEW1" s="628"/>
      <c r="QEX1" s="628"/>
      <c r="QEY1" s="52"/>
      <c r="QEZ1" s="55"/>
      <c r="QFA1" s="628"/>
      <c r="QFB1" s="628"/>
      <c r="QFC1" s="628"/>
      <c r="QFD1" s="628"/>
      <c r="QFE1" s="628"/>
      <c r="QFF1" s="52"/>
      <c r="QFG1" s="55"/>
      <c r="QFH1" s="628"/>
      <c r="QFI1" s="628"/>
      <c r="QFJ1" s="628"/>
      <c r="QFK1" s="628"/>
      <c r="QFL1" s="628"/>
      <c r="QFM1" s="52"/>
      <c r="QFN1" s="55"/>
      <c r="QFO1" s="628"/>
      <c r="QFP1" s="628"/>
      <c r="QFQ1" s="628"/>
      <c r="QFR1" s="628"/>
      <c r="QFS1" s="628"/>
      <c r="QFT1" s="52"/>
      <c r="QFU1" s="55"/>
      <c r="QFV1" s="628"/>
      <c r="QFW1" s="628"/>
      <c r="QFX1" s="628"/>
      <c r="QFY1" s="628"/>
      <c r="QFZ1" s="628"/>
      <c r="QGA1" s="52"/>
      <c r="QGB1" s="55"/>
      <c r="QGC1" s="628"/>
      <c r="QGD1" s="628"/>
      <c r="QGE1" s="628"/>
      <c r="QGF1" s="628"/>
      <c r="QGG1" s="628"/>
      <c r="QGH1" s="52"/>
      <c r="QGI1" s="55"/>
      <c r="QGJ1" s="628"/>
      <c r="QGK1" s="628"/>
      <c r="QGL1" s="628"/>
      <c r="QGM1" s="628"/>
      <c r="QGN1" s="628"/>
      <c r="QGO1" s="52"/>
      <c r="QGP1" s="55"/>
      <c r="QGQ1" s="628"/>
      <c r="QGR1" s="628"/>
      <c r="QGS1" s="628"/>
      <c r="QGT1" s="628"/>
      <c r="QGU1" s="628"/>
      <c r="QGV1" s="52"/>
      <c r="QGW1" s="55"/>
      <c r="QGX1" s="628"/>
      <c r="QGY1" s="628"/>
      <c r="QGZ1" s="628"/>
      <c r="QHA1" s="628"/>
      <c r="QHB1" s="628"/>
      <c r="QHC1" s="52"/>
      <c r="QHD1" s="55"/>
      <c r="QHE1" s="628"/>
      <c r="QHF1" s="628"/>
      <c r="QHG1" s="628"/>
      <c r="QHH1" s="628"/>
      <c r="QHI1" s="628"/>
      <c r="QHJ1" s="52"/>
      <c r="QHK1" s="55"/>
      <c r="QHL1" s="628"/>
      <c r="QHM1" s="628"/>
      <c r="QHN1" s="628"/>
      <c r="QHO1" s="628"/>
      <c r="QHP1" s="628"/>
      <c r="QHQ1" s="52"/>
      <c r="QHR1" s="55"/>
      <c r="QHS1" s="628"/>
      <c r="QHT1" s="628"/>
      <c r="QHU1" s="628"/>
      <c r="QHV1" s="628"/>
      <c r="QHW1" s="628"/>
      <c r="QHX1" s="52"/>
      <c r="QHY1" s="55"/>
      <c r="QHZ1" s="628"/>
      <c r="QIA1" s="628"/>
      <c r="QIB1" s="628"/>
      <c r="QIC1" s="628"/>
      <c r="QID1" s="628"/>
      <c r="QIE1" s="52"/>
      <c r="QIF1" s="55"/>
      <c r="QIG1" s="628"/>
      <c r="QIH1" s="628"/>
      <c r="QII1" s="628"/>
      <c r="QIJ1" s="628"/>
      <c r="QIK1" s="628"/>
      <c r="QIL1" s="52"/>
      <c r="QIM1" s="55"/>
      <c r="QIN1" s="628"/>
      <c r="QIO1" s="628"/>
      <c r="QIP1" s="628"/>
      <c r="QIQ1" s="628"/>
      <c r="QIR1" s="628"/>
      <c r="QIS1" s="52"/>
      <c r="QIT1" s="55"/>
      <c r="QIU1" s="628"/>
      <c r="QIV1" s="628"/>
      <c r="QIW1" s="628"/>
      <c r="QIX1" s="628"/>
      <c r="QIY1" s="628"/>
      <c r="QIZ1" s="52"/>
      <c r="QJA1" s="55"/>
      <c r="QJB1" s="628"/>
      <c r="QJC1" s="628"/>
      <c r="QJD1" s="628"/>
      <c r="QJE1" s="628"/>
      <c r="QJF1" s="628"/>
      <c r="QJG1" s="52"/>
      <c r="QJH1" s="55"/>
      <c r="QJI1" s="628"/>
      <c r="QJJ1" s="628"/>
      <c r="QJK1" s="628"/>
      <c r="QJL1" s="628"/>
      <c r="QJM1" s="628"/>
      <c r="QJN1" s="52"/>
      <c r="QJO1" s="55"/>
      <c r="QJP1" s="628"/>
      <c r="QJQ1" s="628"/>
      <c r="QJR1" s="628"/>
      <c r="QJS1" s="628"/>
      <c r="QJT1" s="628"/>
      <c r="QJU1" s="52"/>
      <c r="QJV1" s="55"/>
      <c r="QJW1" s="628"/>
      <c r="QJX1" s="628"/>
      <c r="QJY1" s="628"/>
      <c r="QJZ1" s="628"/>
      <c r="QKA1" s="628"/>
      <c r="QKB1" s="52"/>
      <c r="QKC1" s="55"/>
      <c r="QKD1" s="628"/>
      <c r="QKE1" s="628"/>
      <c r="QKF1" s="628"/>
      <c r="QKG1" s="628"/>
      <c r="QKH1" s="628"/>
      <c r="QKI1" s="52"/>
      <c r="QKJ1" s="55"/>
      <c r="QKK1" s="628"/>
      <c r="QKL1" s="628"/>
      <c r="QKM1" s="628"/>
      <c r="QKN1" s="628"/>
      <c r="QKO1" s="628"/>
      <c r="QKP1" s="52"/>
      <c r="QKQ1" s="55"/>
      <c r="QKR1" s="628"/>
      <c r="QKS1" s="628"/>
      <c r="QKT1" s="628"/>
      <c r="QKU1" s="628"/>
      <c r="QKV1" s="628"/>
      <c r="QKW1" s="52"/>
      <c r="QKX1" s="55"/>
      <c r="QKY1" s="628"/>
      <c r="QKZ1" s="628"/>
      <c r="QLA1" s="628"/>
      <c r="QLB1" s="628"/>
      <c r="QLC1" s="628"/>
      <c r="QLD1" s="52"/>
      <c r="QLE1" s="55"/>
      <c r="QLF1" s="628"/>
      <c r="QLG1" s="628"/>
      <c r="QLH1" s="628"/>
      <c r="QLI1" s="628"/>
      <c r="QLJ1" s="628"/>
      <c r="QLK1" s="52"/>
      <c r="QLL1" s="55"/>
      <c r="QLM1" s="628"/>
      <c r="QLN1" s="628"/>
      <c r="QLO1" s="628"/>
      <c r="QLP1" s="628"/>
      <c r="QLQ1" s="628"/>
      <c r="QLR1" s="52"/>
      <c r="QLS1" s="55"/>
      <c r="QLT1" s="628"/>
      <c r="QLU1" s="628"/>
      <c r="QLV1" s="628"/>
      <c r="QLW1" s="628"/>
      <c r="QLX1" s="628"/>
      <c r="QLY1" s="52"/>
      <c r="QLZ1" s="55"/>
      <c r="QMA1" s="628"/>
      <c r="QMB1" s="628"/>
      <c r="QMC1" s="628"/>
      <c r="QMD1" s="628"/>
      <c r="QME1" s="628"/>
      <c r="QMF1" s="52"/>
      <c r="QMG1" s="55"/>
      <c r="QMH1" s="628"/>
      <c r="QMI1" s="628"/>
      <c r="QMJ1" s="628"/>
      <c r="QMK1" s="628"/>
      <c r="QML1" s="628"/>
      <c r="QMM1" s="52"/>
      <c r="QMN1" s="55"/>
      <c r="QMO1" s="628"/>
      <c r="QMP1" s="628"/>
      <c r="QMQ1" s="628"/>
      <c r="QMR1" s="628"/>
      <c r="QMS1" s="628"/>
      <c r="QMT1" s="52"/>
      <c r="QMU1" s="55"/>
      <c r="QMV1" s="628"/>
      <c r="QMW1" s="628"/>
      <c r="QMX1" s="628"/>
      <c r="QMY1" s="628"/>
      <c r="QMZ1" s="628"/>
      <c r="QNA1" s="52"/>
      <c r="QNB1" s="55"/>
      <c r="QNC1" s="628"/>
      <c r="QND1" s="628"/>
      <c r="QNE1" s="628"/>
      <c r="QNF1" s="628"/>
      <c r="QNG1" s="628"/>
      <c r="QNH1" s="52"/>
      <c r="QNI1" s="55"/>
      <c r="QNJ1" s="628"/>
      <c r="QNK1" s="628"/>
      <c r="QNL1" s="628"/>
      <c r="QNM1" s="628"/>
      <c r="QNN1" s="628"/>
      <c r="QNO1" s="52"/>
      <c r="QNP1" s="55"/>
      <c r="QNQ1" s="628"/>
      <c r="QNR1" s="628"/>
      <c r="QNS1" s="628"/>
      <c r="QNT1" s="628"/>
      <c r="QNU1" s="628"/>
      <c r="QNV1" s="52"/>
      <c r="QNW1" s="55"/>
      <c r="QNX1" s="628"/>
      <c r="QNY1" s="628"/>
      <c r="QNZ1" s="628"/>
      <c r="QOA1" s="628"/>
      <c r="QOB1" s="628"/>
      <c r="QOC1" s="52"/>
      <c r="QOD1" s="55"/>
      <c r="QOE1" s="628"/>
      <c r="QOF1" s="628"/>
      <c r="QOG1" s="628"/>
      <c r="QOH1" s="628"/>
      <c r="QOI1" s="628"/>
      <c r="QOJ1" s="52"/>
      <c r="QOK1" s="55"/>
      <c r="QOL1" s="628"/>
      <c r="QOM1" s="628"/>
      <c r="QON1" s="628"/>
      <c r="QOO1" s="628"/>
      <c r="QOP1" s="628"/>
      <c r="QOQ1" s="52"/>
      <c r="QOR1" s="55"/>
      <c r="QOS1" s="628"/>
      <c r="QOT1" s="628"/>
      <c r="QOU1" s="628"/>
      <c r="QOV1" s="628"/>
      <c r="QOW1" s="628"/>
      <c r="QOX1" s="52"/>
      <c r="QOY1" s="55"/>
      <c r="QOZ1" s="628"/>
      <c r="QPA1" s="628"/>
      <c r="QPB1" s="628"/>
      <c r="QPC1" s="628"/>
      <c r="QPD1" s="628"/>
      <c r="QPE1" s="52"/>
      <c r="QPF1" s="55"/>
      <c r="QPG1" s="628"/>
      <c r="QPH1" s="628"/>
      <c r="QPI1" s="628"/>
      <c r="QPJ1" s="628"/>
      <c r="QPK1" s="628"/>
      <c r="QPL1" s="52"/>
      <c r="QPM1" s="55"/>
      <c r="QPN1" s="628"/>
      <c r="QPO1" s="628"/>
      <c r="QPP1" s="628"/>
      <c r="QPQ1" s="628"/>
      <c r="QPR1" s="628"/>
      <c r="QPS1" s="52"/>
      <c r="QPT1" s="55"/>
      <c r="QPU1" s="628"/>
      <c r="QPV1" s="628"/>
      <c r="QPW1" s="628"/>
      <c r="QPX1" s="628"/>
      <c r="QPY1" s="628"/>
      <c r="QPZ1" s="52"/>
      <c r="QQA1" s="55"/>
      <c r="QQB1" s="628"/>
      <c r="QQC1" s="628"/>
      <c r="QQD1" s="628"/>
      <c r="QQE1" s="628"/>
      <c r="QQF1" s="628"/>
      <c r="QQG1" s="52"/>
      <c r="QQH1" s="55"/>
      <c r="QQI1" s="628"/>
      <c r="QQJ1" s="628"/>
      <c r="QQK1" s="628"/>
      <c r="QQL1" s="628"/>
      <c r="QQM1" s="628"/>
      <c r="QQN1" s="52"/>
      <c r="QQO1" s="55"/>
      <c r="QQP1" s="628"/>
      <c r="QQQ1" s="628"/>
      <c r="QQR1" s="628"/>
      <c r="QQS1" s="628"/>
      <c r="QQT1" s="628"/>
      <c r="QQU1" s="52"/>
      <c r="QQV1" s="55"/>
      <c r="QQW1" s="628"/>
      <c r="QQX1" s="628"/>
      <c r="QQY1" s="628"/>
      <c r="QQZ1" s="628"/>
      <c r="QRA1" s="628"/>
      <c r="QRB1" s="52"/>
      <c r="QRC1" s="55"/>
      <c r="QRD1" s="628"/>
      <c r="QRE1" s="628"/>
      <c r="QRF1" s="628"/>
      <c r="QRG1" s="628"/>
      <c r="QRH1" s="628"/>
      <c r="QRI1" s="52"/>
      <c r="QRJ1" s="55"/>
      <c r="QRK1" s="628"/>
      <c r="QRL1" s="628"/>
      <c r="QRM1" s="628"/>
      <c r="QRN1" s="628"/>
      <c r="QRO1" s="628"/>
      <c r="QRP1" s="52"/>
      <c r="QRQ1" s="55"/>
      <c r="QRR1" s="628"/>
      <c r="QRS1" s="628"/>
      <c r="QRT1" s="628"/>
      <c r="QRU1" s="628"/>
      <c r="QRV1" s="628"/>
      <c r="QRW1" s="52"/>
      <c r="QRX1" s="55"/>
      <c r="QRY1" s="628"/>
      <c r="QRZ1" s="628"/>
      <c r="QSA1" s="628"/>
      <c r="QSB1" s="628"/>
      <c r="QSC1" s="628"/>
      <c r="QSD1" s="52"/>
      <c r="QSE1" s="55"/>
      <c r="QSF1" s="628"/>
      <c r="QSG1" s="628"/>
      <c r="QSH1" s="628"/>
      <c r="QSI1" s="628"/>
      <c r="QSJ1" s="628"/>
      <c r="QSK1" s="52"/>
      <c r="QSL1" s="55"/>
      <c r="QSM1" s="628"/>
      <c r="QSN1" s="628"/>
      <c r="QSO1" s="628"/>
      <c r="QSP1" s="628"/>
      <c r="QSQ1" s="628"/>
      <c r="QSR1" s="52"/>
      <c r="QSS1" s="55"/>
      <c r="QST1" s="628"/>
      <c r="QSU1" s="628"/>
      <c r="QSV1" s="628"/>
      <c r="QSW1" s="628"/>
      <c r="QSX1" s="628"/>
      <c r="QSY1" s="52"/>
      <c r="QSZ1" s="55"/>
      <c r="QTA1" s="628"/>
      <c r="QTB1" s="628"/>
      <c r="QTC1" s="628"/>
      <c r="QTD1" s="628"/>
      <c r="QTE1" s="628"/>
      <c r="QTF1" s="52"/>
      <c r="QTG1" s="55"/>
      <c r="QTH1" s="628"/>
      <c r="QTI1" s="628"/>
      <c r="QTJ1" s="628"/>
      <c r="QTK1" s="628"/>
      <c r="QTL1" s="628"/>
      <c r="QTM1" s="52"/>
      <c r="QTN1" s="55"/>
      <c r="QTO1" s="628"/>
      <c r="QTP1" s="628"/>
      <c r="QTQ1" s="628"/>
      <c r="QTR1" s="628"/>
      <c r="QTS1" s="628"/>
      <c r="QTT1" s="52"/>
      <c r="QTU1" s="55"/>
      <c r="QTV1" s="628"/>
      <c r="QTW1" s="628"/>
      <c r="QTX1" s="628"/>
      <c r="QTY1" s="628"/>
      <c r="QTZ1" s="628"/>
      <c r="QUA1" s="52"/>
      <c r="QUB1" s="55"/>
      <c r="QUC1" s="628"/>
      <c r="QUD1" s="628"/>
      <c r="QUE1" s="628"/>
      <c r="QUF1" s="628"/>
      <c r="QUG1" s="628"/>
      <c r="QUH1" s="52"/>
      <c r="QUI1" s="55"/>
      <c r="QUJ1" s="628"/>
      <c r="QUK1" s="628"/>
      <c r="QUL1" s="628"/>
      <c r="QUM1" s="628"/>
      <c r="QUN1" s="628"/>
      <c r="QUO1" s="52"/>
      <c r="QUP1" s="55"/>
      <c r="QUQ1" s="628"/>
      <c r="QUR1" s="628"/>
      <c r="QUS1" s="628"/>
      <c r="QUT1" s="628"/>
      <c r="QUU1" s="628"/>
      <c r="QUV1" s="52"/>
      <c r="QUW1" s="55"/>
      <c r="QUX1" s="628"/>
      <c r="QUY1" s="628"/>
      <c r="QUZ1" s="628"/>
      <c r="QVA1" s="628"/>
      <c r="QVB1" s="628"/>
      <c r="QVC1" s="52"/>
      <c r="QVD1" s="55"/>
      <c r="QVE1" s="628"/>
      <c r="QVF1" s="628"/>
      <c r="QVG1" s="628"/>
      <c r="QVH1" s="628"/>
      <c r="QVI1" s="628"/>
      <c r="QVJ1" s="52"/>
      <c r="QVK1" s="55"/>
      <c r="QVL1" s="628"/>
      <c r="QVM1" s="628"/>
      <c r="QVN1" s="628"/>
      <c r="QVO1" s="628"/>
      <c r="QVP1" s="628"/>
      <c r="QVQ1" s="52"/>
      <c r="QVR1" s="55"/>
      <c r="QVS1" s="628"/>
      <c r="QVT1" s="628"/>
      <c r="QVU1" s="628"/>
      <c r="QVV1" s="628"/>
      <c r="QVW1" s="628"/>
      <c r="QVX1" s="52"/>
      <c r="QVY1" s="55"/>
      <c r="QVZ1" s="628"/>
      <c r="QWA1" s="628"/>
      <c r="QWB1" s="628"/>
      <c r="QWC1" s="628"/>
      <c r="QWD1" s="628"/>
      <c r="QWE1" s="52"/>
      <c r="QWF1" s="55"/>
      <c r="QWG1" s="628"/>
      <c r="QWH1" s="628"/>
      <c r="QWI1" s="628"/>
      <c r="QWJ1" s="628"/>
      <c r="QWK1" s="628"/>
      <c r="QWL1" s="52"/>
      <c r="QWM1" s="55"/>
      <c r="QWN1" s="628"/>
      <c r="QWO1" s="628"/>
      <c r="QWP1" s="628"/>
      <c r="QWQ1" s="628"/>
      <c r="QWR1" s="628"/>
      <c r="QWS1" s="52"/>
      <c r="QWT1" s="55"/>
      <c r="QWU1" s="628"/>
      <c r="QWV1" s="628"/>
      <c r="QWW1" s="628"/>
      <c r="QWX1" s="628"/>
      <c r="QWY1" s="628"/>
      <c r="QWZ1" s="52"/>
      <c r="QXA1" s="55"/>
      <c r="QXB1" s="628"/>
      <c r="QXC1" s="628"/>
      <c r="QXD1" s="628"/>
      <c r="QXE1" s="628"/>
      <c r="QXF1" s="628"/>
      <c r="QXG1" s="52"/>
      <c r="QXH1" s="55"/>
      <c r="QXI1" s="628"/>
      <c r="QXJ1" s="628"/>
      <c r="QXK1" s="628"/>
      <c r="QXL1" s="628"/>
      <c r="QXM1" s="628"/>
      <c r="QXN1" s="52"/>
      <c r="QXO1" s="55"/>
      <c r="QXP1" s="628"/>
      <c r="QXQ1" s="628"/>
      <c r="QXR1" s="628"/>
      <c r="QXS1" s="628"/>
      <c r="QXT1" s="628"/>
      <c r="QXU1" s="52"/>
      <c r="QXV1" s="55"/>
      <c r="QXW1" s="628"/>
      <c r="QXX1" s="628"/>
      <c r="QXY1" s="628"/>
      <c r="QXZ1" s="628"/>
      <c r="QYA1" s="628"/>
      <c r="QYB1" s="52"/>
      <c r="QYC1" s="55"/>
      <c r="QYD1" s="628"/>
      <c r="QYE1" s="628"/>
      <c r="QYF1" s="628"/>
      <c r="QYG1" s="628"/>
      <c r="QYH1" s="628"/>
      <c r="QYI1" s="52"/>
      <c r="QYJ1" s="55"/>
      <c r="QYK1" s="628"/>
      <c r="QYL1" s="628"/>
      <c r="QYM1" s="628"/>
      <c r="QYN1" s="628"/>
      <c r="QYO1" s="628"/>
      <c r="QYP1" s="52"/>
      <c r="QYQ1" s="55"/>
      <c r="QYR1" s="628"/>
      <c r="QYS1" s="628"/>
      <c r="QYT1" s="628"/>
      <c r="QYU1" s="628"/>
      <c r="QYV1" s="628"/>
      <c r="QYW1" s="52"/>
      <c r="QYX1" s="55"/>
      <c r="QYY1" s="628"/>
      <c r="QYZ1" s="628"/>
      <c r="QZA1" s="628"/>
      <c r="QZB1" s="628"/>
      <c r="QZC1" s="628"/>
      <c r="QZD1" s="52"/>
      <c r="QZE1" s="55"/>
      <c r="QZF1" s="628"/>
      <c r="QZG1" s="628"/>
      <c r="QZH1" s="628"/>
      <c r="QZI1" s="628"/>
      <c r="QZJ1" s="628"/>
      <c r="QZK1" s="52"/>
      <c r="QZL1" s="55"/>
      <c r="QZM1" s="628"/>
      <c r="QZN1" s="628"/>
      <c r="QZO1" s="628"/>
      <c r="QZP1" s="628"/>
      <c r="QZQ1" s="628"/>
      <c r="QZR1" s="52"/>
      <c r="QZS1" s="55"/>
      <c r="QZT1" s="628"/>
      <c r="QZU1" s="628"/>
      <c r="QZV1" s="628"/>
      <c r="QZW1" s="628"/>
      <c r="QZX1" s="628"/>
      <c r="QZY1" s="52"/>
      <c r="QZZ1" s="55"/>
      <c r="RAA1" s="628"/>
      <c r="RAB1" s="628"/>
      <c r="RAC1" s="628"/>
      <c r="RAD1" s="628"/>
      <c r="RAE1" s="628"/>
      <c r="RAF1" s="52"/>
      <c r="RAG1" s="55"/>
      <c r="RAH1" s="628"/>
      <c r="RAI1" s="628"/>
      <c r="RAJ1" s="628"/>
      <c r="RAK1" s="628"/>
      <c r="RAL1" s="628"/>
      <c r="RAM1" s="52"/>
      <c r="RAN1" s="55"/>
      <c r="RAO1" s="628"/>
      <c r="RAP1" s="628"/>
      <c r="RAQ1" s="628"/>
      <c r="RAR1" s="628"/>
      <c r="RAS1" s="628"/>
      <c r="RAT1" s="52"/>
      <c r="RAU1" s="55"/>
      <c r="RAV1" s="628"/>
      <c r="RAW1" s="628"/>
      <c r="RAX1" s="628"/>
      <c r="RAY1" s="628"/>
      <c r="RAZ1" s="628"/>
      <c r="RBA1" s="52"/>
      <c r="RBB1" s="55"/>
      <c r="RBC1" s="628"/>
      <c r="RBD1" s="628"/>
      <c r="RBE1" s="628"/>
      <c r="RBF1" s="628"/>
      <c r="RBG1" s="628"/>
      <c r="RBH1" s="52"/>
      <c r="RBI1" s="55"/>
      <c r="RBJ1" s="628"/>
      <c r="RBK1" s="628"/>
      <c r="RBL1" s="628"/>
      <c r="RBM1" s="628"/>
      <c r="RBN1" s="628"/>
      <c r="RBO1" s="52"/>
      <c r="RBP1" s="55"/>
      <c r="RBQ1" s="628"/>
      <c r="RBR1" s="628"/>
      <c r="RBS1" s="628"/>
      <c r="RBT1" s="628"/>
      <c r="RBU1" s="628"/>
      <c r="RBV1" s="52"/>
      <c r="RBW1" s="55"/>
      <c r="RBX1" s="628"/>
      <c r="RBY1" s="628"/>
      <c r="RBZ1" s="628"/>
      <c r="RCA1" s="628"/>
      <c r="RCB1" s="628"/>
      <c r="RCC1" s="52"/>
      <c r="RCD1" s="55"/>
      <c r="RCE1" s="628"/>
      <c r="RCF1" s="628"/>
      <c r="RCG1" s="628"/>
      <c r="RCH1" s="628"/>
      <c r="RCI1" s="628"/>
      <c r="RCJ1" s="52"/>
      <c r="RCK1" s="55"/>
      <c r="RCL1" s="628"/>
      <c r="RCM1" s="628"/>
      <c r="RCN1" s="628"/>
      <c r="RCO1" s="628"/>
      <c r="RCP1" s="628"/>
      <c r="RCQ1" s="52"/>
      <c r="RCR1" s="55"/>
      <c r="RCS1" s="628"/>
      <c r="RCT1" s="628"/>
      <c r="RCU1" s="628"/>
      <c r="RCV1" s="628"/>
      <c r="RCW1" s="628"/>
      <c r="RCX1" s="52"/>
      <c r="RCY1" s="55"/>
      <c r="RCZ1" s="628"/>
      <c r="RDA1" s="628"/>
      <c r="RDB1" s="628"/>
      <c r="RDC1" s="628"/>
      <c r="RDD1" s="628"/>
      <c r="RDE1" s="52"/>
      <c r="RDF1" s="55"/>
      <c r="RDG1" s="628"/>
      <c r="RDH1" s="628"/>
      <c r="RDI1" s="628"/>
      <c r="RDJ1" s="628"/>
      <c r="RDK1" s="628"/>
      <c r="RDL1" s="52"/>
      <c r="RDM1" s="55"/>
      <c r="RDN1" s="628"/>
      <c r="RDO1" s="628"/>
      <c r="RDP1" s="628"/>
      <c r="RDQ1" s="628"/>
      <c r="RDR1" s="628"/>
      <c r="RDS1" s="52"/>
      <c r="RDT1" s="55"/>
      <c r="RDU1" s="628"/>
      <c r="RDV1" s="628"/>
      <c r="RDW1" s="628"/>
      <c r="RDX1" s="628"/>
      <c r="RDY1" s="628"/>
      <c r="RDZ1" s="52"/>
      <c r="REA1" s="55"/>
      <c r="REB1" s="628"/>
      <c r="REC1" s="628"/>
      <c r="RED1" s="628"/>
      <c r="REE1" s="628"/>
      <c r="REF1" s="628"/>
      <c r="REG1" s="52"/>
      <c r="REH1" s="55"/>
      <c r="REI1" s="628"/>
      <c r="REJ1" s="628"/>
      <c r="REK1" s="628"/>
      <c r="REL1" s="628"/>
      <c r="REM1" s="628"/>
      <c r="REN1" s="52"/>
      <c r="REO1" s="55"/>
      <c r="REP1" s="628"/>
      <c r="REQ1" s="628"/>
      <c r="RER1" s="628"/>
      <c r="RES1" s="628"/>
      <c r="RET1" s="628"/>
      <c r="REU1" s="52"/>
      <c r="REV1" s="55"/>
      <c r="REW1" s="628"/>
      <c r="REX1" s="628"/>
      <c r="REY1" s="628"/>
      <c r="REZ1" s="628"/>
      <c r="RFA1" s="628"/>
      <c r="RFB1" s="52"/>
      <c r="RFC1" s="55"/>
      <c r="RFD1" s="628"/>
      <c r="RFE1" s="628"/>
      <c r="RFF1" s="628"/>
      <c r="RFG1" s="628"/>
      <c r="RFH1" s="628"/>
      <c r="RFI1" s="52"/>
      <c r="RFJ1" s="55"/>
      <c r="RFK1" s="628"/>
      <c r="RFL1" s="628"/>
      <c r="RFM1" s="628"/>
      <c r="RFN1" s="628"/>
      <c r="RFO1" s="628"/>
      <c r="RFP1" s="52"/>
      <c r="RFQ1" s="55"/>
      <c r="RFR1" s="628"/>
      <c r="RFS1" s="628"/>
      <c r="RFT1" s="628"/>
      <c r="RFU1" s="628"/>
      <c r="RFV1" s="628"/>
      <c r="RFW1" s="52"/>
      <c r="RFX1" s="55"/>
      <c r="RFY1" s="628"/>
      <c r="RFZ1" s="628"/>
      <c r="RGA1" s="628"/>
      <c r="RGB1" s="628"/>
      <c r="RGC1" s="628"/>
      <c r="RGD1" s="52"/>
      <c r="RGE1" s="55"/>
      <c r="RGF1" s="628"/>
      <c r="RGG1" s="628"/>
      <c r="RGH1" s="628"/>
      <c r="RGI1" s="628"/>
      <c r="RGJ1" s="628"/>
      <c r="RGK1" s="52"/>
      <c r="RGL1" s="55"/>
      <c r="RGM1" s="628"/>
      <c r="RGN1" s="628"/>
      <c r="RGO1" s="628"/>
      <c r="RGP1" s="628"/>
      <c r="RGQ1" s="628"/>
      <c r="RGR1" s="52"/>
      <c r="RGS1" s="55"/>
      <c r="RGT1" s="628"/>
      <c r="RGU1" s="628"/>
      <c r="RGV1" s="628"/>
      <c r="RGW1" s="628"/>
      <c r="RGX1" s="628"/>
      <c r="RGY1" s="52"/>
      <c r="RGZ1" s="55"/>
      <c r="RHA1" s="628"/>
      <c r="RHB1" s="628"/>
      <c r="RHC1" s="628"/>
      <c r="RHD1" s="628"/>
      <c r="RHE1" s="628"/>
      <c r="RHF1" s="52"/>
      <c r="RHG1" s="55"/>
      <c r="RHH1" s="628"/>
      <c r="RHI1" s="628"/>
      <c r="RHJ1" s="628"/>
      <c r="RHK1" s="628"/>
      <c r="RHL1" s="628"/>
      <c r="RHM1" s="52"/>
      <c r="RHN1" s="55"/>
      <c r="RHO1" s="628"/>
      <c r="RHP1" s="628"/>
      <c r="RHQ1" s="628"/>
      <c r="RHR1" s="628"/>
      <c r="RHS1" s="628"/>
      <c r="RHT1" s="52"/>
      <c r="RHU1" s="55"/>
      <c r="RHV1" s="628"/>
      <c r="RHW1" s="628"/>
      <c r="RHX1" s="628"/>
      <c r="RHY1" s="628"/>
      <c r="RHZ1" s="628"/>
      <c r="RIA1" s="52"/>
      <c r="RIB1" s="55"/>
      <c r="RIC1" s="628"/>
      <c r="RID1" s="628"/>
      <c r="RIE1" s="628"/>
      <c r="RIF1" s="628"/>
      <c r="RIG1" s="628"/>
      <c r="RIH1" s="52"/>
      <c r="RII1" s="55"/>
      <c r="RIJ1" s="628"/>
      <c r="RIK1" s="628"/>
      <c r="RIL1" s="628"/>
      <c r="RIM1" s="628"/>
      <c r="RIN1" s="628"/>
      <c r="RIO1" s="52"/>
      <c r="RIP1" s="55"/>
      <c r="RIQ1" s="628"/>
      <c r="RIR1" s="628"/>
      <c r="RIS1" s="628"/>
      <c r="RIT1" s="628"/>
      <c r="RIU1" s="628"/>
      <c r="RIV1" s="52"/>
      <c r="RIW1" s="55"/>
      <c r="RIX1" s="628"/>
      <c r="RIY1" s="628"/>
      <c r="RIZ1" s="628"/>
      <c r="RJA1" s="628"/>
      <c r="RJB1" s="628"/>
      <c r="RJC1" s="52"/>
      <c r="RJD1" s="55"/>
      <c r="RJE1" s="628"/>
      <c r="RJF1" s="628"/>
      <c r="RJG1" s="628"/>
      <c r="RJH1" s="628"/>
      <c r="RJI1" s="628"/>
      <c r="RJJ1" s="52"/>
      <c r="RJK1" s="55"/>
      <c r="RJL1" s="628"/>
      <c r="RJM1" s="628"/>
      <c r="RJN1" s="628"/>
      <c r="RJO1" s="628"/>
      <c r="RJP1" s="628"/>
      <c r="RJQ1" s="52"/>
      <c r="RJR1" s="55"/>
      <c r="RJS1" s="628"/>
      <c r="RJT1" s="628"/>
      <c r="RJU1" s="628"/>
      <c r="RJV1" s="628"/>
      <c r="RJW1" s="628"/>
      <c r="RJX1" s="52"/>
      <c r="RJY1" s="55"/>
      <c r="RJZ1" s="628"/>
      <c r="RKA1" s="628"/>
      <c r="RKB1" s="628"/>
      <c r="RKC1" s="628"/>
      <c r="RKD1" s="628"/>
      <c r="RKE1" s="52"/>
      <c r="RKF1" s="55"/>
      <c r="RKG1" s="628"/>
      <c r="RKH1" s="628"/>
      <c r="RKI1" s="628"/>
      <c r="RKJ1" s="628"/>
      <c r="RKK1" s="628"/>
      <c r="RKL1" s="52"/>
      <c r="RKM1" s="55"/>
      <c r="RKN1" s="628"/>
      <c r="RKO1" s="628"/>
      <c r="RKP1" s="628"/>
      <c r="RKQ1" s="628"/>
      <c r="RKR1" s="628"/>
      <c r="RKS1" s="52"/>
      <c r="RKT1" s="55"/>
      <c r="RKU1" s="628"/>
      <c r="RKV1" s="628"/>
      <c r="RKW1" s="628"/>
      <c r="RKX1" s="628"/>
      <c r="RKY1" s="628"/>
      <c r="RKZ1" s="52"/>
      <c r="RLA1" s="55"/>
      <c r="RLB1" s="628"/>
      <c r="RLC1" s="628"/>
      <c r="RLD1" s="628"/>
      <c r="RLE1" s="628"/>
      <c r="RLF1" s="628"/>
      <c r="RLG1" s="52"/>
      <c r="RLH1" s="55"/>
      <c r="RLI1" s="628"/>
      <c r="RLJ1" s="628"/>
      <c r="RLK1" s="628"/>
      <c r="RLL1" s="628"/>
      <c r="RLM1" s="628"/>
      <c r="RLN1" s="52"/>
      <c r="RLO1" s="55"/>
      <c r="RLP1" s="628"/>
      <c r="RLQ1" s="628"/>
      <c r="RLR1" s="628"/>
      <c r="RLS1" s="628"/>
      <c r="RLT1" s="628"/>
      <c r="RLU1" s="52"/>
      <c r="RLV1" s="55"/>
      <c r="RLW1" s="628"/>
      <c r="RLX1" s="628"/>
      <c r="RLY1" s="628"/>
      <c r="RLZ1" s="628"/>
      <c r="RMA1" s="628"/>
      <c r="RMB1" s="52"/>
      <c r="RMC1" s="55"/>
      <c r="RMD1" s="628"/>
      <c r="RME1" s="628"/>
      <c r="RMF1" s="628"/>
      <c r="RMG1" s="628"/>
      <c r="RMH1" s="628"/>
      <c r="RMI1" s="52"/>
      <c r="RMJ1" s="55"/>
      <c r="RMK1" s="628"/>
      <c r="RML1" s="628"/>
      <c r="RMM1" s="628"/>
      <c r="RMN1" s="628"/>
      <c r="RMO1" s="628"/>
      <c r="RMP1" s="52"/>
      <c r="RMQ1" s="55"/>
      <c r="RMR1" s="628"/>
      <c r="RMS1" s="628"/>
      <c r="RMT1" s="628"/>
      <c r="RMU1" s="628"/>
      <c r="RMV1" s="628"/>
      <c r="RMW1" s="52"/>
      <c r="RMX1" s="55"/>
      <c r="RMY1" s="628"/>
      <c r="RMZ1" s="628"/>
      <c r="RNA1" s="628"/>
      <c r="RNB1" s="628"/>
      <c r="RNC1" s="628"/>
      <c r="RND1" s="52"/>
      <c r="RNE1" s="55"/>
      <c r="RNF1" s="628"/>
      <c r="RNG1" s="628"/>
      <c r="RNH1" s="628"/>
      <c r="RNI1" s="628"/>
      <c r="RNJ1" s="628"/>
      <c r="RNK1" s="52"/>
      <c r="RNL1" s="55"/>
      <c r="RNM1" s="628"/>
      <c r="RNN1" s="628"/>
      <c r="RNO1" s="628"/>
      <c r="RNP1" s="628"/>
      <c r="RNQ1" s="628"/>
      <c r="RNR1" s="52"/>
      <c r="RNS1" s="55"/>
      <c r="RNT1" s="628"/>
      <c r="RNU1" s="628"/>
      <c r="RNV1" s="628"/>
      <c r="RNW1" s="628"/>
      <c r="RNX1" s="628"/>
      <c r="RNY1" s="52"/>
      <c r="RNZ1" s="55"/>
      <c r="ROA1" s="628"/>
      <c r="ROB1" s="628"/>
      <c r="ROC1" s="628"/>
      <c r="ROD1" s="628"/>
      <c r="ROE1" s="628"/>
      <c r="ROF1" s="52"/>
      <c r="ROG1" s="55"/>
      <c r="ROH1" s="628"/>
      <c r="ROI1" s="628"/>
      <c r="ROJ1" s="628"/>
      <c r="ROK1" s="628"/>
      <c r="ROL1" s="628"/>
      <c r="ROM1" s="52"/>
      <c r="RON1" s="55"/>
      <c r="ROO1" s="628"/>
      <c r="ROP1" s="628"/>
      <c r="ROQ1" s="628"/>
      <c r="ROR1" s="628"/>
      <c r="ROS1" s="628"/>
      <c r="ROT1" s="52"/>
      <c r="ROU1" s="55"/>
      <c r="ROV1" s="628"/>
      <c r="ROW1" s="628"/>
      <c r="ROX1" s="628"/>
      <c r="ROY1" s="628"/>
      <c r="ROZ1" s="628"/>
      <c r="RPA1" s="52"/>
      <c r="RPB1" s="55"/>
      <c r="RPC1" s="628"/>
      <c r="RPD1" s="628"/>
      <c r="RPE1" s="628"/>
      <c r="RPF1" s="628"/>
      <c r="RPG1" s="628"/>
      <c r="RPH1" s="52"/>
      <c r="RPI1" s="55"/>
      <c r="RPJ1" s="628"/>
      <c r="RPK1" s="628"/>
      <c r="RPL1" s="628"/>
      <c r="RPM1" s="628"/>
      <c r="RPN1" s="628"/>
      <c r="RPO1" s="52"/>
      <c r="RPP1" s="55"/>
      <c r="RPQ1" s="628"/>
      <c r="RPR1" s="628"/>
      <c r="RPS1" s="628"/>
      <c r="RPT1" s="628"/>
      <c r="RPU1" s="628"/>
      <c r="RPV1" s="52"/>
      <c r="RPW1" s="55"/>
      <c r="RPX1" s="628"/>
      <c r="RPY1" s="628"/>
      <c r="RPZ1" s="628"/>
      <c r="RQA1" s="628"/>
      <c r="RQB1" s="628"/>
      <c r="RQC1" s="52"/>
      <c r="RQD1" s="55"/>
      <c r="RQE1" s="628"/>
      <c r="RQF1" s="628"/>
      <c r="RQG1" s="628"/>
      <c r="RQH1" s="628"/>
      <c r="RQI1" s="628"/>
      <c r="RQJ1" s="52"/>
      <c r="RQK1" s="55"/>
      <c r="RQL1" s="628"/>
      <c r="RQM1" s="628"/>
      <c r="RQN1" s="628"/>
      <c r="RQO1" s="628"/>
      <c r="RQP1" s="628"/>
      <c r="RQQ1" s="52"/>
      <c r="RQR1" s="55"/>
      <c r="RQS1" s="628"/>
      <c r="RQT1" s="628"/>
      <c r="RQU1" s="628"/>
      <c r="RQV1" s="628"/>
      <c r="RQW1" s="628"/>
      <c r="RQX1" s="52"/>
      <c r="RQY1" s="55"/>
      <c r="RQZ1" s="628"/>
      <c r="RRA1" s="628"/>
      <c r="RRB1" s="628"/>
      <c r="RRC1" s="628"/>
      <c r="RRD1" s="628"/>
      <c r="RRE1" s="52"/>
      <c r="RRF1" s="55"/>
      <c r="RRG1" s="628"/>
      <c r="RRH1" s="628"/>
      <c r="RRI1" s="628"/>
      <c r="RRJ1" s="628"/>
      <c r="RRK1" s="628"/>
      <c r="RRL1" s="52"/>
      <c r="RRM1" s="55"/>
      <c r="RRN1" s="628"/>
      <c r="RRO1" s="628"/>
      <c r="RRP1" s="628"/>
      <c r="RRQ1" s="628"/>
      <c r="RRR1" s="628"/>
      <c r="RRS1" s="52"/>
      <c r="RRT1" s="55"/>
      <c r="RRU1" s="628"/>
      <c r="RRV1" s="628"/>
      <c r="RRW1" s="628"/>
      <c r="RRX1" s="628"/>
      <c r="RRY1" s="628"/>
      <c r="RRZ1" s="52"/>
      <c r="RSA1" s="55"/>
      <c r="RSB1" s="628"/>
      <c r="RSC1" s="628"/>
      <c r="RSD1" s="628"/>
      <c r="RSE1" s="628"/>
      <c r="RSF1" s="628"/>
      <c r="RSG1" s="52"/>
      <c r="RSH1" s="55"/>
      <c r="RSI1" s="628"/>
      <c r="RSJ1" s="628"/>
      <c r="RSK1" s="628"/>
      <c r="RSL1" s="628"/>
      <c r="RSM1" s="628"/>
      <c r="RSN1" s="52"/>
      <c r="RSO1" s="55"/>
      <c r="RSP1" s="628"/>
      <c r="RSQ1" s="628"/>
      <c r="RSR1" s="628"/>
      <c r="RSS1" s="628"/>
      <c r="RST1" s="628"/>
      <c r="RSU1" s="52"/>
      <c r="RSV1" s="55"/>
      <c r="RSW1" s="628"/>
      <c r="RSX1" s="628"/>
      <c r="RSY1" s="628"/>
      <c r="RSZ1" s="628"/>
      <c r="RTA1" s="628"/>
      <c r="RTB1" s="52"/>
      <c r="RTC1" s="55"/>
      <c r="RTD1" s="628"/>
      <c r="RTE1" s="628"/>
      <c r="RTF1" s="628"/>
      <c r="RTG1" s="628"/>
      <c r="RTH1" s="628"/>
      <c r="RTI1" s="52"/>
      <c r="RTJ1" s="55"/>
      <c r="RTK1" s="628"/>
      <c r="RTL1" s="628"/>
      <c r="RTM1" s="628"/>
      <c r="RTN1" s="628"/>
      <c r="RTO1" s="628"/>
      <c r="RTP1" s="52"/>
      <c r="RTQ1" s="55"/>
      <c r="RTR1" s="628"/>
      <c r="RTS1" s="628"/>
      <c r="RTT1" s="628"/>
      <c r="RTU1" s="628"/>
      <c r="RTV1" s="628"/>
      <c r="RTW1" s="52"/>
      <c r="RTX1" s="55"/>
      <c r="RTY1" s="628"/>
      <c r="RTZ1" s="628"/>
      <c r="RUA1" s="628"/>
      <c r="RUB1" s="628"/>
      <c r="RUC1" s="628"/>
      <c r="RUD1" s="52"/>
      <c r="RUE1" s="55"/>
      <c r="RUF1" s="628"/>
      <c r="RUG1" s="628"/>
      <c r="RUH1" s="628"/>
      <c r="RUI1" s="628"/>
      <c r="RUJ1" s="628"/>
      <c r="RUK1" s="52"/>
      <c r="RUL1" s="55"/>
      <c r="RUM1" s="628"/>
      <c r="RUN1" s="628"/>
      <c r="RUO1" s="628"/>
      <c r="RUP1" s="628"/>
      <c r="RUQ1" s="628"/>
      <c r="RUR1" s="52"/>
      <c r="RUS1" s="55"/>
      <c r="RUT1" s="628"/>
      <c r="RUU1" s="628"/>
      <c r="RUV1" s="628"/>
      <c r="RUW1" s="628"/>
      <c r="RUX1" s="628"/>
      <c r="RUY1" s="52"/>
      <c r="RUZ1" s="55"/>
      <c r="RVA1" s="628"/>
      <c r="RVB1" s="628"/>
      <c r="RVC1" s="628"/>
      <c r="RVD1" s="628"/>
      <c r="RVE1" s="628"/>
      <c r="RVF1" s="52"/>
      <c r="RVG1" s="55"/>
      <c r="RVH1" s="628"/>
      <c r="RVI1" s="628"/>
      <c r="RVJ1" s="628"/>
      <c r="RVK1" s="628"/>
      <c r="RVL1" s="628"/>
      <c r="RVM1" s="52"/>
      <c r="RVN1" s="55"/>
      <c r="RVO1" s="628"/>
      <c r="RVP1" s="628"/>
      <c r="RVQ1" s="628"/>
      <c r="RVR1" s="628"/>
      <c r="RVS1" s="628"/>
      <c r="RVT1" s="52"/>
      <c r="RVU1" s="55"/>
      <c r="RVV1" s="628"/>
      <c r="RVW1" s="628"/>
      <c r="RVX1" s="628"/>
      <c r="RVY1" s="628"/>
      <c r="RVZ1" s="628"/>
      <c r="RWA1" s="52"/>
      <c r="RWB1" s="55"/>
      <c r="RWC1" s="628"/>
      <c r="RWD1" s="628"/>
      <c r="RWE1" s="628"/>
      <c r="RWF1" s="628"/>
      <c r="RWG1" s="628"/>
      <c r="RWH1" s="52"/>
      <c r="RWI1" s="55"/>
      <c r="RWJ1" s="628"/>
      <c r="RWK1" s="628"/>
      <c r="RWL1" s="628"/>
      <c r="RWM1" s="628"/>
      <c r="RWN1" s="628"/>
      <c r="RWO1" s="52"/>
      <c r="RWP1" s="55"/>
      <c r="RWQ1" s="628"/>
      <c r="RWR1" s="628"/>
      <c r="RWS1" s="628"/>
      <c r="RWT1" s="628"/>
      <c r="RWU1" s="628"/>
      <c r="RWV1" s="52"/>
      <c r="RWW1" s="55"/>
      <c r="RWX1" s="628"/>
      <c r="RWY1" s="628"/>
      <c r="RWZ1" s="628"/>
      <c r="RXA1" s="628"/>
      <c r="RXB1" s="628"/>
      <c r="RXC1" s="52"/>
      <c r="RXD1" s="55"/>
      <c r="RXE1" s="628"/>
      <c r="RXF1" s="628"/>
      <c r="RXG1" s="628"/>
      <c r="RXH1" s="628"/>
      <c r="RXI1" s="628"/>
      <c r="RXJ1" s="52"/>
      <c r="RXK1" s="55"/>
      <c r="RXL1" s="628"/>
      <c r="RXM1" s="628"/>
      <c r="RXN1" s="628"/>
      <c r="RXO1" s="628"/>
      <c r="RXP1" s="628"/>
      <c r="RXQ1" s="52"/>
      <c r="RXR1" s="55"/>
      <c r="RXS1" s="628"/>
      <c r="RXT1" s="628"/>
      <c r="RXU1" s="628"/>
      <c r="RXV1" s="628"/>
      <c r="RXW1" s="628"/>
      <c r="RXX1" s="52"/>
      <c r="RXY1" s="55"/>
      <c r="RXZ1" s="628"/>
      <c r="RYA1" s="628"/>
      <c r="RYB1" s="628"/>
      <c r="RYC1" s="628"/>
      <c r="RYD1" s="628"/>
      <c r="RYE1" s="52"/>
      <c r="RYF1" s="55"/>
      <c r="RYG1" s="628"/>
      <c r="RYH1" s="628"/>
      <c r="RYI1" s="628"/>
      <c r="RYJ1" s="628"/>
      <c r="RYK1" s="628"/>
      <c r="RYL1" s="52"/>
      <c r="RYM1" s="55"/>
      <c r="RYN1" s="628"/>
      <c r="RYO1" s="628"/>
      <c r="RYP1" s="628"/>
      <c r="RYQ1" s="628"/>
      <c r="RYR1" s="628"/>
      <c r="RYS1" s="52"/>
      <c r="RYT1" s="55"/>
      <c r="RYU1" s="628"/>
      <c r="RYV1" s="628"/>
      <c r="RYW1" s="628"/>
      <c r="RYX1" s="628"/>
      <c r="RYY1" s="628"/>
      <c r="RYZ1" s="52"/>
      <c r="RZA1" s="55"/>
      <c r="RZB1" s="628"/>
      <c r="RZC1" s="628"/>
      <c r="RZD1" s="628"/>
      <c r="RZE1" s="628"/>
      <c r="RZF1" s="628"/>
      <c r="RZG1" s="52"/>
      <c r="RZH1" s="55"/>
      <c r="RZI1" s="628"/>
      <c r="RZJ1" s="628"/>
      <c r="RZK1" s="628"/>
      <c r="RZL1" s="628"/>
      <c r="RZM1" s="628"/>
      <c r="RZN1" s="52"/>
      <c r="RZO1" s="55"/>
      <c r="RZP1" s="628"/>
      <c r="RZQ1" s="628"/>
      <c r="RZR1" s="628"/>
      <c r="RZS1" s="628"/>
      <c r="RZT1" s="628"/>
      <c r="RZU1" s="52"/>
      <c r="RZV1" s="55"/>
      <c r="RZW1" s="628"/>
      <c r="RZX1" s="628"/>
      <c r="RZY1" s="628"/>
      <c r="RZZ1" s="628"/>
      <c r="SAA1" s="628"/>
      <c r="SAB1" s="52"/>
      <c r="SAC1" s="55"/>
      <c r="SAD1" s="628"/>
      <c r="SAE1" s="628"/>
      <c r="SAF1" s="628"/>
      <c r="SAG1" s="628"/>
      <c r="SAH1" s="628"/>
      <c r="SAI1" s="52"/>
      <c r="SAJ1" s="55"/>
      <c r="SAK1" s="628"/>
      <c r="SAL1" s="628"/>
      <c r="SAM1" s="628"/>
      <c r="SAN1" s="628"/>
      <c r="SAO1" s="628"/>
      <c r="SAP1" s="52"/>
      <c r="SAQ1" s="55"/>
      <c r="SAR1" s="628"/>
      <c r="SAS1" s="628"/>
      <c r="SAT1" s="628"/>
      <c r="SAU1" s="628"/>
      <c r="SAV1" s="628"/>
      <c r="SAW1" s="52"/>
      <c r="SAX1" s="55"/>
      <c r="SAY1" s="628"/>
      <c r="SAZ1" s="628"/>
      <c r="SBA1" s="628"/>
      <c r="SBB1" s="628"/>
      <c r="SBC1" s="628"/>
      <c r="SBD1" s="52"/>
      <c r="SBE1" s="55"/>
      <c r="SBF1" s="628"/>
      <c r="SBG1" s="628"/>
      <c r="SBH1" s="628"/>
      <c r="SBI1" s="628"/>
      <c r="SBJ1" s="628"/>
      <c r="SBK1" s="52"/>
      <c r="SBL1" s="55"/>
      <c r="SBM1" s="628"/>
      <c r="SBN1" s="628"/>
      <c r="SBO1" s="628"/>
      <c r="SBP1" s="628"/>
      <c r="SBQ1" s="628"/>
      <c r="SBR1" s="52"/>
      <c r="SBS1" s="55"/>
      <c r="SBT1" s="628"/>
      <c r="SBU1" s="628"/>
      <c r="SBV1" s="628"/>
      <c r="SBW1" s="628"/>
      <c r="SBX1" s="628"/>
      <c r="SBY1" s="52"/>
      <c r="SBZ1" s="55"/>
      <c r="SCA1" s="628"/>
      <c r="SCB1" s="628"/>
      <c r="SCC1" s="628"/>
      <c r="SCD1" s="628"/>
      <c r="SCE1" s="628"/>
      <c r="SCF1" s="52"/>
      <c r="SCG1" s="55"/>
      <c r="SCH1" s="628"/>
      <c r="SCI1" s="628"/>
      <c r="SCJ1" s="628"/>
      <c r="SCK1" s="628"/>
      <c r="SCL1" s="628"/>
      <c r="SCM1" s="52"/>
      <c r="SCN1" s="55"/>
      <c r="SCO1" s="628"/>
      <c r="SCP1" s="628"/>
      <c r="SCQ1" s="628"/>
      <c r="SCR1" s="628"/>
      <c r="SCS1" s="628"/>
      <c r="SCT1" s="52"/>
      <c r="SCU1" s="55"/>
      <c r="SCV1" s="628"/>
      <c r="SCW1" s="628"/>
      <c r="SCX1" s="628"/>
      <c r="SCY1" s="628"/>
      <c r="SCZ1" s="628"/>
      <c r="SDA1" s="52"/>
      <c r="SDB1" s="55"/>
      <c r="SDC1" s="628"/>
      <c r="SDD1" s="628"/>
      <c r="SDE1" s="628"/>
      <c r="SDF1" s="628"/>
      <c r="SDG1" s="628"/>
      <c r="SDH1" s="52"/>
      <c r="SDI1" s="55"/>
      <c r="SDJ1" s="628"/>
      <c r="SDK1" s="628"/>
      <c r="SDL1" s="628"/>
      <c r="SDM1" s="628"/>
      <c r="SDN1" s="628"/>
      <c r="SDO1" s="52"/>
      <c r="SDP1" s="55"/>
      <c r="SDQ1" s="628"/>
      <c r="SDR1" s="628"/>
      <c r="SDS1" s="628"/>
      <c r="SDT1" s="628"/>
      <c r="SDU1" s="628"/>
      <c r="SDV1" s="52"/>
      <c r="SDW1" s="55"/>
      <c r="SDX1" s="628"/>
      <c r="SDY1" s="628"/>
      <c r="SDZ1" s="628"/>
      <c r="SEA1" s="628"/>
      <c r="SEB1" s="628"/>
      <c r="SEC1" s="52"/>
      <c r="SED1" s="55"/>
      <c r="SEE1" s="628"/>
      <c r="SEF1" s="628"/>
      <c r="SEG1" s="628"/>
      <c r="SEH1" s="628"/>
      <c r="SEI1" s="628"/>
      <c r="SEJ1" s="52"/>
      <c r="SEK1" s="55"/>
      <c r="SEL1" s="628"/>
      <c r="SEM1" s="628"/>
      <c r="SEN1" s="628"/>
      <c r="SEO1" s="628"/>
      <c r="SEP1" s="628"/>
      <c r="SEQ1" s="52"/>
      <c r="SER1" s="55"/>
      <c r="SES1" s="628"/>
      <c r="SET1" s="628"/>
      <c r="SEU1" s="628"/>
      <c r="SEV1" s="628"/>
      <c r="SEW1" s="628"/>
      <c r="SEX1" s="52"/>
      <c r="SEY1" s="55"/>
      <c r="SEZ1" s="628"/>
      <c r="SFA1" s="628"/>
      <c r="SFB1" s="628"/>
      <c r="SFC1" s="628"/>
      <c r="SFD1" s="628"/>
      <c r="SFE1" s="52"/>
      <c r="SFF1" s="55"/>
      <c r="SFG1" s="628"/>
      <c r="SFH1" s="628"/>
      <c r="SFI1" s="628"/>
      <c r="SFJ1" s="628"/>
      <c r="SFK1" s="628"/>
      <c r="SFL1" s="52"/>
      <c r="SFM1" s="55"/>
      <c r="SFN1" s="628"/>
      <c r="SFO1" s="628"/>
      <c r="SFP1" s="628"/>
      <c r="SFQ1" s="628"/>
      <c r="SFR1" s="628"/>
      <c r="SFS1" s="52"/>
      <c r="SFT1" s="55"/>
      <c r="SFU1" s="628"/>
      <c r="SFV1" s="628"/>
      <c r="SFW1" s="628"/>
      <c r="SFX1" s="628"/>
      <c r="SFY1" s="628"/>
      <c r="SFZ1" s="52"/>
      <c r="SGA1" s="55"/>
      <c r="SGB1" s="628"/>
      <c r="SGC1" s="628"/>
      <c r="SGD1" s="628"/>
      <c r="SGE1" s="628"/>
      <c r="SGF1" s="628"/>
      <c r="SGG1" s="52"/>
      <c r="SGH1" s="55"/>
      <c r="SGI1" s="628"/>
      <c r="SGJ1" s="628"/>
      <c r="SGK1" s="628"/>
      <c r="SGL1" s="628"/>
      <c r="SGM1" s="628"/>
      <c r="SGN1" s="52"/>
      <c r="SGO1" s="55"/>
      <c r="SGP1" s="628"/>
      <c r="SGQ1" s="628"/>
      <c r="SGR1" s="628"/>
      <c r="SGS1" s="628"/>
      <c r="SGT1" s="628"/>
      <c r="SGU1" s="52"/>
      <c r="SGV1" s="55"/>
      <c r="SGW1" s="628"/>
      <c r="SGX1" s="628"/>
      <c r="SGY1" s="628"/>
      <c r="SGZ1" s="628"/>
      <c r="SHA1" s="628"/>
      <c r="SHB1" s="52"/>
      <c r="SHC1" s="55"/>
      <c r="SHD1" s="628"/>
      <c r="SHE1" s="628"/>
      <c r="SHF1" s="628"/>
      <c r="SHG1" s="628"/>
      <c r="SHH1" s="628"/>
      <c r="SHI1" s="52"/>
      <c r="SHJ1" s="55"/>
      <c r="SHK1" s="628"/>
      <c r="SHL1" s="628"/>
      <c r="SHM1" s="628"/>
      <c r="SHN1" s="628"/>
      <c r="SHO1" s="628"/>
      <c r="SHP1" s="52"/>
      <c r="SHQ1" s="55"/>
      <c r="SHR1" s="628"/>
      <c r="SHS1" s="628"/>
      <c r="SHT1" s="628"/>
      <c r="SHU1" s="628"/>
      <c r="SHV1" s="628"/>
      <c r="SHW1" s="52"/>
      <c r="SHX1" s="55"/>
      <c r="SHY1" s="628"/>
      <c r="SHZ1" s="628"/>
      <c r="SIA1" s="628"/>
      <c r="SIB1" s="628"/>
      <c r="SIC1" s="628"/>
      <c r="SID1" s="52"/>
      <c r="SIE1" s="55"/>
      <c r="SIF1" s="628"/>
      <c r="SIG1" s="628"/>
      <c r="SIH1" s="628"/>
      <c r="SII1" s="628"/>
      <c r="SIJ1" s="628"/>
      <c r="SIK1" s="52"/>
      <c r="SIL1" s="55"/>
      <c r="SIM1" s="628"/>
      <c r="SIN1" s="628"/>
      <c r="SIO1" s="628"/>
      <c r="SIP1" s="628"/>
      <c r="SIQ1" s="628"/>
      <c r="SIR1" s="52"/>
      <c r="SIS1" s="55"/>
      <c r="SIT1" s="628"/>
      <c r="SIU1" s="628"/>
      <c r="SIV1" s="628"/>
      <c r="SIW1" s="628"/>
      <c r="SIX1" s="628"/>
      <c r="SIY1" s="52"/>
      <c r="SIZ1" s="55"/>
      <c r="SJA1" s="628"/>
      <c r="SJB1" s="628"/>
      <c r="SJC1" s="628"/>
      <c r="SJD1" s="628"/>
      <c r="SJE1" s="628"/>
      <c r="SJF1" s="52"/>
      <c r="SJG1" s="55"/>
      <c r="SJH1" s="628"/>
      <c r="SJI1" s="628"/>
      <c r="SJJ1" s="628"/>
      <c r="SJK1" s="628"/>
      <c r="SJL1" s="628"/>
      <c r="SJM1" s="52"/>
      <c r="SJN1" s="55"/>
      <c r="SJO1" s="628"/>
      <c r="SJP1" s="628"/>
      <c r="SJQ1" s="628"/>
      <c r="SJR1" s="628"/>
      <c r="SJS1" s="628"/>
      <c r="SJT1" s="52"/>
      <c r="SJU1" s="55"/>
      <c r="SJV1" s="628"/>
      <c r="SJW1" s="628"/>
      <c r="SJX1" s="628"/>
      <c r="SJY1" s="628"/>
      <c r="SJZ1" s="628"/>
      <c r="SKA1" s="52"/>
      <c r="SKB1" s="55"/>
      <c r="SKC1" s="628"/>
      <c r="SKD1" s="628"/>
      <c r="SKE1" s="628"/>
      <c r="SKF1" s="628"/>
      <c r="SKG1" s="628"/>
      <c r="SKH1" s="52"/>
      <c r="SKI1" s="55"/>
      <c r="SKJ1" s="628"/>
      <c r="SKK1" s="628"/>
      <c r="SKL1" s="628"/>
      <c r="SKM1" s="628"/>
      <c r="SKN1" s="628"/>
      <c r="SKO1" s="52"/>
      <c r="SKP1" s="55"/>
      <c r="SKQ1" s="628"/>
      <c r="SKR1" s="628"/>
      <c r="SKS1" s="628"/>
      <c r="SKT1" s="628"/>
      <c r="SKU1" s="628"/>
      <c r="SKV1" s="52"/>
      <c r="SKW1" s="55"/>
      <c r="SKX1" s="628"/>
      <c r="SKY1" s="628"/>
      <c r="SKZ1" s="628"/>
      <c r="SLA1" s="628"/>
      <c r="SLB1" s="628"/>
      <c r="SLC1" s="52"/>
      <c r="SLD1" s="55"/>
      <c r="SLE1" s="628"/>
      <c r="SLF1" s="628"/>
      <c r="SLG1" s="628"/>
      <c r="SLH1" s="628"/>
      <c r="SLI1" s="628"/>
      <c r="SLJ1" s="52"/>
      <c r="SLK1" s="55"/>
      <c r="SLL1" s="628"/>
      <c r="SLM1" s="628"/>
      <c r="SLN1" s="628"/>
      <c r="SLO1" s="628"/>
      <c r="SLP1" s="628"/>
      <c r="SLQ1" s="52"/>
      <c r="SLR1" s="55"/>
      <c r="SLS1" s="628"/>
      <c r="SLT1" s="628"/>
      <c r="SLU1" s="628"/>
      <c r="SLV1" s="628"/>
      <c r="SLW1" s="628"/>
      <c r="SLX1" s="52"/>
      <c r="SLY1" s="55"/>
      <c r="SLZ1" s="628"/>
      <c r="SMA1" s="628"/>
      <c r="SMB1" s="628"/>
      <c r="SMC1" s="628"/>
      <c r="SMD1" s="628"/>
      <c r="SME1" s="52"/>
      <c r="SMF1" s="55"/>
      <c r="SMG1" s="628"/>
      <c r="SMH1" s="628"/>
      <c r="SMI1" s="628"/>
      <c r="SMJ1" s="628"/>
      <c r="SMK1" s="628"/>
      <c r="SML1" s="52"/>
      <c r="SMM1" s="55"/>
      <c r="SMN1" s="628"/>
      <c r="SMO1" s="628"/>
      <c r="SMP1" s="628"/>
      <c r="SMQ1" s="628"/>
      <c r="SMR1" s="628"/>
      <c r="SMS1" s="52"/>
      <c r="SMT1" s="55"/>
      <c r="SMU1" s="628"/>
      <c r="SMV1" s="628"/>
      <c r="SMW1" s="628"/>
      <c r="SMX1" s="628"/>
      <c r="SMY1" s="628"/>
      <c r="SMZ1" s="52"/>
      <c r="SNA1" s="55"/>
      <c r="SNB1" s="628"/>
      <c r="SNC1" s="628"/>
      <c r="SND1" s="628"/>
      <c r="SNE1" s="628"/>
      <c r="SNF1" s="628"/>
      <c r="SNG1" s="52"/>
      <c r="SNH1" s="55"/>
      <c r="SNI1" s="628"/>
      <c r="SNJ1" s="628"/>
      <c r="SNK1" s="628"/>
      <c r="SNL1" s="628"/>
      <c r="SNM1" s="628"/>
      <c r="SNN1" s="52"/>
      <c r="SNO1" s="55"/>
      <c r="SNP1" s="628"/>
      <c r="SNQ1" s="628"/>
      <c r="SNR1" s="628"/>
      <c r="SNS1" s="628"/>
      <c r="SNT1" s="628"/>
      <c r="SNU1" s="52"/>
      <c r="SNV1" s="55"/>
      <c r="SNW1" s="628"/>
      <c r="SNX1" s="628"/>
      <c r="SNY1" s="628"/>
      <c r="SNZ1" s="628"/>
      <c r="SOA1" s="628"/>
      <c r="SOB1" s="52"/>
      <c r="SOC1" s="55"/>
      <c r="SOD1" s="628"/>
      <c r="SOE1" s="628"/>
      <c r="SOF1" s="628"/>
      <c r="SOG1" s="628"/>
      <c r="SOH1" s="628"/>
      <c r="SOI1" s="52"/>
      <c r="SOJ1" s="55"/>
      <c r="SOK1" s="628"/>
      <c r="SOL1" s="628"/>
      <c r="SOM1" s="628"/>
      <c r="SON1" s="628"/>
      <c r="SOO1" s="628"/>
      <c r="SOP1" s="52"/>
      <c r="SOQ1" s="55"/>
      <c r="SOR1" s="628"/>
      <c r="SOS1" s="628"/>
      <c r="SOT1" s="628"/>
      <c r="SOU1" s="628"/>
      <c r="SOV1" s="628"/>
      <c r="SOW1" s="52"/>
      <c r="SOX1" s="55"/>
      <c r="SOY1" s="628"/>
      <c r="SOZ1" s="628"/>
      <c r="SPA1" s="628"/>
      <c r="SPB1" s="628"/>
      <c r="SPC1" s="628"/>
      <c r="SPD1" s="52"/>
      <c r="SPE1" s="55"/>
      <c r="SPF1" s="628"/>
      <c r="SPG1" s="628"/>
      <c r="SPH1" s="628"/>
      <c r="SPI1" s="628"/>
      <c r="SPJ1" s="628"/>
      <c r="SPK1" s="52"/>
      <c r="SPL1" s="55"/>
      <c r="SPM1" s="628"/>
      <c r="SPN1" s="628"/>
      <c r="SPO1" s="628"/>
      <c r="SPP1" s="628"/>
      <c r="SPQ1" s="628"/>
      <c r="SPR1" s="52"/>
      <c r="SPS1" s="55"/>
      <c r="SPT1" s="628"/>
      <c r="SPU1" s="628"/>
      <c r="SPV1" s="628"/>
      <c r="SPW1" s="628"/>
      <c r="SPX1" s="628"/>
      <c r="SPY1" s="52"/>
      <c r="SPZ1" s="55"/>
      <c r="SQA1" s="628"/>
      <c r="SQB1" s="628"/>
      <c r="SQC1" s="628"/>
      <c r="SQD1" s="628"/>
      <c r="SQE1" s="628"/>
      <c r="SQF1" s="52"/>
      <c r="SQG1" s="55"/>
      <c r="SQH1" s="628"/>
      <c r="SQI1" s="628"/>
      <c r="SQJ1" s="628"/>
      <c r="SQK1" s="628"/>
      <c r="SQL1" s="628"/>
      <c r="SQM1" s="52"/>
      <c r="SQN1" s="55"/>
      <c r="SQO1" s="628"/>
      <c r="SQP1" s="628"/>
      <c r="SQQ1" s="628"/>
      <c r="SQR1" s="628"/>
      <c r="SQS1" s="628"/>
      <c r="SQT1" s="52"/>
      <c r="SQU1" s="55"/>
      <c r="SQV1" s="628"/>
      <c r="SQW1" s="628"/>
      <c r="SQX1" s="628"/>
      <c r="SQY1" s="628"/>
      <c r="SQZ1" s="628"/>
      <c r="SRA1" s="52"/>
      <c r="SRB1" s="55"/>
      <c r="SRC1" s="628"/>
      <c r="SRD1" s="628"/>
      <c r="SRE1" s="628"/>
      <c r="SRF1" s="628"/>
      <c r="SRG1" s="628"/>
      <c r="SRH1" s="52"/>
      <c r="SRI1" s="55"/>
      <c r="SRJ1" s="628"/>
      <c r="SRK1" s="628"/>
      <c r="SRL1" s="628"/>
      <c r="SRM1" s="628"/>
      <c r="SRN1" s="628"/>
      <c r="SRO1" s="52"/>
      <c r="SRP1" s="55"/>
      <c r="SRQ1" s="628"/>
      <c r="SRR1" s="628"/>
      <c r="SRS1" s="628"/>
      <c r="SRT1" s="628"/>
      <c r="SRU1" s="628"/>
      <c r="SRV1" s="52"/>
      <c r="SRW1" s="55"/>
      <c r="SRX1" s="628"/>
      <c r="SRY1" s="628"/>
      <c r="SRZ1" s="628"/>
      <c r="SSA1" s="628"/>
      <c r="SSB1" s="628"/>
      <c r="SSC1" s="52"/>
      <c r="SSD1" s="55"/>
      <c r="SSE1" s="628"/>
      <c r="SSF1" s="628"/>
      <c r="SSG1" s="628"/>
      <c r="SSH1" s="628"/>
      <c r="SSI1" s="628"/>
      <c r="SSJ1" s="52"/>
      <c r="SSK1" s="55"/>
      <c r="SSL1" s="628"/>
      <c r="SSM1" s="628"/>
      <c r="SSN1" s="628"/>
      <c r="SSO1" s="628"/>
      <c r="SSP1" s="628"/>
      <c r="SSQ1" s="52"/>
      <c r="SSR1" s="55"/>
      <c r="SSS1" s="628"/>
      <c r="SST1" s="628"/>
      <c r="SSU1" s="628"/>
      <c r="SSV1" s="628"/>
      <c r="SSW1" s="628"/>
      <c r="SSX1" s="52"/>
      <c r="SSY1" s="55"/>
      <c r="SSZ1" s="628"/>
      <c r="STA1" s="628"/>
      <c r="STB1" s="628"/>
      <c r="STC1" s="628"/>
      <c r="STD1" s="628"/>
      <c r="STE1" s="52"/>
      <c r="STF1" s="55"/>
      <c r="STG1" s="628"/>
      <c r="STH1" s="628"/>
      <c r="STI1" s="628"/>
      <c r="STJ1" s="628"/>
      <c r="STK1" s="628"/>
      <c r="STL1" s="52"/>
      <c r="STM1" s="55"/>
      <c r="STN1" s="628"/>
      <c r="STO1" s="628"/>
      <c r="STP1" s="628"/>
      <c r="STQ1" s="628"/>
      <c r="STR1" s="628"/>
      <c r="STS1" s="52"/>
      <c r="STT1" s="55"/>
      <c r="STU1" s="628"/>
      <c r="STV1" s="628"/>
      <c r="STW1" s="628"/>
      <c r="STX1" s="628"/>
      <c r="STY1" s="628"/>
      <c r="STZ1" s="52"/>
      <c r="SUA1" s="55"/>
      <c r="SUB1" s="628"/>
      <c r="SUC1" s="628"/>
      <c r="SUD1" s="628"/>
      <c r="SUE1" s="628"/>
      <c r="SUF1" s="628"/>
      <c r="SUG1" s="52"/>
      <c r="SUH1" s="55"/>
      <c r="SUI1" s="628"/>
      <c r="SUJ1" s="628"/>
      <c r="SUK1" s="628"/>
      <c r="SUL1" s="628"/>
      <c r="SUM1" s="628"/>
      <c r="SUN1" s="52"/>
      <c r="SUO1" s="55"/>
      <c r="SUP1" s="628"/>
      <c r="SUQ1" s="628"/>
      <c r="SUR1" s="628"/>
      <c r="SUS1" s="628"/>
      <c r="SUT1" s="628"/>
      <c r="SUU1" s="52"/>
      <c r="SUV1" s="55"/>
      <c r="SUW1" s="628"/>
      <c r="SUX1" s="628"/>
      <c r="SUY1" s="628"/>
      <c r="SUZ1" s="628"/>
      <c r="SVA1" s="628"/>
      <c r="SVB1" s="52"/>
      <c r="SVC1" s="55"/>
      <c r="SVD1" s="628"/>
      <c r="SVE1" s="628"/>
      <c r="SVF1" s="628"/>
      <c r="SVG1" s="628"/>
      <c r="SVH1" s="628"/>
      <c r="SVI1" s="52"/>
      <c r="SVJ1" s="55"/>
      <c r="SVK1" s="628"/>
      <c r="SVL1" s="628"/>
      <c r="SVM1" s="628"/>
      <c r="SVN1" s="628"/>
      <c r="SVO1" s="628"/>
      <c r="SVP1" s="52"/>
      <c r="SVQ1" s="55"/>
      <c r="SVR1" s="628"/>
      <c r="SVS1" s="628"/>
      <c r="SVT1" s="628"/>
      <c r="SVU1" s="628"/>
      <c r="SVV1" s="628"/>
      <c r="SVW1" s="52"/>
      <c r="SVX1" s="55"/>
      <c r="SVY1" s="628"/>
      <c r="SVZ1" s="628"/>
      <c r="SWA1" s="628"/>
      <c r="SWB1" s="628"/>
      <c r="SWC1" s="628"/>
      <c r="SWD1" s="52"/>
      <c r="SWE1" s="55"/>
      <c r="SWF1" s="628"/>
      <c r="SWG1" s="628"/>
      <c r="SWH1" s="628"/>
      <c r="SWI1" s="628"/>
      <c r="SWJ1" s="628"/>
      <c r="SWK1" s="52"/>
      <c r="SWL1" s="55"/>
      <c r="SWM1" s="628"/>
      <c r="SWN1" s="628"/>
      <c r="SWO1" s="628"/>
      <c r="SWP1" s="628"/>
      <c r="SWQ1" s="628"/>
      <c r="SWR1" s="52"/>
      <c r="SWS1" s="55"/>
      <c r="SWT1" s="628"/>
      <c r="SWU1" s="628"/>
      <c r="SWV1" s="628"/>
      <c r="SWW1" s="628"/>
      <c r="SWX1" s="628"/>
      <c r="SWY1" s="52"/>
      <c r="SWZ1" s="55"/>
      <c r="SXA1" s="628"/>
      <c r="SXB1" s="628"/>
      <c r="SXC1" s="628"/>
      <c r="SXD1" s="628"/>
      <c r="SXE1" s="628"/>
      <c r="SXF1" s="52"/>
      <c r="SXG1" s="55"/>
      <c r="SXH1" s="628"/>
      <c r="SXI1" s="628"/>
      <c r="SXJ1" s="628"/>
      <c r="SXK1" s="628"/>
      <c r="SXL1" s="628"/>
      <c r="SXM1" s="52"/>
      <c r="SXN1" s="55"/>
      <c r="SXO1" s="628"/>
      <c r="SXP1" s="628"/>
      <c r="SXQ1" s="628"/>
      <c r="SXR1" s="628"/>
      <c r="SXS1" s="628"/>
      <c r="SXT1" s="52"/>
      <c r="SXU1" s="55"/>
      <c r="SXV1" s="628"/>
      <c r="SXW1" s="628"/>
      <c r="SXX1" s="628"/>
      <c r="SXY1" s="628"/>
      <c r="SXZ1" s="628"/>
      <c r="SYA1" s="52"/>
      <c r="SYB1" s="55"/>
      <c r="SYC1" s="628"/>
      <c r="SYD1" s="628"/>
      <c r="SYE1" s="628"/>
      <c r="SYF1" s="628"/>
      <c r="SYG1" s="628"/>
      <c r="SYH1" s="52"/>
      <c r="SYI1" s="55"/>
      <c r="SYJ1" s="628"/>
      <c r="SYK1" s="628"/>
      <c r="SYL1" s="628"/>
      <c r="SYM1" s="628"/>
      <c r="SYN1" s="628"/>
      <c r="SYO1" s="52"/>
      <c r="SYP1" s="55"/>
      <c r="SYQ1" s="628"/>
      <c r="SYR1" s="628"/>
      <c r="SYS1" s="628"/>
      <c r="SYT1" s="628"/>
      <c r="SYU1" s="628"/>
      <c r="SYV1" s="52"/>
      <c r="SYW1" s="55"/>
      <c r="SYX1" s="628"/>
      <c r="SYY1" s="628"/>
      <c r="SYZ1" s="628"/>
      <c r="SZA1" s="628"/>
      <c r="SZB1" s="628"/>
      <c r="SZC1" s="52"/>
      <c r="SZD1" s="55"/>
      <c r="SZE1" s="628"/>
      <c r="SZF1" s="628"/>
      <c r="SZG1" s="628"/>
      <c r="SZH1" s="628"/>
      <c r="SZI1" s="628"/>
      <c r="SZJ1" s="52"/>
      <c r="SZK1" s="55"/>
      <c r="SZL1" s="628"/>
      <c r="SZM1" s="628"/>
      <c r="SZN1" s="628"/>
      <c r="SZO1" s="628"/>
      <c r="SZP1" s="628"/>
      <c r="SZQ1" s="52"/>
      <c r="SZR1" s="55"/>
      <c r="SZS1" s="628"/>
      <c r="SZT1" s="628"/>
      <c r="SZU1" s="628"/>
      <c r="SZV1" s="628"/>
      <c r="SZW1" s="628"/>
      <c r="SZX1" s="52"/>
      <c r="SZY1" s="55"/>
      <c r="SZZ1" s="628"/>
      <c r="TAA1" s="628"/>
      <c r="TAB1" s="628"/>
      <c r="TAC1" s="628"/>
      <c r="TAD1" s="628"/>
      <c r="TAE1" s="52"/>
      <c r="TAF1" s="55"/>
      <c r="TAG1" s="628"/>
      <c r="TAH1" s="628"/>
      <c r="TAI1" s="628"/>
      <c r="TAJ1" s="628"/>
      <c r="TAK1" s="628"/>
      <c r="TAL1" s="52"/>
      <c r="TAM1" s="55"/>
      <c r="TAN1" s="628"/>
      <c r="TAO1" s="628"/>
      <c r="TAP1" s="628"/>
      <c r="TAQ1" s="628"/>
      <c r="TAR1" s="628"/>
      <c r="TAS1" s="52"/>
      <c r="TAT1" s="55"/>
      <c r="TAU1" s="628"/>
      <c r="TAV1" s="628"/>
      <c r="TAW1" s="628"/>
      <c r="TAX1" s="628"/>
      <c r="TAY1" s="628"/>
      <c r="TAZ1" s="52"/>
      <c r="TBA1" s="55"/>
      <c r="TBB1" s="628"/>
      <c r="TBC1" s="628"/>
      <c r="TBD1" s="628"/>
      <c r="TBE1" s="628"/>
      <c r="TBF1" s="628"/>
      <c r="TBG1" s="52"/>
      <c r="TBH1" s="55"/>
      <c r="TBI1" s="628"/>
      <c r="TBJ1" s="628"/>
      <c r="TBK1" s="628"/>
      <c r="TBL1" s="628"/>
      <c r="TBM1" s="628"/>
      <c r="TBN1" s="52"/>
      <c r="TBO1" s="55"/>
      <c r="TBP1" s="628"/>
      <c r="TBQ1" s="628"/>
      <c r="TBR1" s="628"/>
      <c r="TBS1" s="628"/>
      <c r="TBT1" s="628"/>
      <c r="TBU1" s="52"/>
      <c r="TBV1" s="55"/>
      <c r="TBW1" s="628"/>
      <c r="TBX1" s="628"/>
      <c r="TBY1" s="628"/>
      <c r="TBZ1" s="628"/>
      <c r="TCA1" s="628"/>
      <c r="TCB1" s="52"/>
      <c r="TCC1" s="55"/>
      <c r="TCD1" s="628"/>
      <c r="TCE1" s="628"/>
      <c r="TCF1" s="628"/>
      <c r="TCG1" s="628"/>
      <c r="TCH1" s="628"/>
      <c r="TCI1" s="52"/>
      <c r="TCJ1" s="55"/>
      <c r="TCK1" s="628"/>
      <c r="TCL1" s="628"/>
      <c r="TCM1" s="628"/>
      <c r="TCN1" s="628"/>
      <c r="TCO1" s="628"/>
      <c r="TCP1" s="52"/>
      <c r="TCQ1" s="55"/>
      <c r="TCR1" s="628"/>
      <c r="TCS1" s="628"/>
      <c r="TCT1" s="628"/>
      <c r="TCU1" s="628"/>
      <c r="TCV1" s="628"/>
      <c r="TCW1" s="52"/>
      <c r="TCX1" s="55"/>
      <c r="TCY1" s="628"/>
      <c r="TCZ1" s="628"/>
      <c r="TDA1" s="628"/>
      <c r="TDB1" s="628"/>
      <c r="TDC1" s="628"/>
      <c r="TDD1" s="52"/>
      <c r="TDE1" s="55"/>
      <c r="TDF1" s="628"/>
      <c r="TDG1" s="628"/>
      <c r="TDH1" s="628"/>
      <c r="TDI1" s="628"/>
      <c r="TDJ1" s="628"/>
      <c r="TDK1" s="52"/>
      <c r="TDL1" s="55"/>
      <c r="TDM1" s="628"/>
      <c r="TDN1" s="628"/>
      <c r="TDO1" s="628"/>
      <c r="TDP1" s="628"/>
      <c r="TDQ1" s="628"/>
      <c r="TDR1" s="52"/>
      <c r="TDS1" s="55"/>
      <c r="TDT1" s="628"/>
      <c r="TDU1" s="628"/>
      <c r="TDV1" s="628"/>
      <c r="TDW1" s="628"/>
      <c r="TDX1" s="628"/>
      <c r="TDY1" s="52"/>
      <c r="TDZ1" s="55"/>
      <c r="TEA1" s="628"/>
      <c r="TEB1" s="628"/>
      <c r="TEC1" s="628"/>
      <c r="TED1" s="628"/>
      <c r="TEE1" s="628"/>
      <c r="TEF1" s="52"/>
      <c r="TEG1" s="55"/>
      <c r="TEH1" s="628"/>
      <c r="TEI1" s="628"/>
      <c r="TEJ1" s="628"/>
      <c r="TEK1" s="628"/>
      <c r="TEL1" s="628"/>
      <c r="TEM1" s="52"/>
      <c r="TEN1" s="55"/>
      <c r="TEO1" s="628"/>
      <c r="TEP1" s="628"/>
      <c r="TEQ1" s="628"/>
      <c r="TER1" s="628"/>
      <c r="TES1" s="628"/>
      <c r="TET1" s="52"/>
      <c r="TEU1" s="55"/>
      <c r="TEV1" s="628"/>
      <c r="TEW1" s="628"/>
      <c r="TEX1" s="628"/>
      <c r="TEY1" s="628"/>
      <c r="TEZ1" s="628"/>
      <c r="TFA1" s="52"/>
      <c r="TFB1" s="55"/>
      <c r="TFC1" s="628"/>
      <c r="TFD1" s="628"/>
      <c r="TFE1" s="628"/>
      <c r="TFF1" s="628"/>
      <c r="TFG1" s="628"/>
      <c r="TFH1" s="52"/>
      <c r="TFI1" s="55"/>
      <c r="TFJ1" s="628"/>
      <c r="TFK1" s="628"/>
      <c r="TFL1" s="628"/>
      <c r="TFM1" s="628"/>
      <c r="TFN1" s="628"/>
      <c r="TFO1" s="52"/>
      <c r="TFP1" s="55"/>
      <c r="TFQ1" s="628"/>
      <c r="TFR1" s="628"/>
      <c r="TFS1" s="628"/>
      <c r="TFT1" s="628"/>
      <c r="TFU1" s="628"/>
      <c r="TFV1" s="52"/>
      <c r="TFW1" s="55"/>
      <c r="TFX1" s="628"/>
      <c r="TFY1" s="628"/>
      <c r="TFZ1" s="628"/>
      <c r="TGA1" s="628"/>
      <c r="TGB1" s="628"/>
      <c r="TGC1" s="52"/>
      <c r="TGD1" s="55"/>
      <c r="TGE1" s="628"/>
      <c r="TGF1" s="628"/>
      <c r="TGG1" s="628"/>
      <c r="TGH1" s="628"/>
      <c r="TGI1" s="628"/>
      <c r="TGJ1" s="52"/>
      <c r="TGK1" s="55"/>
      <c r="TGL1" s="628"/>
      <c r="TGM1" s="628"/>
      <c r="TGN1" s="628"/>
      <c r="TGO1" s="628"/>
      <c r="TGP1" s="628"/>
      <c r="TGQ1" s="52"/>
      <c r="TGR1" s="55"/>
      <c r="TGS1" s="628"/>
      <c r="TGT1" s="628"/>
      <c r="TGU1" s="628"/>
      <c r="TGV1" s="628"/>
      <c r="TGW1" s="628"/>
      <c r="TGX1" s="52"/>
      <c r="TGY1" s="55"/>
      <c r="TGZ1" s="628"/>
      <c r="THA1" s="628"/>
      <c r="THB1" s="628"/>
      <c r="THC1" s="628"/>
      <c r="THD1" s="628"/>
      <c r="THE1" s="52"/>
      <c r="THF1" s="55"/>
      <c r="THG1" s="628"/>
      <c r="THH1" s="628"/>
      <c r="THI1" s="628"/>
      <c r="THJ1" s="628"/>
      <c r="THK1" s="628"/>
      <c r="THL1" s="52"/>
      <c r="THM1" s="55"/>
      <c r="THN1" s="628"/>
      <c r="THO1" s="628"/>
      <c r="THP1" s="628"/>
      <c r="THQ1" s="628"/>
      <c r="THR1" s="628"/>
      <c r="THS1" s="52"/>
      <c r="THT1" s="55"/>
      <c r="THU1" s="628"/>
      <c r="THV1" s="628"/>
      <c r="THW1" s="628"/>
      <c r="THX1" s="628"/>
      <c r="THY1" s="628"/>
      <c r="THZ1" s="52"/>
      <c r="TIA1" s="55"/>
      <c r="TIB1" s="628"/>
      <c r="TIC1" s="628"/>
      <c r="TID1" s="628"/>
      <c r="TIE1" s="628"/>
      <c r="TIF1" s="628"/>
      <c r="TIG1" s="52"/>
      <c r="TIH1" s="55"/>
      <c r="TII1" s="628"/>
      <c r="TIJ1" s="628"/>
      <c r="TIK1" s="628"/>
      <c r="TIL1" s="628"/>
      <c r="TIM1" s="628"/>
      <c r="TIN1" s="52"/>
      <c r="TIO1" s="55"/>
      <c r="TIP1" s="628"/>
      <c r="TIQ1" s="628"/>
      <c r="TIR1" s="628"/>
      <c r="TIS1" s="628"/>
      <c r="TIT1" s="628"/>
      <c r="TIU1" s="52"/>
      <c r="TIV1" s="55"/>
      <c r="TIW1" s="628"/>
      <c r="TIX1" s="628"/>
      <c r="TIY1" s="628"/>
      <c r="TIZ1" s="628"/>
      <c r="TJA1" s="628"/>
      <c r="TJB1" s="52"/>
      <c r="TJC1" s="55"/>
      <c r="TJD1" s="628"/>
      <c r="TJE1" s="628"/>
      <c r="TJF1" s="628"/>
      <c r="TJG1" s="628"/>
      <c r="TJH1" s="628"/>
      <c r="TJI1" s="52"/>
      <c r="TJJ1" s="55"/>
      <c r="TJK1" s="628"/>
      <c r="TJL1" s="628"/>
      <c r="TJM1" s="628"/>
      <c r="TJN1" s="628"/>
      <c r="TJO1" s="628"/>
      <c r="TJP1" s="52"/>
      <c r="TJQ1" s="55"/>
      <c r="TJR1" s="628"/>
      <c r="TJS1" s="628"/>
      <c r="TJT1" s="628"/>
      <c r="TJU1" s="628"/>
      <c r="TJV1" s="628"/>
      <c r="TJW1" s="52"/>
      <c r="TJX1" s="55"/>
      <c r="TJY1" s="628"/>
      <c r="TJZ1" s="628"/>
      <c r="TKA1" s="628"/>
      <c r="TKB1" s="628"/>
      <c r="TKC1" s="628"/>
      <c r="TKD1" s="52"/>
      <c r="TKE1" s="55"/>
      <c r="TKF1" s="628"/>
      <c r="TKG1" s="628"/>
      <c r="TKH1" s="628"/>
      <c r="TKI1" s="628"/>
      <c r="TKJ1" s="628"/>
      <c r="TKK1" s="52"/>
      <c r="TKL1" s="55"/>
      <c r="TKM1" s="628"/>
      <c r="TKN1" s="628"/>
      <c r="TKO1" s="628"/>
      <c r="TKP1" s="628"/>
      <c r="TKQ1" s="628"/>
      <c r="TKR1" s="52"/>
      <c r="TKS1" s="55"/>
      <c r="TKT1" s="628"/>
      <c r="TKU1" s="628"/>
      <c r="TKV1" s="628"/>
      <c r="TKW1" s="628"/>
      <c r="TKX1" s="628"/>
      <c r="TKY1" s="52"/>
      <c r="TKZ1" s="55"/>
      <c r="TLA1" s="628"/>
      <c r="TLB1" s="628"/>
      <c r="TLC1" s="628"/>
      <c r="TLD1" s="628"/>
      <c r="TLE1" s="628"/>
      <c r="TLF1" s="52"/>
      <c r="TLG1" s="55"/>
      <c r="TLH1" s="628"/>
      <c r="TLI1" s="628"/>
      <c r="TLJ1" s="628"/>
      <c r="TLK1" s="628"/>
      <c r="TLL1" s="628"/>
      <c r="TLM1" s="52"/>
      <c r="TLN1" s="55"/>
      <c r="TLO1" s="628"/>
      <c r="TLP1" s="628"/>
      <c r="TLQ1" s="628"/>
      <c r="TLR1" s="628"/>
      <c r="TLS1" s="628"/>
      <c r="TLT1" s="52"/>
      <c r="TLU1" s="55"/>
      <c r="TLV1" s="628"/>
      <c r="TLW1" s="628"/>
      <c r="TLX1" s="628"/>
      <c r="TLY1" s="628"/>
      <c r="TLZ1" s="628"/>
      <c r="TMA1" s="52"/>
      <c r="TMB1" s="55"/>
      <c r="TMC1" s="628"/>
      <c r="TMD1" s="628"/>
      <c r="TME1" s="628"/>
      <c r="TMF1" s="628"/>
      <c r="TMG1" s="628"/>
      <c r="TMH1" s="52"/>
      <c r="TMI1" s="55"/>
      <c r="TMJ1" s="628"/>
      <c r="TMK1" s="628"/>
      <c r="TML1" s="628"/>
      <c r="TMM1" s="628"/>
      <c r="TMN1" s="628"/>
      <c r="TMO1" s="52"/>
      <c r="TMP1" s="55"/>
      <c r="TMQ1" s="628"/>
      <c r="TMR1" s="628"/>
      <c r="TMS1" s="628"/>
      <c r="TMT1" s="628"/>
      <c r="TMU1" s="628"/>
      <c r="TMV1" s="52"/>
      <c r="TMW1" s="55"/>
      <c r="TMX1" s="628"/>
      <c r="TMY1" s="628"/>
      <c r="TMZ1" s="628"/>
      <c r="TNA1" s="628"/>
      <c r="TNB1" s="628"/>
      <c r="TNC1" s="52"/>
      <c r="TND1" s="55"/>
      <c r="TNE1" s="628"/>
      <c r="TNF1" s="628"/>
      <c r="TNG1" s="628"/>
      <c r="TNH1" s="628"/>
      <c r="TNI1" s="628"/>
      <c r="TNJ1" s="52"/>
      <c r="TNK1" s="55"/>
      <c r="TNL1" s="628"/>
      <c r="TNM1" s="628"/>
      <c r="TNN1" s="628"/>
      <c r="TNO1" s="628"/>
      <c r="TNP1" s="628"/>
      <c r="TNQ1" s="52"/>
      <c r="TNR1" s="55"/>
      <c r="TNS1" s="628"/>
      <c r="TNT1" s="628"/>
      <c r="TNU1" s="628"/>
      <c r="TNV1" s="628"/>
      <c r="TNW1" s="628"/>
      <c r="TNX1" s="52"/>
      <c r="TNY1" s="55"/>
      <c r="TNZ1" s="628"/>
      <c r="TOA1" s="628"/>
      <c r="TOB1" s="628"/>
      <c r="TOC1" s="628"/>
      <c r="TOD1" s="628"/>
      <c r="TOE1" s="52"/>
      <c r="TOF1" s="55"/>
      <c r="TOG1" s="628"/>
      <c r="TOH1" s="628"/>
      <c r="TOI1" s="628"/>
      <c r="TOJ1" s="628"/>
      <c r="TOK1" s="628"/>
      <c r="TOL1" s="52"/>
      <c r="TOM1" s="55"/>
      <c r="TON1" s="628"/>
      <c r="TOO1" s="628"/>
      <c r="TOP1" s="628"/>
      <c r="TOQ1" s="628"/>
      <c r="TOR1" s="628"/>
      <c r="TOS1" s="52"/>
      <c r="TOT1" s="55"/>
      <c r="TOU1" s="628"/>
      <c r="TOV1" s="628"/>
      <c r="TOW1" s="628"/>
      <c r="TOX1" s="628"/>
      <c r="TOY1" s="628"/>
      <c r="TOZ1" s="52"/>
      <c r="TPA1" s="55"/>
      <c r="TPB1" s="628"/>
      <c r="TPC1" s="628"/>
      <c r="TPD1" s="628"/>
      <c r="TPE1" s="628"/>
      <c r="TPF1" s="628"/>
      <c r="TPG1" s="52"/>
      <c r="TPH1" s="55"/>
      <c r="TPI1" s="628"/>
      <c r="TPJ1" s="628"/>
      <c r="TPK1" s="628"/>
      <c r="TPL1" s="628"/>
      <c r="TPM1" s="628"/>
      <c r="TPN1" s="52"/>
      <c r="TPO1" s="55"/>
      <c r="TPP1" s="628"/>
      <c r="TPQ1" s="628"/>
      <c r="TPR1" s="628"/>
      <c r="TPS1" s="628"/>
      <c r="TPT1" s="628"/>
      <c r="TPU1" s="52"/>
      <c r="TPV1" s="55"/>
      <c r="TPW1" s="628"/>
      <c r="TPX1" s="628"/>
      <c r="TPY1" s="628"/>
      <c r="TPZ1" s="628"/>
      <c r="TQA1" s="628"/>
      <c r="TQB1" s="52"/>
      <c r="TQC1" s="55"/>
      <c r="TQD1" s="628"/>
      <c r="TQE1" s="628"/>
      <c r="TQF1" s="628"/>
      <c r="TQG1" s="628"/>
      <c r="TQH1" s="628"/>
      <c r="TQI1" s="52"/>
      <c r="TQJ1" s="55"/>
      <c r="TQK1" s="628"/>
      <c r="TQL1" s="628"/>
      <c r="TQM1" s="628"/>
      <c r="TQN1" s="628"/>
      <c r="TQO1" s="628"/>
      <c r="TQP1" s="52"/>
      <c r="TQQ1" s="55"/>
      <c r="TQR1" s="628"/>
      <c r="TQS1" s="628"/>
      <c r="TQT1" s="628"/>
      <c r="TQU1" s="628"/>
      <c r="TQV1" s="628"/>
      <c r="TQW1" s="52"/>
      <c r="TQX1" s="55"/>
      <c r="TQY1" s="628"/>
      <c r="TQZ1" s="628"/>
      <c r="TRA1" s="628"/>
      <c r="TRB1" s="628"/>
      <c r="TRC1" s="628"/>
      <c r="TRD1" s="52"/>
      <c r="TRE1" s="55"/>
      <c r="TRF1" s="628"/>
      <c r="TRG1" s="628"/>
      <c r="TRH1" s="628"/>
      <c r="TRI1" s="628"/>
      <c r="TRJ1" s="628"/>
      <c r="TRK1" s="52"/>
      <c r="TRL1" s="55"/>
      <c r="TRM1" s="628"/>
      <c r="TRN1" s="628"/>
      <c r="TRO1" s="628"/>
      <c r="TRP1" s="628"/>
      <c r="TRQ1" s="628"/>
      <c r="TRR1" s="52"/>
      <c r="TRS1" s="55"/>
      <c r="TRT1" s="628"/>
      <c r="TRU1" s="628"/>
      <c r="TRV1" s="628"/>
      <c r="TRW1" s="628"/>
      <c r="TRX1" s="628"/>
      <c r="TRY1" s="52"/>
      <c r="TRZ1" s="55"/>
      <c r="TSA1" s="628"/>
      <c r="TSB1" s="628"/>
      <c r="TSC1" s="628"/>
      <c r="TSD1" s="628"/>
      <c r="TSE1" s="628"/>
      <c r="TSF1" s="52"/>
      <c r="TSG1" s="55"/>
      <c r="TSH1" s="628"/>
      <c r="TSI1" s="628"/>
      <c r="TSJ1" s="628"/>
      <c r="TSK1" s="628"/>
      <c r="TSL1" s="628"/>
      <c r="TSM1" s="52"/>
      <c r="TSN1" s="55"/>
      <c r="TSO1" s="628"/>
      <c r="TSP1" s="628"/>
      <c r="TSQ1" s="628"/>
      <c r="TSR1" s="628"/>
      <c r="TSS1" s="628"/>
      <c r="TST1" s="52"/>
      <c r="TSU1" s="55"/>
      <c r="TSV1" s="628"/>
      <c r="TSW1" s="628"/>
      <c r="TSX1" s="628"/>
      <c r="TSY1" s="628"/>
      <c r="TSZ1" s="628"/>
      <c r="TTA1" s="52"/>
      <c r="TTB1" s="55"/>
      <c r="TTC1" s="628"/>
      <c r="TTD1" s="628"/>
      <c r="TTE1" s="628"/>
      <c r="TTF1" s="628"/>
      <c r="TTG1" s="628"/>
      <c r="TTH1" s="52"/>
      <c r="TTI1" s="55"/>
      <c r="TTJ1" s="628"/>
      <c r="TTK1" s="628"/>
      <c r="TTL1" s="628"/>
      <c r="TTM1" s="628"/>
      <c r="TTN1" s="628"/>
      <c r="TTO1" s="52"/>
      <c r="TTP1" s="55"/>
      <c r="TTQ1" s="628"/>
      <c r="TTR1" s="628"/>
      <c r="TTS1" s="628"/>
      <c r="TTT1" s="628"/>
      <c r="TTU1" s="628"/>
      <c r="TTV1" s="52"/>
      <c r="TTW1" s="55"/>
      <c r="TTX1" s="628"/>
      <c r="TTY1" s="628"/>
      <c r="TTZ1" s="628"/>
      <c r="TUA1" s="628"/>
      <c r="TUB1" s="628"/>
      <c r="TUC1" s="52"/>
      <c r="TUD1" s="55"/>
      <c r="TUE1" s="628"/>
      <c r="TUF1" s="628"/>
      <c r="TUG1" s="628"/>
      <c r="TUH1" s="628"/>
      <c r="TUI1" s="628"/>
      <c r="TUJ1" s="52"/>
      <c r="TUK1" s="55"/>
      <c r="TUL1" s="628"/>
      <c r="TUM1" s="628"/>
      <c r="TUN1" s="628"/>
      <c r="TUO1" s="628"/>
      <c r="TUP1" s="628"/>
      <c r="TUQ1" s="52"/>
      <c r="TUR1" s="55"/>
      <c r="TUS1" s="628"/>
      <c r="TUT1" s="628"/>
      <c r="TUU1" s="628"/>
      <c r="TUV1" s="628"/>
      <c r="TUW1" s="628"/>
      <c r="TUX1" s="52"/>
      <c r="TUY1" s="55"/>
      <c r="TUZ1" s="628"/>
      <c r="TVA1" s="628"/>
      <c r="TVB1" s="628"/>
      <c r="TVC1" s="628"/>
      <c r="TVD1" s="628"/>
      <c r="TVE1" s="52"/>
      <c r="TVF1" s="55"/>
      <c r="TVG1" s="628"/>
      <c r="TVH1" s="628"/>
      <c r="TVI1" s="628"/>
      <c r="TVJ1" s="628"/>
      <c r="TVK1" s="628"/>
      <c r="TVL1" s="52"/>
      <c r="TVM1" s="55"/>
      <c r="TVN1" s="628"/>
      <c r="TVO1" s="628"/>
      <c r="TVP1" s="628"/>
      <c r="TVQ1" s="628"/>
      <c r="TVR1" s="628"/>
      <c r="TVS1" s="52"/>
      <c r="TVT1" s="55"/>
      <c r="TVU1" s="628"/>
      <c r="TVV1" s="628"/>
      <c r="TVW1" s="628"/>
      <c r="TVX1" s="628"/>
      <c r="TVY1" s="628"/>
      <c r="TVZ1" s="52"/>
      <c r="TWA1" s="55"/>
      <c r="TWB1" s="628"/>
      <c r="TWC1" s="628"/>
      <c r="TWD1" s="628"/>
      <c r="TWE1" s="628"/>
      <c r="TWF1" s="628"/>
      <c r="TWG1" s="52"/>
      <c r="TWH1" s="55"/>
      <c r="TWI1" s="628"/>
      <c r="TWJ1" s="628"/>
      <c r="TWK1" s="628"/>
      <c r="TWL1" s="628"/>
      <c r="TWM1" s="628"/>
      <c r="TWN1" s="52"/>
      <c r="TWO1" s="55"/>
      <c r="TWP1" s="628"/>
      <c r="TWQ1" s="628"/>
      <c r="TWR1" s="628"/>
      <c r="TWS1" s="628"/>
      <c r="TWT1" s="628"/>
      <c r="TWU1" s="52"/>
      <c r="TWV1" s="55"/>
      <c r="TWW1" s="628"/>
      <c r="TWX1" s="628"/>
      <c r="TWY1" s="628"/>
      <c r="TWZ1" s="628"/>
      <c r="TXA1" s="628"/>
      <c r="TXB1" s="52"/>
      <c r="TXC1" s="55"/>
      <c r="TXD1" s="628"/>
      <c r="TXE1" s="628"/>
      <c r="TXF1" s="628"/>
      <c r="TXG1" s="628"/>
      <c r="TXH1" s="628"/>
      <c r="TXI1" s="52"/>
      <c r="TXJ1" s="55"/>
      <c r="TXK1" s="628"/>
      <c r="TXL1" s="628"/>
      <c r="TXM1" s="628"/>
      <c r="TXN1" s="628"/>
      <c r="TXO1" s="628"/>
      <c r="TXP1" s="52"/>
      <c r="TXQ1" s="55"/>
      <c r="TXR1" s="628"/>
      <c r="TXS1" s="628"/>
      <c r="TXT1" s="628"/>
      <c r="TXU1" s="628"/>
      <c r="TXV1" s="628"/>
      <c r="TXW1" s="52"/>
      <c r="TXX1" s="55"/>
      <c r="TXY1" s="628"/>
      <c r="TXZ1" s="628"/>
      <c r="TYA1" s="628"/>
      <c r="TYB1" s="628"/>
      <c r="TYC1" s="628"/>
      <c r="TYD1" s="52"/>
      <c r="TYE1" s="55"/>
      <c r="TYF1" s="628"/>
      <c r="TYG1" s="628"/>
      <c r="TYH1" s="628"/>
      <c r="TYI1" s="628"/>
      <c r="TYJ1" s="628"/>
      <c r="TYK1" s="52"/>
      <c r="TYL1" s="55"/>
      <c r="TYM1" s="628"/>
      <c r="TYN1" s="628"/>
      <c r="TYO1" s="628"/>
      <c r="TYP1" s="628"/>
      <c r="TYQ1" s="628"/>
      <c r="TYR1" s="52"/>
      <c r="TYS1" s="55"/>
      <c r="TYT1" s="628"/>
      <c r="TYU1" s="628"/>
      <c r="TYV1" s="628"/>
      <c r="TYW1" s="628"/>
      <c r="TYX1" s="628"/>
      <c r="TYY1" s="52"/>
      <c r="TYZ1" s="55"/>
      <c r="TZA1" s="628"/>
      <c r="TZB1" s="628"/>
      <c r="TZC1" s="628"/>
      <c r="TZD1" s="628"/>
      <c r="TZE1" s="628"/>
      <c r="TZF1" s="52"/>
      <c r="TZG1" s="55"/>
      <c r="TZH1" s="628"/>
      <c r="TZI1" s="628"/>
      <c r="TZJ1" s="628"/>
      <c r="TZK1" s="628"/>
      <c r="TZL1" s="628"/>
      <c r="TZM1" s="52"/>
      <c r="TZN1" s="55"/>
      <c r="TZO1" s="628"/>
      <c r="TZP1" s="628"/>
      <c r="TZQ1" s="628"/>
      <c r="TZR1" s="628"/>
      <c r="TZS1" s="628"/>
      <c r="TZT1" s="52"/>
      <c r="TZU1" s="55"/>
      <c r="TZV1" s="628"/>
      <c r="TZW1" s="628"/>
      <c r="TZX1" s="628"/>
      <c r="TZY1" s="628"/>
      <c r="TZZ1" s="628"/>
      <c r="UAA1" s="52"/>
      <c r="UAB1" s="55"/>
      <c r="UAC1" s="628"/>
      <c r="UAD1" s="628"/>
      <c r="UAE1" s="628"/>
      <c r="UAF1" s="628"/>
      <c r="UAG1" s="628"/>
      <c r="UAH1" s="52"/>
      <c r="UAI1" s="55"/>
      <c r="UAJ1" s="628"/>
      <c r="UAK1" s="628"/>
      <c r="UAL1" s="628"/>
      <c r="UAM1" s="628"/>
      <c r="UAN1" s="628"/>
      <c r="UAO1" s="52"/>
      <c r="UAP1" s="55"/>
      <c r="UAQ1" s="628"/>
      <c r="UAR1" s="628"/>
      <c r="UAS1" s="628"/>
      <c r="UAT1" s="628"/>
      <c r="UAU1" s="628"/>
      <c r="UAV1" s="52"/>
      <c r="UAW1" s="55"/>
      <c r="UAX1" s="628"/>
      <c r="UAY1" s="628"/>
      <c r="UAZ1" s="628"/>
      <c r="UBA1" s="628"/>
      <c r="UBB1" s="628"/>
      <c r="UBC1" s="52"/>
      <c r="UBD1" s="55"/>
      <c r="UBE1" s="628"/>
      <c r="UBF1" s="628"/>
      <c r="UBG1" s="628"/>
      <c r="UBH1" s="628"/>
      <c r="UBI1" s="628"/>
      <c r="UBJ1" s="52"/>
      <c r="UBK1" s="55"/>
      <c r="UBL1" s="628"/>
      <c r="UBM1" s="628"/>
      <c r="UBN1" s="628"/>
      <c r="UBO1" s="628"/>
      <c r="UBP1" s="628"/>
      <c r="UBQ1" s="52"/>
      <c r="UBR1" s="55"/>
      <c r="UBS1" s="628"/>
      <c r="UBT1" s="628"/>
      <c r="UBU1" s="628"/>
      <c r="UBV1" s="628"/>
      <c r="UBW1" s="628"/>
      <c r="UBX1" s="52"/>
      <c r="UBY1" s="55"/>
      <c r="UBZ1" s="628"/>
      <c r="UCA1" s="628"/>
      <c r="UCB1" s="628"/>
      <c r="UCC1" s="628"/>
      <c r="UCD1" s="628"/>
      <c r="UCE1" s="52"/>
      <c r="UCF1" s="55"/>
      <c r="UCG1" s="628"/>
      <c r="UCH1" s="628"/>
      <c r="UCI1" s="628"/>
      <c r="UCJ1" s="628"/>
      <c r="UCK1" s="628"/>
      <c r="UCL1" s="52"/>
      <c r="UCM1" s="55"/>
      <c r="UCN1" s="628"/>
      <c r="UCO1" s="628"/>
      <c r="UCP1" s="628"/>
      <c r="UCQ1" s="628"/>
      <c r="UCR1" s="628"/>
      <c r="UCS1" s="52"/>
      <c r="UCT1" s="55"/>
      <c r="UCU1" s="628"/>
      <c r="UCV1" s="628"/>
      <c r="UCW1" s="628"/>
      <c r="UCX1" s="628"/>
      <c r="UCY1" s="628"/>
      <c r="UCZ1" s="52"/>
      <c r="UDA1" s="55"/>
      <c r="UDB1" s="628"/>
      <c r="UDC1" s="628"/>
      <c r="UDD1" s="628"/>
      <c r="UDE1" s="628"/>
      <c r="UDF1" s="628"/>
      <c r="UDG1" s="52"/>
      <c r="UDH1" s="55"/>
      <c r="UDI1" s="628"/>
      <c r="UDJ1" s="628"/>
      <c r="UDK1" s="628"/>
      <c r="UDL1" s="628"/>
      <c r="UDM1" s="628"/>
      <c r="UDN1" s="52"/>
      <c r="UDO1" s="55"/>
      <c r="UDP1" s="628"/>
      <c r="UDQ1" s="628"/>
      <c r="UDR1" s="628"/>
      <c r="UDS1" s="628"/>
      <c r="UDT1" s="628"/>
      <c r="UDU1" s="52"/>
      <c r="UDV1" s="55"/>
      <c r="UDW1" s="628"/>
      <c r="UDX1" s="628"/>
      <c r="UDY1" s="628"/>
      <c r="UDZ1" s="628"/>
      <c r="UEA1" s="628"/>
      <c r="UEB1" s="52"/>
      <c r="UEC1" s="55"/>
      <c r="UED1" s="628"/>
      <c r="UEE1" s="628"/>
      <c r="UEF1" s="628"/>
      <c r="UEG1" s="628"/>
      <c r="UEH1" s="628"/>
      <c r="UEI1" s="52"/>
      <c r="UEJ1" s="55"/>
      <c r="UEK1" s="628"/>
      <c r="UEL1" s="628"/>
      <c r="UEM1" s="628"/>
      <c r="UEN1" s="628"/>
      <c r="UEO1" s="628"/>
      <c r="UEP1" s="52"/>
      <c r="UEQ1" s="55"/>
      <c r="UER1" s="628"/>
      <c r="UES1" s="628"/>
      <c r="UET1" s="628"/>
      <c r="UEU1" s="628"/>
      <c r="UEV1" s="628"/>
      <c r="UEW1" s="52"/>
      <c r="UEX1" s="55"/>
      <c r="UEY1" s="628"/>
      <c r="UEZ1" s="628"/>
      <c r="UFA1" s="628"/>
      <c r="UFB1" s="628"/>
      <c r="UFC1" s="628"/>
      <c r="UFD1" s="52"/>
      <c r="UFE1" s="55"/>
      <c r="UFF1" s="628"/>
      <c r="UFG1" s="628"/>
      <c r="UFH1" s="628"/>
      <c r="UFI1" s="628"/>
      <c r="UFJ1" s="628"/>
      <c r="UFK1" s="52"/>
      <c r="UFL1" s="55"/>
      <c r="UFM1" s="628"/>
      <c r="UFN1" s="628"/>
      <c r="UFO1" s="628"/>
      <c r="UFP1" s="628"/>
      <c r="UFQ1" s="628"/>
      <c r="UFR1" s="52"/>
      <c r="UFS1" s="55"/>
      <c r="UFT1" s="628"/>
      <c r="UFU1" s="628"/>
      <c r="UFV1" s="628"/>
      <c r="UFW1" s="628"/>
      <c r="UFX1" s="628"/>
      <c r="UFY1" s="52"/>
      <c r="UFZ1" s="55"/>
      <c r="UGA1" s="628"/>
      <c r="UGB1" s="628"/>
      <c r="UGC1" s="628"/>
      <c r="UGD1" s="628"/>
      <c r="UGE1" s="628"/>
      <c r="UGF1" s="52"/>
      <c r="UGG1" s="55"/>
      <c r="UGH1" s="628"/>
      <c r="UGI1" s="628"/>
      <c r="UGJ1" s="628"/>
      <c r="UGK1" s="628"/>
      <c r="UGL1" s="628"/>
      <c r="UGM1" s="52"/>
      <c r="UGN1" s="55"/>
      <c r="UGO1" s="628"/>
      <c r="UGP1" s="628"/>
      <c r="UGQ1" s="628"/>
      <c r="UGR1" s="628"/>
      <c r="UGS1" s="628"/>
      <c r="UGT1" s="52"/>
      <c r="UGU1" s="55"/>
      <c r="UGV1" s="628"/>
      <c r="UGW1" s="628"/>
      <c r="UGX1" s="628"/>
      <c r="UGY1" s="628"/>
      <c r="UGZ1" s="628"/>
      <c r="UHA1" s="52"/>
      <c r="UHB1" s="55"/>
      <c r="UHC1" s="628"/>
      <c r="UHD1" s="628"/>
      <c r="UHE1" s="628"/>
      <c r="UHF1" s="628"/>
      <c r="UHG1" s="628"/>
      <c r="UHH1" s="52"/>
      <c r="UHI1" s="55"/>
      <c r="UHJ1" s="628"/>
      <c r="UHK1" s="628"/>
      <c r="UHL1" s="628"/>
      <c r="UHM1" s="628"/>
      <c r="UHN1" s="628"/>
      <c r="UHO1" s="52"/>
      <c r="UHP1" s="55"/>
      <c r="UHQ1" s="628"/>
      <c r="UHR1" s="628"/>
      <c r="UHS1" s="628"/>
      <c r="UHT1" s="628"/>
      <c r="UHU1" s="628"/>
      <c r="UHV1" s="52"/>
      <c r="UHW1" s="55"/>
      <c r="UHX1" s="628"/>
      <c r="UHY1" s="628"/>
      <c r="UHZ1" s="628"/>
      <c r="UIA1" s="628"/>
      <c r="UIB1" s="628"/>
      <c r="UIC1" s="52"/>
      <c r="UID1" s="55"/>
      <c r="UIE1" s="628"/>
      <c r="UIF1" s="628"/>
      <c r="UIG1" s="628"/>
      <c r="UIH1" s="628"/>
      <c r="UII1" s="628"/>
      <c r="UIJ1" s="52"/>
      <c r="UIK1" s="55"/>
      <c r="UIL1" s="628"/>
      <c r="UIM1" s="628"/>
      <c r="UIN1" s="628"/>
      <c r="UIO1" s="628"/>
      <c r="UIP1" s="628"/>
      <c r="UIQ1" s="52"/>
      <c r="UIR1" s="55"/>
      <c r="UIS1" s="628"/>
      <c r="UIT1" s="628"/>
      <c r="UIU1" s="628"/>
      <c r="UIV1" s="628"/>
      <c r="UIW1" s="628"/>
      <c r="UIX1" s="52"/>
      <c r="UIY1" s="55"/>
      <c r="UIZ1" s="628"/>
      <c r="UJA1" s="628"/>
      <c r="UJB1" s="628"/>
      <c r="UJC1" s="628"/>
      <c r="UJD1" s="628"/>
      <c r="UJE1" s="52"/>
      <c r="UJF1" s="55"/>
      <c r="UJG1" s="628"/>
      <c r="UJH1" s="628"/>
      <c r="UJI1" s="628"/>
      <c r="UJJ1" s="628"/>
      <c r="UJK1" s="628"/>
      <c r="UJL1" s="52"/>
      <c r="UJM1" s="55"/>
      <c r="UJN1" s="628"/>
      <c r="UJO1" s="628"/>
      <c r="UJP1" s="628"/>
      <c r="UJQ1" s="628"/>
      <c r="UJR1" s="628"/>
      <c r="UJS1" s="52"/>
      <c r="UJT1" s="55"/>
      <c r="UJU1" s="628"/>
      <c r="UJV1" s="628"/>
      <c r="UJW1" s="628"/>
      <c r="UJX1" s="628"/>
      <c r="UJY1" s="628"/>
      <c r="UJZ1" s="52"/>
      <c r="UKA1" s="55"/>
      <c r="UKB1" s="628"/>
      <c r="UKC1" s="628"/>
      <c r="UKD1" s="628"/>
      <c r="UKE1" s="628"/>
      <c r="UKF1" s="628"/>
      <c r="UKG1" s="52"/>
      <c r="UKH1" s="55"/>
      <c r="UKI1" s="628"/>
      <c r="UKJ1" s="628"/>
      <c r="UKK1" s="628"/>
      <c r="UKL1" s="628"/>
      <c r="UKM1" s="628"/>
      <c r="UKN1" s="52"/>
      <c r="UKO1" s="55"/>
      <c r="UKP1" s="628"/>
      <c r="UKQ1" s="628"/>
      <c r="UKR1" s="628"/>
      <c r="UKS1" s="628"/>
      <c r="UKT1" s="628"/>
      <c r="UKU1" s="52"/>
      <c r="UKV1" s="55"/>
      <c r="UKW1" s="628"/>
      <c r="UKX1" s="628"/>
      <c r="UKY1" s="628"/>
      <c r="UKZ1" s="628"/>
      <c r="ULA1" s="628"/>
      <c r="ULB1" s="52"/>
      <c r="ULC1" s="55"/>
      <c r="ULD1" s="628"/>
      <c r="ULE1" s="628"/>
      <c r="ULF1" s="628"/>
      <c r="ULG1" s="628"/>
      <c r="ULH1" s="628"/>
      <c r="ULI1" s="52"/>
      <c r="ULJ1" s="55"/>
      <c r="ULK1" s="628"/>
      <c r="ULL1" s="628"/>
      <c r="ULM1" s="628"/>
      <c r="ULN1" s="628"/>
      <c r="ULO1" s="628"/>
      <c r="ULP1" s="52"/>
      <c r="ULQ1" s="55"/>
      <c r="ULR1" s="628"/>
      <c r="ULS1" s="628"/>
      <c r="ULT1" s="628"/>
      <c r="ULU1" s="628"/>
      <c r="ULV1" s="628"/>
      <c r="ULW1" s="52"/>
      <c r="ULX1" s="55"/>
      <c r="ULY1" s="628"/>
      <c r="ULZ1" s="628"/>
      <c r="UMA1" s="628"/>
      <c r="UMB1" s="628"/>
      <c r="UMC1" s="628"/>
      <c r="UMD1" s="52"/>
      <c r="UME1" s="55"/>
      <c r="UMF1" s="628"/>
      <c r="UMG1" s="628"/>
      <c r="UMH1" s="628"/>
      <c r="UMI1" s="628"/>
      <c r="UMJ1" s="628"/>
      <c r="UMK1" s="52"/>
      <c r="UML1" s="55"/>
      <c r="UMM1" s="628"/>
      <c r="UMN1" s="628"/>
      <c r="UMO1" s="628"/>
      <c r="UMP1" s="628"/>
      <c r="UMQ1" s="628"/>
      <c r="UMR1" s="52"/>
      <c r="UMS1" s="55"/>
      <c r="UMT1" s="628"/>
      <c r="UMU1" s="628"/>
      <c r="UMV1" s="628"/>
      <c r="UMW1" s="628"/>
      <c r="UMX1" s="628"/>
      <c r="UMY1" s="52"/>
      <c r="UMZ1" s="55"/>
      <c r="UNA1" s="628"/>
      <c r="UNB1" s="628"/>
      <c r="UNC1" s="628"/>
      <c r="UND1" s="628"/>
      <c r="UNE1" s="628"/>
      <c r="UNF1" s="52"/>
      <c r="UNG1" s="55"/>
      <c r="UNH1" s="628"/>
      <c r="UNI1" s="628"/>
      <c r="UNJ1" s="628"/>
      <c r="UNK1" s="628"/>
      <c r="UNL1" s="628"/>
      <c r="UNM1" s="52"/>
      <c r="UNN1" s="55"/>
      <c r="UNO1" s="628"/>
      <c r="UNP1" s="628"/>
      <c r="UNQ1" s="628"/>
      <c r="UNR1" s="628"/>
      <c r="UNS1" s="628"/>
      <c r="UNT1" s="52"/>
      <c r="UNU1" s="55"/>
      <c r="UNV1" s="628"/>
      <c r="UNW1" s="628"/>
      <c r="UNX1" s="628"/>
      <c r="UNY1" s="628"/>
      <c r="UNZ1" s="628"/>
      <c r="UOA1" s="52"/>
      <c r="UOB1" s="55"/>
      <c r="UOC1" s="628"/>
      <c r="UOD1" s="628"/>
      <c r="UOE1" s="628"/>
      <c r="UOF1" s="628"/>
      <c r="UOG1" s="628"/>
      <c r="UOH1" s="52"/>
      <c r="UOI1" s="55"/>
      <c r="UOJ1" s="628"/>
      <c r="UOK1" s="628"/>
      <c r="UOL1" s="628"/>
      <c r="UOM1" s="628"/>
      <c r="UON1" s="628"/>
      <c r="UOO1" s="52"/>
      <c r="UOP1" s="55"/>
      <c r="UOQ1" s="628"/>
      <c r="UOR1" s="628"/>
      <c r="UOS1" s="628"/>
      <c r="UOT1" s="628"/>
      <c r="UOU1" s="628"/>
      <c r="UOV1" s="52"/>
      <c r="UOW1" s="55"/>
      <c r="UOX1" s="628"/>
      <c r="UOY1" s="628"/>
      <c r="UOZ1" s="628"/>
      <c r="UPA1" s="628"/>
      <c r="UPB1" s="628"/>
      <c r="UPC1" s="52"/>
      <c r="UPD1" s="55"/>
      <c r="UPE1" s="628"/>
      <c r="UPF1" s="628"/>
      <c r="UPG1" s="628"/>
      <c r="UPH1" s="628"/>
      <c r="UPI1" s="628"/>
      <c r="UPJ1" s="52"/>
      <c r="UPK1" s="55"/>
      <c r="UPL1" s="628"/>
      <c r="UPM1" s="628"/>
      <c r="UPN1" s="628"/>
      <c r="UPO1" s="628"/>
      <c r="UPP1" s="628"/>
      <c r="UPQ1" s="52"/>
      <c r="UPR1" s="55"/>
      <c r="UPS1" s="628"/>
      <c r="UPT1" s="628"/>
      <c r="UPU1" s="628"/>
      <c r="UPV1" s="628"/>
      <c r="UPW1" s="628"/>
      <c r="UPX1" s="52"/>
      <c r="UPY1" s="55"/>
      <c r="UPZ1" s="628"/>
      <c r="UQA1" s="628"/>
      <c r="UQB1" s="628"/>
      <c r="UQC1" s="628"/>
      <c r="UQD1" s="628"/>
      <c r="UQE1" s="52"/>
      <c r="UQF1" s="55"/>
      <c r="UQG1" s="628"/>
      <c r="UQH1" s="628"/>
      <c r="UQI1" s="628"/>
      <c r="UQJ1" s="628"/>
      <c r="UQK1" s="628"/>
      <c r="UQL1" s="52"/>
      <c r="UQM1" s="55"/>
      <c r="UQN1" s="628"/>
      <c r="UQO1" s="628"/>
      <c r="UQP1" s="628"/>
      <c r="UQQ1" s="628"/>
      <c r="UQR1" s="628"/>
      <c r="UQS1" s="52"/>
      <c r="UQT1" s="55"/>
      <c r="UQU1" s="628"/>
      <c r="UQV1" s="628"/>
      <c r="UQW1" s="628"/>
      <c r="UQX1" s="628"/>
      <c r="UQY1" s="628"/>
      <c r="UQZ1" s="52"/>
      <c r="URA1" s="55"/>
      <c r="URB1" s="628"/>
      <c r="URC1" s="628"/>
      <c r="URD1" s="628"/>
      <c r="URE1" s="628"/>
      <c r="URF1" s="628"/>
      <c r="URG1" s="52"/>
      <c r="URH1" s="55"/>
      <c r="URI1" s="628"/>
      <c r="URJ1" s="628"/>
      <c r="URK1" s="628"/>
      <c r="URL1" s="628"/>
      <c r="URM1" s="628"/>
      <c r="URN1" s="52"/>
      <c r="URO1" s="55"/>
      <c r="URP1" s="628"/>
      <c r="URQ1" s="628"/>
      <c r="URR1" s="628"/>
      <c r="URS1" s="628"/>
      <c r="URT1" s="628"/>
      <c r="URU1" s="52"/>
      <c r="URV1" s="55"/>
      <c r="URW1" s="628"/>
      <c r="URX1" s="628"/>
      <c r="URY1" s="628"/>
      <c r="URZ1" s="628"/>
      <c r="USA1" s="628"/>
      <c r="USB1" s="52"/>
      <c r="USC1" s="55"/>
      <c r="USD1" s="628"/>
      <c r="USE1" s="628"/>
      <c r="USF1" s="628"/>
      <c r="USG1" s="628"/>
      <c r="USH1" s="628"/>
      <c r="USI1" s="52"/>
      <c r="USJ1" s="55"/>
      <c r="USK1" s="628"/>
      <c r="USL1" s="628"/>
      <c r="USM1" s="628"/>
      <c r="USN1" s="628"/>
      <c r="USO1" s="628"/>
      <c r="USP1" s="52"/>
      <c r="USQ1" s="55"/>
      <c r="USR1" s="628"/>
      <c r="USS1" s="628"/>
      <c r="UST1" s="628"/>
      <c r="USU1" s="628"/>
      <c r="USV1" s="628"/>
      <c r="USW1" s="52"/>
      <c r="USX1" s="55"/>
      <c r="USY1" s="628"/>
      <c r="USZ1" s="628"/>
      <c r="UTA1" s="628"/>
      <c r="UTB1" s="628"/>
      <c r="UTC1" s="628"/>
      <c r="UTD1" s="52"/>
      <c r="UTE1" s="55"/>
      <c r="UTF1" s="628"/>
      <c r="UTG1" s="628"/>
      <c r="UTH1" s="628"/>
      <c r="UTI1" s="628"/>
      <c r="UTJ1" s="628"/>
      <c r="UTK1" s="52"/>
      <c r="UTL1" s="55"/>
      <c r="UTM1" s="628"/>
      <c r="UTN1" s="628"/>
      <c r="UTO1" s="628"/>
      <c r="UTP1" s="628"/>
      <c r="UTQ1" s="628"/>
      <c r="UTR1" s="52"/>
      <c r="UTS1" s="55"/>
      <c r="UTT1" s="628"/>
      <c r="UTU1" s="628"/>
      <c r="UTV1" s="628"/>
      <c r="UTW1" s="628"/>
      <c r="UTX1" s="628"/>
      <c r="UTY1" s="52"/>
      <c r="UTZ1" s="55"/>
      <c r="UUA1" s="628"/>
      <c r="UUB1" s="628"/>
      <c r="UUC1" s="628"/>
      <c r="UUD1" s="628"/>
      <c r="UUE1" s="628"/>
      <c r="UUF1" s="52"/>
      <c r="UUG1" s="55"/>
      <c r="UUH1" s="628"/>
      <c r="UUI1" s="628"/>
      <c r="UUJ1" s="628"/>
      <c r="UUK1" s="628"/>
      <c r="UUL1" s="628"/>
      <c r="UUM1" s="52"/>
      <c r="UUN1" s="55"/>
      <c r="UUO1" s="628"/>
      <c r="UUP1" s="628"/>
      <c r="UUQ1" s="628"/>
      <c r="UUR1" s="628"/>
      <c r="UUS1" s="628"/>
      <c r="UUT1" s="52"/>
      <c r="UUU1" s="55"/>
      <c r="UUV1" s="628"/>
      <c r="UUW1" s="628"/>
      <c r="UUX1" s="628"/>
      <c r="UUY1" s="628"/>
      <c r="UUZ1" s="628"/>
      <c r="UVA1" s="52"/>
      <c r="UVB1" s="55"/>
      <c r="UVC1" s="628"/>
      <c r="UVD1" s="628"/>
      <c r="UVE1" s="628"/>
      <c r="UVF1" s="628"/>
      <c r="UVG1" s="628"/>
      <c r="UVH1" s="52"/>
      <c r="UVI1" s="55"/>
      <c r="UVJ1" s="628"/>
      <c r="UVK1" s="628"/>
      <c r="UVL1" s="628"/>
      <c r="UVM1" s="628"/>
      <c r="UVN1" s="628"/>
      <c r="UVO1" s="52"/>
      <c r="UVP1" s="55"/>
      <c r="UVQ1" s="628"/>
      <c r="UVR1" s="628"/>
      <c r="UVS1" s="628"/>
      <c r="UVT1" s="628"/>
      <c r="UVU1" s="628"/>
      <c r="UVV1" s="52"/>
      <c r="UVW1" s="55"/>
      <c r="UVX1" s="628"/>
      <c r="UVY1" s="628"/>
      <c r="UVZ1" s="628"/>
      <c r="UWA1" s="628"/>
      <c r="UWB1" s="628"/>
      <c r="UWC1" s="52"/>
      <c r="UWD1" s="55"/>
      <c r="UWE1" s="628"/>
      <c r="UWF1" s="628"/>
      <c r="UWG1" s="628"/>
      <c r="UWH1" s="628"/>
      <c r="UWI1" s="628"/>
      <c r="UWJ1" s="52"/>
      <c r="UWK1" s="55"/>
      <c r="UWL1" s="628"/>
      <c r="UWM1" s="628"/>
      <c r="UWN1" s="628"/>
      <c r="UWO1" s="628"/>
      <c r="UWP1" s="628"/>
      <c r="UWQ1" s="52"/>
      <c r="UWR1" s="55"/>
      <c r="UWS1" s="628"/>
      <c r="UWT1" s="628"/>
      <c r="UWU1" s="628"/>
      <c r="UWV1" s="628"/>
      <c r="UWW1" s="628"/>
      <c r="UWX1" s="52"/>
      <c r="UWY1" s="55"/>
      <c r="UWZ1" s="628"/>
      <c r="UXA1" s="628"/>
      <c r="UXB1" s="628"/>
      <c r="UXC1" s="628"/>
      <c r="UXD1" s="628"/>
      <c r="UXE1" s="52"/>
      <c r="UXF1" s="55"/>
      <c r="UXG1" s="628"/>
      <c r="UXH1" s="628"/>
      <c r="UXI1" s="628"/>
      <c r="UXJ1" s="628"/>
      <c r="UXK1" s="628"/>
      <c r="UXL1" s="52"/>
      <c r="UXM1" s="55"/>
      <c r="UXN1" s="628"/>
      <c r="UXO1" s="628"/>
      <c r="UXP1" s="628"/>
      <c r="UXQ1" s="628"/>
      <c r="UXR1" s="628"/>
      <c r="UXS1" s="52"/>
      <c r="UXT1" s="55"/>
      <c r="UXU1" s="628"/>
      <c r="UXV1" s="628"/>
      <c r="UXW1" s="628"/>
      <c r="UXX1" s="628"/>
      <c r="UXY1" s="628"/>
      <c r="UXZ1" s="52"/>
      <c r="UYA1" s="55"/>
      <c r="UYB1" s="628"/>
      <c r="UYC1" s="628"/>
      <c r="UYD1" s="628"/>
      <c r="UYE1" s="628"/>
      <c r="UYF1" s="628"/>
      <c r="UYG1" s="52"/>
      <c r="UYH1" s="55"/>
      <c r="UYI1" s="628"/>
      <c r="UYJ1" s="628"/>
      <c r="UYK1" s="628"/>
      <c r="UYL1" s="628"/>
      <c r="UYM1" s="628"/>
      <c r="UYN1" s="52"/>
      <c r="UYO1" s="55"/>
      <c r="UYP1" s="628"/>
      <c r="UYQ1" s="628"/>
      <c r="UYR1" s="628"/>
      <c r="UYS1" s="628"/>
      <c r="UYT1" s="628"/>
      <c r="UYU1" s="52"/>
      <c r="UYV1" s="55"/>
      <c r="UYW1" s="628"/>
      <c r="UYX1" s="628"/>
      <c r="UYY1" s="628"/>
      <c r="UYZ1" s="628"/>
      <c r="UZA1" s="628"/>
      <c r="UZB1" s="52"/>
      <c r="UZC1" s="55"/>
      <c r="UZD1" s="628"/>
      <c r="UZE1" s="628"/>
      <c r="UZF1" s="628"/>
      <c r="UZG1" s="628"/>
      <c r="UZH1" s="628"/>
      <c r="UZI1" s="52"/>
      <c r="UZJ1" s="55"/>
      <c r="UZK1" s="628"/>
      <c r="UZL1" s="628"/>
      <c r="UZM1" s="628"/>
      <c r="UZN1" s="628"/>
      <c r="UZO1" s="628"/>
      <c r="UZP1" s="52"/>
      <c r="UZQ1" s="55"/>
      <c r="UZR1" s="628"/>
      <c r="UZS1" s="628"/>
      <c r="UZT1" s="628"/>
      <c r="UZU1" s="628"/>
      <c r="UZV1" s="628"/>
      <c r="UZW1" s="52"/>
      <c r="UZX1" s="55"/>
      <c r="UZY1" s="628"/>
      <c r="UZZ1" s="628"/>
      <c r="VAA1" s="628"/>
      <c r="VAB1" s="628"/>
      <c r="VAC1" s="628"/>
      <c r="VAD1" s="52"/>
      <c r="VAE1" s="55"/>
      <c r="VAF1" s="628"/>
      <c r="VAG1" s="628"/>
      <c r="VAH1" s="628"/>
      <c r="VAI1" s="628"/>
      <c r="VAJ1" s="628"/>
      <c r="VAK1" s="52"/>
      <c r="VAL1" s="55"/>
      <c r="VAM1" s="628"/>
      <c r="VAN1" s="628"/>
      <c r="VAO1" s="628"/>
      <c r="VAP1" s="628"/>
      <c r="VAQ1" s="628"/>
      <c r="VAR1" s="52"/>
      <c r="VAS1" s="55"/>
      <c r="VAT1" s="628"/>
      <c r="VAU1" s="628"/>
      <c r="VAV1" s="628"/>
      <c r="VAW1" s="628"/>
      <c r="VAX1" s="628"/>
      <c r="VAY1" s="52"/>
      <c r="VAZ1" s="55"/>
      <c r="VBA1" s="628"/>
      <c r="VBB1" s="628"/>
      <c r="VBC1" s="628"/>
      <c r="VBD1" s="628"/>
      <c r="VBE1" s="628"/>
      <c r="VBF1" s="52"/>
      <c r="VBG1" s="55"/>
      <c r="VBH1" s="628"/>
      <c r="VBI1" s="628"/>
      <c r="VBJ1" s="628"/>
      <c r="VBK1" s="628"/>
      <c r="VBL1" s="628"/>
      <c r="VBM1" s="52"/>
      <c r="VBN1" s="55"/>
      <c r="VBO1" s="628"/>
      <c r="VBP1" s="628"/>
      <c r="VBQ1" s="628"/>
      <c r="VBR1" s="628"/>
      <c r="VBS1" s="628"/>
      <c r="VBT1" s="52"/>
      <c r="VBU1" s="55"/>
      <c r="VBV1" s="628"/>
      <c r="VBW1" s="628"/>
      <c r="VBX1" s="628"/>
      <c r="VBY1" s="628"/>
      <c r="VBZ1" s="628"/>
      <c r="VCA1" s="52"/>
      <c r="VCB1" s="55"/>
      <c r="VCC1" s="628"/>
      <c r="VCD1" s="628"/>
      <c r="VCE1" s="628"/>
      <c r="VCF1" s="628"/>
      <c r="VCG1" s="628"/>
      <c r="VCH1" s="52"/>
      <c r="VCI1" s="55"/>
      <c r="VCJ1" s="628"/>
      <c r="VCK1" s="628"/>
      <c r="VCL1" s="628"/>
      <c r="VCM1" s="628"/>
      <c r="VCN1" s="628"/>
      <c r="VCO1" s="52"/>
      <c r="VCP1" s="55"/>
      <c r="VCQ1" s="628"/>
      <c r="VCR1" s="628"/>
      <c r="VCS1" s="628"/>
      <c r="VCT1" s="628"/>
      <c r="VCU1" s="628"/>
      <c r="VCV1" s="52"/>
      <c r="VCW1" s="55"/>
      <c r="VCX1" s="628"/>
      <c r="VCY1" s="628"/>
      <c r="VCZ1" s="628"/>
      <c r="VDA1" s="628"/>
      <c r="VDB1" s="628"/>
      <c r="VDC1" s="52"/>
      <c r="VDD1" s="55"/>
      <c r="VDE1" s="628"/>
      <c r="VDF1" s="628"/>
      <c r="VDG1" s="628"/>
      <c r="VDH1" s="628"/>
      <c r="VDI1" s="628"/>
      <c r="VDJ1" s="52"/>
      <c r="VDK1" s="55"/>
      <c r="VDL1" s="628"/>
      <c r="VDM1" s="628"/>
      <c r="VDN1" s="628"/>
      <c r="VDO1" s="628"/>
      <c r="VDP1" s="628"/>
      <c r="VDQ1" s="52"/>
      <c r="VDR1" s="55"/>
      <c r="VDS1" s="628"/>
      <c r="VDT1" s="628"/>
      <c r="VDU1" s="628"/>
      <c r="VDV1" s="628"/>
      <c r="VDW1" s="628"/>
      <c r="VDX1" s="52"/>
      <c r="VDY1" s="55"/>
      <c r="VDZ1" s="628"/>
      <c r="VEA1" s="628"/>
      <c r="VEB1" s="628"/>
      <c r="VEC1" s="628"/>
      <c r="VED1" s="628"/>
      <c r="VEE1" s="52"/>
      <c r="VEF1" s="55"/>
      <c r="VEG1" s="628"/>
      <c r="VEH1" s="628"/>
      <c r="VEI1" s="628"/>
      <c r="VEJ1" s="628"/>
      <c r="VEK1" s="628"/>
      <c r="VEL1" s="52"/>
      <c r="VEM1" s="55"/>
      <c r="VEN1" s="628"/>
      <c r="VEO1" s="628"/>
      <c r="VEP1" s="628"/>
      <c r="VEQ1" s="628"/>
      <c r="VER1" s="628"/>
      <c r="VES1" s="52"/>
      <c r="VET1" s="55"/>
      <c r="VEU1" s="628"/>
      <c r="VEV1" s="628"/>
      <c r="VEW1" s="628"/>
      <c r="VEX1" s="628"/>
      <c r="VEY1" s="628"/>
      <c r="VEZ1" s="52"/>
      <c r="VFA1" s="55"/>
      <c r="VFB1" s="628"/>
      <c r="VFC1" s="628"/>
      <c r="VFD1" s="628"/>
      <c r="VFE1" s="628"/>
      <c r="VFF1" s="628"/>
      <c r="VFG1" s="52"/>
      <c r="VFH1" s="55"/>
      <c r="VFI1" s="628"/>
      <c r="VFJ1" s="628"/>
      <c r="VFK1" s="628"/>
      <c r="VFL1" s="628"/>
      <c r="VFM1" s="628"/>
      <c r="VFN1" s="52"/>
      <c r="VFO1" s="55"/>
      <c r="VFP1" s="628"/>
      <c r="VFQ1" s="628"/>
      <c r="VFR1" s="628"/>
      <c r="VFS1" s="628"/>
      <c r="VFT1" s="628"/>
      <c r="VFU1" s="52"/>
      <c r="VFV1" s="55"/>
      <c r="VFW1" s="628"/>
      <c r="VFX1" s="628"/>
      <c r="VFY1" s="628"/>
      <c r="VFZ1" s="628"/>
      <c r="VGA1" s="628"/>
      <c r="VGB1" s="52"/>
      <c r="VGC1" s="55"/>
      <c r="VGD1" s="628"/>
      <c r="VGE1" s="628"/>
      <c r="VGF1" s="628"/>
      <c r="VGG1" s="628"/>
      <c r="VGH1" s="628"/>
      <c r="VGI1" s="52"/>
      <c r="VGJ1" s="55"/>
      <c r="VGK1" s="628"/>
      <c r="VGL1" s="628"/>
      <c r="VGM1" s="628"/>
      <c r="VGN1" s="628"/>
      <c r="VGO1" s="628"/>
      <c r="VGP1" s="52"/>
      <c r="VGQ1" s="55"/>
      <c r="VGR1" s="628"/>
      <c r="VGS1" s="628"/>
      <c r="VGT1" s="628"/>
      <c r="VGU1" s="628"/>
      <c r="VGV1" s="628"/>
      <c r="VGW1" s="52"/>
      <c r="VGX1" s="55"/>
      <c r="VGY1" s="628"/>
      <c r="VGZ1" s="628"/>
      <c r="VHA1" s="628"/>
      <c r="VHB1" s="628"/>
      <c r="VHC1" s="628"/>
      <c r="VHD1" s="52"/>
      <c r="VHE1" s="55"/>
      <c r="VHF1" s="628"/>
      <c r="VHG1" s="628"/>
      <c r="VHH1" s="628"/>
      <c r="VHI1" s="628"/>
      <c r="VHJ1" s="628"/>
      <c r="VHK1" s="52"/>
      <c r="VHL1" s="55"/>
      <c r="VHM1" s="628"/>
      <c r="VHN1" s="628"/>
      <c r="VHO1" s="628"/>
      <c r="VHP1" s="628"/>
      <c r="VHQ1" s="628"/>
      <c r="VHR1" s="52"/>
      <c r="VHS1" s="55"/>
      <c r="VHT1" s="628"/>
      <c r="VHU1" s="628"/>
      <c r="VHV1" s="628"/>
      <c r="VHW1" s="628"/>
      <c r="VHX1" s="628"/>
      <c r="VHY1" s="52"/>
      <c r="VHZ1" s="55"/>
      <c r="VIA1" s="628"/>
      <c r="VIB1" s="628"/>
      <c r="VIC1" s="628"/>
      <c r="VID1" s="628"/>
      <c r="VIE1" s="628"/>
      <c r="VIF1" s="52"/>
      <c r="VIG1" s="55"/>
      <c r="VIH1" s="628"/>
      <c r="VII1" s="628"/>
      <c r="VIJ1" s="628"/>
      <c r="VIK1" s="628"/>
      <c r="VIL1" s="628"/>
      <c r="VIM1" s="52"/>
      <c r="VIN1" s="55"/>
      <c r="VIO1" s="628"/>
      <c r="VIP1" s="628"/>
      <c r="VIQ1" s="628"/>
      <c r="VIR1" s="628"/>
      <c r="VIS1" s="628"/>
      <c r="VIT1" s="52"/>
      <c r="VIU1" s="55"/>
      <c r="VIV1" s="628"/>
      <c r="VIW1" s="628"/>
      <c r="VIX1" s="628"/>
      <c r="VIY1" s="628"/>
      <c r="VIZ1" s="628"/>
      <c r="VJA1" s="52"/>
      <c r="VJB1" s="55"/>
      <c r="VJC1" s="628"/>
      <c r="VJD1" s="628"/>
      <c r="VJE1" s="628"/>
      <c r="VJF1" s="628"/>
      <c r="VJG1" s="628"/>
      <c r="VJH1" s="52"/>
      <c r="VJI1" s="55"/>
      <c r="VJJ1" s="628"/>
      <c r="VJK1" s="628"/>
      <c r="VJL1" s="628"/>
      <c r="VJM1" s="628"/>
      <c r="VJN1" s="628"/>
      <c r="VJO1" s="52"/>
      <c r="VJP1" s="55"/>
      <c r="VJQ1" s="628"/>
      <c r="VJR1" s="628"/>
      <c r="VJS1" s="628"/>
      <c r="VJT1" s="628"/>
      <c r="VJU1" s="628"/>
      <c r="VJV1" s="52"/>
      <c r="VJW1" s="55"/>
      <c r="VJX1" s="628"/>
      <c r="VJY1" s="628"/>
      <c r="VJZ1" s="628"/>
      <c r="VKA1" s="628"/>
      <c r="VKB1" s="628"/>
      <c r="VKC1" s="52"/>
      <c r="VKD1" s="55"/>
      <c r="VKE1" s="628"/>
      <c r="VKF1" s="628"/>
      <c r="VKG1" s="628"/>
      <c r="VKH1" s="628"/>
      <c r="VKI1" s="628"/>
      <c r="VKJ1" s="52"/>
      <c r="VKK1" s="55"/>
      <c r="VKL1" s="628"/>
      <c r="VKM1" s="628"/>
      <c r="VKN1" s="628"/>
      <c r="VKO1" s="628"/>
      <c r="VKP1" s="628"/>
      <c r="VKQ1" s="52"/>
      <c r="VKR1" s="55"/>
      <c r="VKS1" s="628"/>
      <c r="VKT1" s="628"/>
      <c r="VKU1" s="628"/>
      <c r="VKV1" s="628"/>
      <c r="VKW1" s="628"/>
      <c r="VKX1" s="52"/>
      <c r="VKY1" s="55"/>
      <c r="VKZ1" s="628"/>
      <c r="VLA1" s="628"/>
      <c r="VLB1" s="628"/>
      <c r="VLC1" s="628"/>
      <c r="VLD1" s="628"/>
      <c r="VLE1" s="52"/>
      <c r="VLF1" s="55"/>
      <c r="VLG1" s="628"/>
      <c r="VLH1" s="628"/>
      <c r="VLI1" s="628"/>
      <c r="VLJ1" s="628"/>
      <c r="VLK1" s="628"/>
      <c r="VLL1" s="52"/>
      <c r="VLM1" s="55"/>
      <c r="VLN1" s="628"/>
      <c r="VLO1" s="628"/>
      <c r="VLP1" s="628"/>
      <c r="VLQ1" s="628"/>
      <c r="VLR1" s="628"/>
      <c r="VLS1" s="52"/>
      <c r="VLT1" s="55"/>
      <c r="VLU1" s="628"/>
      <c r="VLV1" s="628"/>
      <c r="VLW1" s="628"/>
      <c r="VLX1" s="628"/>
      <c r="VLY1" s="628"/>
      <c r="VLZ1" s="52"/>
      <c r="VMA1" s="55"/>
      <c r="VMB1" s="628"/>
      <c r="VMC1" s="628"/>
      <c r="VMD1" s="628"/>
      <c r="VME1" s="628"/>
      <c r="VMF1" s="628"/>
      <c r="VMG1" s="52"/>
      <c r="VMH1" s="55"/>
      <c r="VMI1" s="628"/>
      <c r="VMJ1" s="628"/>
      <c r="VMK1" s="628"/>
      <c r="VML1" s="628"/>
      <c r="VMM1" s="628"/>
      <c r="VMN1" s="52"/>
      <c r="VMO1" s="55"/>
      <c r="VMP1" s="628"/>
      <c r="VMQ1" s="628"/>
      <c r="VMR1" s="628"/>
      <c r="VMS1" s="628"/>
      <c r="VMT1" s="628"/>
      <c r="VMU1" s="52"/>
      <c r="VMV1" s="55"/>
      <c r="VMW1" s="628"/>
      <c r="VMX1" s="628"/>
      <c r="VMY1" s="628"/>
      <c r="VMZ1" s="628"/>
      <c r="VNA1" s="628"/>
      <c r="VNB1" s="52"/>
      <c r="VNC1" s="55"/>
      <c r="VND1" s="628"/>
      <c r="VNE1" s="628"/>
      <c r="VNF1" s="628"/>
      <c r="VNG1" s="628"/>
      <c r="VNH1" s="628"/>
      <c r="VNI1" s="52"/>
      <c r="VNJ1" s="55"/>
      <c r="VNK1" s="628"/>
      <c r="VNL1" s="628"/>
      <c r="VNM1" s="628"/>
      <c r="VNN1" s="628"/>
      <c r="VNO1" s="628"/>
      <c r="VNP1" s="52"/>
      <c r="VNQ1" s="55"/>
      <c r="VNR1" s="628"/>
      <c r="VNS1" s="628"/>
      <c r="VNT1" s="628"/>
      <c r="VNU1" s="628"/>
      <c r="VNV1" s="628"/>
      <c r="VNW1" s="52"/>
      <c r="VNX1" s="55"/>
      <c r="VNY1" s="628"/>
      <c r="VNZ1" s="628"/>
      <c r="VOA1" s="628"/>
      <c r="VOB1" s="628"/>
      <c r="VOC1" s="628"/>
      <c r="VOD1" s="52"/>
      <c r="VOE1" s="55"/>
      <c r="VOF1" s="628"/>
      <c r="VOG1" s="628"/>
      <c r="VOH1" s="628"/>
      <c r="VOI1" s="628"/>
      <c r="VOJ1" s="628"/>
      <c r="VOK1" s="52"/>
      <c r="VOL1" s="55"/>
      <c r="VOM1" s="628"/>
      <c r="VON1" s="628"/>
      <c r="VOO1" s="628"/>
      <c r="VOP1" s="628"/>
      <c r="VOQ1" s="628"/>
      <c r="VOR1" s="52"/>
      <c r="VOS1" s="55"/>
      <c r="VOT1" s="628"/>
      <c r="VOU1" s="628"/>
      <c r="VOV1" s="628"/>
      <c r="VOW1" s="628"/>
      <c r="VOX1" s="628"/>
      <c r="VOY1" s="52"/>
      <c r="VOZ1" s="55"/>
      <c r="VPA1" s="628"/>
      <c r="VPB1" s="628"/>
      <c r="VPC1" s="628"/>
      <c r="VPD1" s="628"/>
      <c r="VPE1" s="628"/>
      <c r="VPF1" s="52"/>
      <c r="VPG1" s="55"/>
      <c r="VPH1" s="628"/>
      <c r="VPI1" s="628"/>
      <c r="VPJ1" s="628"/>
      <c r="VPK1" s="628"/>
      <c r="VPL1" s="628"/>
      <c r="VPM1" s="52"/>
      <c r="VPN1" s="55"/>
      <c r="VPO1" s="628"/>
      <c r="VPP1" s="628"/>
      <c r="VPQ1" s="628"/>
      <c r="VPR1" s="628"/>
      <c r="VPS1" s="628"/>
      <c r="VPT1" s="52"/>
      <c r="VPU1" s="55"/>
      <c r="VPV1" s="628"/>
      <c r="VPW1" s="628"/>
      <c r="VPX1" s="628"/>
      <c r="VPY1" s="628"/>
      <c r="VPZ1" s="628"/>
      <c r="VQA1" s="52"/>
      <c r="VQB1" s="55"/>
      <c r="VQC1" s="628"/>
      <c r="VQD1" s="628"/>
      <c r="VQE1" s="628"/>
      <c r="VQF1" s="628"/>
      <c r="VQG1" s="628"/>
      <c r="VQH1" s="52"/>
      <c r="VQI1" s="55"/>
      <c r="VQJ1" s="628"/>
      <c r="VQK1" s="628"/>
      <c r="VQL1" s="628"/>
      <c r="VQM1" s="628"/>
      <c r="VQN1" s="628"/>
      <c r="VQO1" s="52"/>
      <c r="VQP1" s="55"/>
      <c r="VQQ1" s="628"/>
      <c r="VQR1" s="628"/>
      <c r="VQS1" s="628"/>
      <c r="VQT1" s="628"/>
      <c r="VQU1" s="628"/>
      <c r="VQV1" s="52"/>
      <c r="VQW1" s="55"/>
      <c r="VQX1" s="628"/>
      <c r="VQY1" s="628"/>
      <c r="VQZ1" s="628"/>
      <c r="VRA1" s="628"/>
      <c r="VRB1" s="628"/>
      <c r="VRC1" s="52"/>
      <c r="VRD1" s="55"/>
      <c r="VRE1" s="628"/>
      <c r="VRF1" s="628"/>
      <c r="VRG1" s="628"/>
      <c r="VRH1" s="628"/>
      <c r="VRI1" s="628"/>
      <c r="VRJ1" s="52"/>
      <c r="VRK1" s="55"/>
      <c r="VRL1" s="628"/>
      <c r="VRM1" s="628"/>
      <c r="VRN1" s="628"/>
      <c r="VRO1" s="628"/>
      <c r="VRP1" s="628"/>
      <c r="VRQ1" s="52"/>
      <c r="VRR1" s="55"/>
      <c r="VRS1" s="628"/>
      <c r="VRT1" s="628"/>
      <c r="VRU1" s="628"/>
      <c r="VRV1" s="628"/>
      <c r="VRW1" s="628"/>
      <c r="VRX1" s="52"/>
      <c r="VRY1" s="55"/>
      <c r="VRZ1" s="628"/>
      <c r="VSA1" s="628"/>
      <c r="VSB1" s="628"/>
      <c r="VSC1" s="628"/>
      <c r="VSD1" s="628"/>
      <c r="VSE1" s="52"/>
      <c r="VSF1" s="55"/>
      <c r="VSG1" s="628"/>
      <c r="VSH1" s="628"/>
      <c r="VSI1" s="628"/>
      <c r="VSJ1" s="628"/>
      <c r="VSK1" s="628"/>
      <c r="VSL1" s="52"/>
      <c r="VSM1" s="55"/>
      <c r="VSN1" s="628"/>
      <c r="VSO1" s="628"/>
      <c r="VSP1" s="628"/>
      <c r="VSQ1" s="628"/>
      <c r="VSR1" s="628"/>
      <c r="VSS1" s="52"/>
      <c r="VST1" s="55"/>
      <c r="VSU1" s="628"/>
      <c r="VSV1" s="628"/>
      <c r="VSW1" s="628"/>
      <c r="VSX1" s="628"/>
      <c r="VSY1" s="628"/>
      <c r="VSZ1" s="52"/>
      <c r="VTA1" s="55"/>
      <c r="VTB1" s="628"/>
      <c r="VTC1" s="628"/>
      <c r="VTD1" s="628"/>
      <c r="VTE1" s="628"/>
      <c r="VTF1" s="628"/>
      <c r="VTG1" s="52"/>
      <c r="VTH1" s="55"/>
      <c r="VTI1" s="628"/>
      <c r="VTJ1" s="628"/>
      <c r="VTK1" s="628"/>
      <c r="VTL1" s="628"/>
      <c r="VTM1" s="628"/>
      <c r="VTN1" s="52"/>
      <c r="VTO1" s="55"/>
      <c r="VTP1" s="628"/>
      <c r="VTQ1" s="628"/>
      <c r="VTR1" s="628"/>
      <c r="VTS1" s="628"/>
      <c r="VTT1" s="628"/>
      <c r="VTU1" s="52"/>
      <c r="VTV1" s="55"/>
      <c r="VTW1" s="628"/>
      <c r="VTX1" s="628"/>
      <c r="VTY1" s="628"/>
      <c r="VTZ1" s="628"/>
      <c r="VUA1" s="628"/>
      <c r="VUB1" s="52"/>
      <c r="VUC1" s="55"/>
      <c r="VUD1" s="628"/>
      <c r="VUE1" s="628"/>
      <c r="VUF1" s="628"/>
      <c r="VUG1" s="628"/>
      <c r="VUH1" s="628"/>
      <c r="VUI1" s="52"/>
      <c r="VUJ1" s="55"/>
      <c r="VUK1" s="628"/>
      <c r="VUL1" s="628"/>
      <c r="VUM1" s="628"/>
      <c r="VUN1" s="628"/>
      <c r="VUO1" s="628"/>
      <c r="VUP1" s="52"/>
      <c r="VUQ1" s="55"/>
      <c r="VUR1" s="628"/>
      <c r="VUS1" s="628"/>
      <c r="VUT1" s="628"/>
      <c r="VUU1" s="628"/>
      <c r="VUV1" s="628"/>
      <c r="VUW1" s="52"/>
      <c r="VUX1" s="55"/>
      <c r="VUY1" s="628"/>
      <c r="VUZ1" s="628"/>
      <c r="VVA1" s="628"/>
      <c r="VVB1" s="628"/>
      <c r="VVC1" s="628"/>
      <c r="VVD1" s="52"/>
      <c r="VVE1" s="55"/>
      <c r="VVF1" s="628"/>
      <c r="VVG1" s="628"/>
      <c r="VVH1" s="628"/>
      <c r="VVI1" s="628"/>
      <c r="VVJ1" s="628"/>
      <c r="VVK1" s="52"/>
      <c r="VVL1" s="55"/>
      <c r="VVM1" s="628"/>
      <c r="VVN1" s="628"/>
      <c r="VVO1" s="628"/>
      <c r="VVP1" s="628"/>
      <c r="VVQ1" s="628"/>
      <c r="VVR1" s="52"/>
      <c r="VVS1" s="55"/>
      <c r="VVT1" s="628"/>
      <c r="VVU1" s="628"/>
      <c r="VVV1" s="628"/>
      <c r="VVW1" s="628"/>
      <c r="VVX1" s="628"/>
      <c r="VVY1" s="52"/>
      <c r="VVZ1" s="55"/>
      <c r="VWA1" s="628"/>
      <c r="VWB1" s="628"/>
      <c r="VWC1" s="628"/>
      <c r="VWD1" s="628"/>
      <c r="VWE1" s="628"/>
      <c r="VWF1" s="52"/>
      <c r="VWG1" s="55"/>
      <c r="VWH1" s="628"/>
      <c r="VWI1" s="628"/>
      <c r="VWJ1" s="628"/>
      <c r="VWK1" s="628"/>
      <c r="VWL1" s="628"/>
      <c r="VWM1" s="52"/>
      <c r="VWN1" s="55"/>
      <c r="VWO1" s="628"/>
      <c r="VWP1" s="628"/>
      <c r="VWQ1" s="628"/>
      <c r="VWR1" s="628"/>
      <c r="VWS1" s="628"/>
      <c r="VWT1" s="52"/>
      <c r="VWU1" s="55"/>
      <c r="VWV1" s="628"/>
      <c r="VWW1" s="628"/>
      <c r="VWX1" s="628"/>
      <c r="VWY1" s="628"/>
      <c r="VWZ1" s="628"/>
      <c r="VXA1" s="52"/>
      <c r="VXB1" s="55"/>
      <c r="VXC1" s="628"/>
      <c r="VXD1" s="628"/>
      <c r="VXE1" s="628"/>
      <c r="VXF1" s="628"/>
      <c r="VXG1" s="628"/>
      <c r="VXH1" s="52"/>
      <c r="VXI1" s="55"/>
      <c r="VXJ1" s="628"/>
      <c r="VXK1" s="628"/>
      <c r="VXL1" s="628"/>
      <c r="VXM1" s="628"/>
      <c r="VXN1" s="628"/>
      <c r="VXO1" s="52"/>
      <c r="VXP1" s="55"/>
      <c r="VXQ1" s="628"/>
      <c r="VXR1" s="628"/>
      <c r="VXS1" s="628"/>
      <c r="VXT1" s="628"/>
      <c r="VXU1" s="628"/>
      <c r="VXV1" s="52"/>
      <c r="VXW1" s="55"/>
      <c r="VXX1" s="628"/>
      <c r="VXY1" s="628"/>
      <c r="VXZ1" s="628"/>
      <c r="VYA1" s="628"/>
      <c r="VYB1" s="628"/>
      <c r="VYC1" s="52"/>
      <c r="VYD1" s="55"/>
      <c r="VYE1" s="628"/>
      <c r="VYF1" s="628"/>
      <c r="VYG1" s="628"/>
      <c r="VYH1" s="628"/>
      <c r="VYI1" s="628"/>
      <c r="VYJ1" s="52"/>
      <c r="VYK1" s="55"/>
      <c r="VYL1" s="628"/>
      <c r="VYM1" s="628"/>
      <c r="VYN1" s="628"/>
      <c r="VYO1" s="628"/>
      <c r="VYP1" s="628"/>
      <c r="VYQ1" s="52"/>
      <c r="VYR1" s="55"/>
      <c r="VYS1" s="628"/>
      <c r="VYT1" s="628"/>
      <c r="VYU1" s="628"/>
      <c r="VYV1" s="628"/>
      <c r="VYW1" s="628"/>
      <c r="VYX1" s="52"/>
      <c r="VYY1" s="55"/>
      <c r="VYZ1" s="628"/>
      <c r="VZA1" s="628"/>
      <c r="VZB1" s="628"/>
      <c r="VZC1" s="628"/>
      <c r="VZD1" s="628"/>
      <c r="VZE1" s="52"/>
      <c r="VZF1" s="55"/>
      <c r="VZG1" s="628"/>
      <c r="VZH1" s="628"/>
      <c r="VZI1" s="628"/>
      <c r="VZJ1" s="628"/>
      <c r="VZK1" s="628"/>
      <c r="VZL1" s="52"/>
      <c r="VZM1" s="55"/>
      <c r="VZN1" s="628"/>
      <c r="VZO1" s="628"/>
      <c r="VZP1" s="628"/>
      <c r="VZQ1" s="628"/>
      <c r="VZR1" s="628"/>
      <c r="VZS1" s="52"/>
      <c r="VZT1" s="55"/>
      <c r="VZU1" s="628"/>
      <c r="VZV1" s="628"/>
      <c r="VZW1" s="628"/>
      <c r="VZX1" s="628"/>
      <c r="VZY1" s="628"/>
      <c r="VZZ1" s="52"/>
      <c r="WAA1" s="55"/>
      <c r="WAB1" s="628"/>
      <c r="WAC1" s="628"/>
      <c r="WAD1" s="628"/>
      <c r="WAE1" s="628"/>
      <c r="WAF1" s="628"/>
      <c r="WAG1" s="52"/>
      <c r="WAH1" s="55"/>
      <c r="WAI1" s="628"/>
      <c r="WAJ1" s="628"/>
      <c r="WAK1" s="628"/>
      <c r="WAL1" s="628"/>
      <c r="WAM1" s="628"/>
      <c r="WAN1" s="52"/>
      <c r="WAO1" s="55"/>
      <c r="WAP1" s="628"/>
      <c r="WAQ1" s="628"/>
      <c r="WAR1" s="628"/>
      <c r="WAS1" s="628"/>
      <c r="WAT1" s="628"/>
      <c r="WAU1" s="52"/>
      <c r="WAV1" s="55"/>
      <c r="WAW1" s="628"/>
      <c r="WAX1" s="628"/>
      <c r="WAY1" s="628"/>
      <c r="WAZ1" s="628"/>
      <c r="WBA1" s="628"/>
      <c r="WBB1" s="52"/>
      <c r="WBC1" s="55"/>
      <c r="WBD1" s="628"/>
      <c r="WBE1" s="628"/>
      <c r="WBF1" s="628"/>
      <c r="WBG1" s="628"/>
      <c r="WBH1" s="628"/>
      <c r="WBI1" s="52"/>
      <c r="WBJ1" s="55"/>
      <c r="WBK1" s="628"/>
      <c r="WBL1" s="628"/>
      <c r="WBM1" s="628"/>
      <c r="WBN1" s="628"/>
      <c r="WBO1" s="628"/>
      <c r="WBP1" s="52"/>
      <c r="WBQ1" s="55"/>
      <c r="WBR1" s="628"/>
      <c r="WBS1" s="628"/>
      <c r="WBT1" s="628"/>
      <c r="WBU1" s="628"/>
      <c r="WBV1" s="628"/>
      <c r="WBW1" s="52"/>
      <c r="WBX1" s="55"/>
      <c r="WBY1" s="628"/>
      <c r="WBZ1" s="628"/>
      <c r="WCA1" s="628"/>
      <c r="WCB1" s="628"/>
      <c r="WCC1" s="628"/>
      <c r="WCD1" s="52"/>
      <c r="WCE1" s="55"/>
      <c r="WCF1" s="628"/>
      <c r="WCG1" s="628"/>
      <c r="WCH1" s="628"/>
      <c r="WCI1" s="628"/>
      <c r="WCJ1" s="628"/>
      <c r="WCK1" s="52"/>
      <c r="WCL1" s="55"/>
      <c r="WCM1" s="628"/>
      <c r="WCN1" s="628"/>
      <c r="WCO1" s="628"/>
      <c r="WCP1" s="628"/>
      <c r="WCQ1" s="628"/>
      <c r="WCR1" s="52"/>
      <c r="WCS1" s="55"/>
      <c r="WCT1" s="628"/>
      <c r="WCU1" s="628"/>
      <c r="WCV1" s="628"/>
      <c r="WCW1" s="628"/>
      <c r="WCX1" s="628"/>
      <c r="WCY1" s="52"/>
      <c r="WCZ1" s="55"/>
      <c r="WDA1" s="628"/>
      <c r="WDB1" s="628"/>
      <c r="WDC1" s="628"/>
      <c r="WDD1" s="628"/>
      <c r="WDE1" s="628"/>
      <c r="WDF1" s="52"/>
      <c r="WDG1" s="55"/>
      <c r="WDH1" s="628"/>
      <c r="WDI1" s="628"/>
      <c r="WDJ1" s="628"/>
      <c r="WDK1" s="628"/>
      <c r="WDL1" s="628"/>
      <c r="WDM1" s="52"/>
      <c r="WDN1" s="55"/>
      <c r="WDO1" s="628"/>
      <c r="WDP1" s="628"/>
      <c r="WDQ1" s="628"/>
      <c r="WDR1" s="628"/>
      <c r="WDS1" s="628"/>
      <c r="WDT1" s="52"/>
      <c r="WDU1" s="55"/>
      <c r="WDV1" s="628"/>
      <c r="WDW1" s="628"/>
      <c r="WDX1" s="628"/>
      <c r="WDY1" s="628"/>
      <c r="WDZ1" s="628"/>
      <c r="WEA1" s="52"/>
      <c r="WEB1" s="55"/>
      <c r="WEC1" s="628"/>
      <c r="WED1" s="628"/>
      <c r="WEE1" s="628"/>
      <c r="WEF1" s="628"/>
      <c r="WEG1" s="628"/>
      <c r="WEH1" s="52"/>
      <c r="WEI1" s="55"/>
      <c r="WEJ1" s="628"/>
      <c r="WEK1" s="628"/>
      <c r="WEL1" s="628"/>
      <c r="WEM1" s="628"/>
      <c r="WEN1" s="628"/>
      <c r="WEO1" s="52"/>
      <c r="WEP1" s="55"/>
      <c r="WEQ1" s="628"/>
      <c r="WER1" s="628"/>
      <c r="WES1" s="628"/>
      <c r="WET1" s="628"/>
      <c r="WEU1" s="628"/>
      <c r="WEV1" s="52"/>
      <c r="WEW1" s="55"/>
      <c r="WEX1" s="628"/>
      <c r="WEY1" s="628"/>
      <c r="WEZ1" s="628"/>
      <c r="WFA1" s="628"/>
      <c r="WFB1" s="628"/>
      <c r="WFC1" s="52"/>
      <c r="WFD1" s="55"/>
      <c r="WFE1" s="628"/>
      <c r="WFF1" s="628"/>
      <c r="WFG1" s="628"/>
      <c r="WFH1" s="628"/>
      <c r="WFI1" s="628"/>
      <c r="WFJ1" s="52"/>
      <c r="WFK1" s="55"/>
      <c r="WFL1" s="628"/>
      <c r="WFM1" s="628"/>
      <c r="WFN1" s="628"/>
      <c r="WFO1" s="628"/>
      <c r="WFP1" s="628"/>
      <c r="WFQ1" s="52"/>
      <c r="WFR1" s="55"/>
      <c r="WFS1" s="628"/>
      <c r="WFT1" s="628"/>
      <c r="WFU1" s="628"/>
      <c r="WFV1" s="628"/>
      <c r="WFW1" s="628"/>
      <c r="WFX1" s="52"/>
      <c r="WFY1" s="55"/>
      <c r="WFZ1" s="628"/>
      <c r="WGA1" s="628"/>
      <c r="WGB1" s="628"/>
      <c r="WGC1" s="628"/>
      <c r="WGD1" s="628"/>
      <c r="WGE1" s="52"/>
      <c r="WGF1" s="55"/>
      <c r="WGG1" s="628"/>
      <c r="WGH1" s="628"/>
      <c r="WGI1" s="628"/>
      <c r="WGJ1" s="628"/>
      <c r="WGK1" s="628"/>
      <c r="WGL1" s="52"/>
      <c r="WGM1" s="55"/>
      <c r="WGN1" s="628"/>
      <c r="WGO1" s="628"/>
      <c r="WGP1" s="628"/>
      <c r="WGQ1" s="628"/>
      <c r="WGR1" s="628"/>
      <c r="WGS1" s="52"/>
      <c r="WGT1" s="55"/>
      <c r="WGU1" s="628"/>
      <c r="WGV1" s="628"/>
      <c r="WGW1" s="628"/>
      <c r="WGX1" s="628"/>
      <c r="WGY1" s="628"/>
      <c r="WGZ1" s="52"/>
      <c r="WHA1" s="55"/>
      <c r="WHB1" s="628"/>
      <c r="WHC1" s="628"/>
      <c r="WHD1" s="628"/>
      <c r="WHE1" s="628"/>
      <c r="WHF1" s="628"/>
      <c r="WHG1" s="52"/>
      <c r="WHH1" s="55"/>
      <c r="WHI1" s="628"/>
      <c r="WHJ1" s="628"/>
      <c r="WHK1" s="628"/>
      <c r="WHL1" s="628"/>
      <c r="WHM1" s="628"/>
      <c r="WHN1" s="52"/>
      <c r="WHO1" s="55"/>
      <c r="WHP1" s="628"/>
      <c r="WHQ1" s="628"/>
      <c r="WHR1" s="628"/>
      <c r="WHS1" s="628"/>
      <c r="WHT1" s="628"/>
      <c r="WHU1" s="52"/>
      <c r="WHV1" s="55"/>
      <c r="WHW1" s="628"/>
      <c r="WHX1" s="628"/>
      <c r="WHY1" s="628"/>
      <c r="WHZ1" s="628"/>
      <c r="WIA1" s="628"/>
      <c r="WIB1" s="52"/>
      <c r="WIC1" s="55"/>
      <c r="WID1" s="628"/>
      <c r="WIE1" s="628"/>
      <c r="WIF1" s="628"/>
      <c r="WIG1" s="628"/>
      <c r="WIH1" s="628"/>
      <c r="WII1" s="52"/>
      <c r="WIJ1" s="55"/>
      <c r="WIK1" s="628"/>
      <c r="WIL1" s="628"/>
      <c r="WIM1" s="628"/>
      <c r="WIN1" s="628"/>
      <c r="WIO1" s="628"/>
      <c r="WIP1" s="52"/>
      <c r="WIQ1" s="55"/>
      <c r="WIR1" s="628"/>
      <c r="WIS1" s="628"/>
      <c r="WIT1" s="628"/>
      <c r="WIU1" s="628"/>
      <c r="WIV1" s="628"/>
      <c r="WIW1" s="52"/>
      <c r="WIX1" s="55"/>
      <c r="WIY1" s="628"/>
      <c r="WIZ1" s="628"/>
      <c r="WJA1" s="628"/>
      <c r="WJB1" s="628"/>
      <c r="WJC1" s="628"/>
      <c r="WJD1" s="52"/>
      <c r="WJE1" s="55"/>
      <c r="WJF1" s="628"/>
      <c r="WJG1" s="628"/>
      <c r="WJH1" s="628"/>
      <c r="WJI1" s="628"/>
      <c r="WJJ1" s="628"/>
      <c r="WJK1" s="52"/>
      <c r="WJL1" s="55"/>
      <c r="WJM1" s="628"/>
      <c r="WJN1" s="628"/>
      <c r="WJO1" s="628"/>
      <c r="WJP1" s="628"/>
      <c r="WJQ1" s="628"/>
      <c r="WJR1" s="52"/>
      <c r="WJS1" s="55"/>
      <c r="WJT1" s="628"/>
      <c r="WJU1" s="628"/>
      <c r="WJV1" s="628"/>
      <c r="WJW1" s="628"/>
      <c r="WJX1" s="628"/>
      <c r="WJY1" s="52"/>
      <c r="WJZ1" s="55"/>
      <c r="WKA1" s="628"/>
      <c r="WKB1" s="628"/>
      <c r="WKC1" s="628"/>
      <c r="WKD1" s="628"/>
      <c r="WKE1" s="628"/>
      <c r="WKF1" s="52"/>
      <c r="WKG1" s="55"/>
      <c r="WKH1" s="628"/>
      <c r="WKI1" s="628"/>
      <c r="WKJ1" s="628"/>
      <c r="WKK1" s="628"/>
      <c r="WKL1" s="628"/>
      <c r="WKM1" s="52"/>
      <c r="WKN1" s="55"/>
      <c r="WKO1" s="628"/>
      <c r="WKP1" s="628"/>
      <c r="WKQ1" s="628"/>
      <c r="WKR1" s="628"/>
      <c r="WKS1" s="628"/>
      <c r="WKT1" s="52"/>
      <c r="WKU1" s="55"/>
      <c r="WKV1" s="628"/>
      <c r="WKW1" s="628"/>
      <c r="WKX1" s="628"/>
      <c r="WKY1" s="628"/>
      <c r="WKZ1" s="628"/>
      <c r="WLA1" s="52"/>
      <c r="WLB1" s="55"/>
      <c r="WLC1" s="628"/>
      <c r="WLD1" s="628"/>
      <c r="WLE1" s="628"/>
      <c r="WLF1" s="628"/>
      <c r="WLG1" s="628"/>
      <c r="WLH1" s="52"/>
      <c r="WLI1" s="55"/>
      <c r="WLJ1" s="628"/>
      <c r="WLK1" s="628"/>
      <c r="WLL1" s="628"/>
      <c r="WLM1" s="628"/>
      <c r="WLN1" s="628"/>
      <c r="WLO1" s="52"/>
      <c r="WLP1" s="55"/>
      <c r="WLQ1" s="628"/>
      <c r="WLR1" s="628"/>
      <c r="WLS1" s="628"/>
      <c r="WLT1" s="628"/>
      <c r="WLU1" s="628"/>
      <c r="WLV1" s="52"/>
      <c r="WLW1" s="55"/>
      <c r="WLX1" s="628"/>
      <c r="WLY1" s="628"/>
      <c r="WLZ1" s="628"/>
      <c r="WMA1" s="628"/>
      <c r="WMB1" s="628"/>
      <c r="WMC1" s="52"/>
      <c r="WMD1" s="55"/>
      <c r="WME1" s="628"/>
      <c r="WMF1" s="628"/>
      <c r="WMG1" s="628"/>
      <c r="WMH1" s="628"/>
      <c r="WMI1" s="628"/>
      <c r="WMJ1" s="52"/>
      <c r="WMK1" s="55"/>
      <c r="WML1" s="628"/>
      <c r="WMM1" s="628"/>
      <c r="WMN1" s="628"/>
      <c r="WMO1" s="628"/>
      <c r="WMP1" s="628"/>
      <c r="WMQ1" s="52"/>
      <c r="WMR1" s="55"/>
      <c r="WMS1" s="628"/>
      <c r="WMT1" s="628"/>
      <c r="WMU1" s="628"/>
      <c r="WMV1" s="628"/>
      <c r="WMW1" s="628"/>
      <c r="WMX1" s="52"/>
      <c r="WMY1" s="55"/>
      <c r="WMZ1" s="628"/>
      <c r="WNA1" s="628"/>
      <c r="WNB1" s="628"/>
      <c r="WNC1" s="628"/>
      <c r="WND1" s="628"/>
      <c r="WNE1" s="52"/>
      <c r="WNF1" s="55"/>
      <c r="WNG1" s="628"/>
      <c r="WNH1" s="628"/>
      <c r="WNI1" s="628"/>
      <c r="WNJ1" s="628"/>
      <c r="WNK1" s="628"/>
      <c r="WNL1" s="52"/>
      <c r="WNM1" s="55"/>
      <c r="WNN1" s="628"/>
      <c r="WNO1" s="628"/>
      <c r="WNP1" s="628"/>
      <c r="WNQ1" s="628"/>
      <c r="WNR1" s="628"/>
      <c r="WNS1" s="52"/>
      <c r="WNT1" s="55"/>
      <c r="WNU1" s="628"/>
      <c r="WNV1" s="628"/>
      <c r="WNW1" s="628"/>
      <c r="WNX1" s="628"/>
      <c r="WNY1" s="628"/>
      <c r="WNZ1" s="52"/>
      <c r="WOA1" s="55"/>
      <c r="WOB1" s="628"/>
      <c r="WOC1" s="628"/>
      <c r="WOD1" s="628"/>
      <c r="WOE1" s="628"/>
      <c r="WOF1" s="628"/>
      <c r="WOG1" s="52"/>
      <c r="WOH1" s="55"/>
      <c r="WOI1" s="628"/>
      <c r="WOJ1" s="628"/>
      <c r="WOK1" s="628"/>
      <c r="WOL1" s="628"/>
      <c r="WOM1" s="628"/>
      <c r="WON1" s="52"/>
      <c r="WOO1" s="55"/>
      <c r="WOP1" s="628"/>
      <c r="WOQ1" s="628"/>
      <c r="WOR1" s="628"/>
      <c r="WOS1" s="628"/>
      <c r="WOT1" s="628"/>
      <c r="WOU1" s="52"/>
      <c r="WOV1" s="55"/>
      <c r="WOW1" s="628"/>
      <c r="WOX1" s="628"/>
      <c r="WOY1" s="628"/>
      <c r="WOZ1" s="628"/>
      <c r="WPA1" s="628"/>
      <c r="WPB1" s="52"/>
      <c r="WPC1" s="55"/>
      <c r="WPD1" s="628"/>
      <c r="WPE1" s="628"/>
      <c r="WPF1" s="628"/>
      <c r="WPG1" s="628"/>
      <c r="WPH1" s="628"/>
      <c r="WPI1" s="52"/>
      <c r="WPJ1" s="55"/>
      <c r="WPK1" s="628"/>
      <c r="WPL1" s="628"/>
      <c r="WPM1" s="628"/>
      <c r="WPN1" s="628"/>
      <c r="WPO1" s="628"/>
      <c r="WPP1" s="52"/>
      <c r="WPQ1" s="55"/>
      <c r="WPR1" s="628"/>
      <c r="WPS1" s="628"/>
      <c r="WPT1" s="628"/>
      <c r="WPU1" s="628"/>
      <c r="WPV1" s="628"/>
      <c r="WPW1" s="52"/>
      <c r="WPX1" s="55"/>
      <c r="WPY1" s="628"/>
      <c r="WPZ1" s="628"/>
      <c r="WQA1" s="628"/>
      <c r="WQB1" s="628"/>
      <c r="WQC1" s="628"/>
      <c r="WQD1" s="52"/>
      <c r="WQE1" s="55"/>
      <c r="WQF1" s="628"/>
      <c r="WQG1" s="628"/>
      <c r="WQH1" s="628"/>
      <c r="WQI1" s="628"/>
      <c r="WQJ1" s="628"/>
      <c r="WQK1" s="52"/>
      <c r="WQL1" s="55"/>
      <c r="WQM1" s="628"/>
      <c r="WQN1" s="628"/>
      <c r="WQO1" s="628"/>
      <c r="WQP1" s="628"/>
      <c r="WQQ1" s="628"/>
      <c r="WQR1" s="52"/>
      <c r="WQS1" s="55"/>
      <c r="WQT1" s="628"/>
      <c r="WQU1" s="628"/>
      <c r="WQV1" s="628"/>
      <c r="WQW1" s="628"/>
      <c r="WQX1" s="628"/>
      <c r="WQY1" s="52"/>
      <c r="WQZ1" s="55"/>
      <c r="WRA1" s="628"/>
      <c r="WRB1" s="628"/>
      <c r="WRC1" s="628"/>
      <c r="WRD1" s="628"/>
      <c r="WRE1" s="628"/>
      <c r="WRF1" s="52"/>
      <c r="WRG1" s="55"/>
      <c r="WRH1" s="628"/>
      <c r="WRI1" s="628"/>
      <c r="WRJ1" s="628"/>
      <c r="WRK1" s="628"/>
      <c r="WRL1" s="628"/>
      <c r="WRM1" s="52"/>
      <c r="WRN1" s="55"/>
      <c r="WRO1" s="628"/>
      <c r="WRP1" s="628"/>
      <c r="WRQ1" s="628"/>
      <c r="WRR1" s="628"/>
      <c r="WRS1" s="628"/>
      <c r="WRT1" s="52"/>
      <c r="WRU1" s="55"/>
      <c r="WRV1" s="628"/>
      <c r="WRW1" s="628"/>
      <c r="WRX1" s="628"/>
      <c r="WRY1" s="628"/>
      <c r="WRZ1" s="628"/>
      <c r="WSA1" s="52"/>
      <c r="WSB1" s="55"/>
      <c r="WSC1" s="628"/>
      <c r="WSD1" s="628"/>
      <c r="WSE1" s="628"/>
      <c r="WSF1" s="628"/>
      <c r="WSG1" s="628"/>
      <c r="WSH1" s="52"/>
      <c r="WSI1" s="55"/>
      <c r="WSJ1" s="628"/>
      <c r="WSK1" s="628"/>
      <c r="WSL1" s="628"/>
      <c r="WSM1" s="628"/>
      <c r="WSN1" s="628"/>
      <c r="WSO1" s="52"/>
      <c r="WSP1" s="55"/>
      <c r="WSQ1" s="628"/>
      <c r="WSR1" s="628"/>
      <c r="WSS1" s="628"/>
      <c r="WST1" s="628"/>
      <c r="WSU1" s="628"/>
      <c r="WSV1" s="52"/>
      <c r="WSW1" s="55"/>
      <c r="WSX1" s="628"/>
      <c r="WSY1" s="628"/>
      <c r="WSZ1" s="628"/>
      <c r="WTA1" s="628"/>
      <c r="WTB1" s="628"/>
      <c r="WTC1" s="52"/>
      <c r="WTD1" s="55"/>
      <c r="WTE1" s="628"/>
      <c r="WTF1" s="628"/>
      <c r="WTG1" s="628"/>
      <c r="WTH1" s="628"/>
      <c r="WTI1" s="628"/>
      <c r="WTJ1" s="52"/>
      <c r="WTK1" s="55"/>
      <c r="WTL1" s="628"/>
      <c r="WTM1" s="628"/>
      <c r="WTN1" s="628"/>
      <c r="WTO1" s="628"/>
      <c r="WTP1" s="628"/>
      <c r="WTQ1" s="52"/>
      <c r="WTR1" s="55"/>
      <c r="WTS1" s="628"/>
      <c r="WTT1" s="628"/>
      <c r="WTU1" s="628"/>
      <c r="WTV1" s="628"/>
      <c r="WTW1" s="628"/>
      <c r="WTX1" s="52"/>
      <c r="WTY1" s="55"/>
      <c r="WTZ1" s="628"/>
      <c r="WUA1" s="628"/>
      <c r="WUB1" s="628"/>
      <c r="WUC1" s="628"/>
      <c r="WUD1" s="628"/>
      <c r="WUE1" s="52"/>
      <c r="WUF1" s="55"/>
      <c r="WUG1" s="628"/>
      <c r="WUH1" s="628"/>
      <c r="WUI1" s="628"/>
      <c r="WUJ1" s="628"/>
      <c r="WUK1" s="628"/>
      <c r="WUL1" s="52"/>
      <c r="WUM1" s="55"/>
      <c r="WUN1" s="628"/>
      <c r="WUO1" s="628"/>
      <c r="WUP1" s="628"/>
      <c r="WUQ1" s="628"/>
      <c r="WUR1" s="628"/>
      <c r="WUS1" s="52"/>
      <c r="WUT1" s="55"/>
      <c r="WUU1" s="628"/>
      <c r="WUV1" s="628"/>
      <c r="WUW1" s="628"/>
      <c r="WUX1" s="628"/>
      <c r="WUY1" s="628"/>
      <c r="WUZ1" s="52"/>
      <c r="WVA1" s="55"/>
      <c r="WVB1" s="628"/>
      <c r="WVC1" s="628"/>
      <c r="WVD1" s="628"/>
      <c r="WVE1" s="628"/>
      <c r="WVF1" s="628"/>
      <c r="WVG1" s="52"/>
      <c r="WVH1" s="55"/>
      <c r="WVI1" s="628"/>
      <c r="WVJ1" s="628"/>
      <c r="WVK1" s="628"/>
      <c r="WVL1" s="628"/>
      <c r="WVM1" s="628"/>
      <c r="WVN1" s="52"/>
      <c r="WVO1" s="55"/>
      <c r="WVP1" s="628"/>
      <c r="WVQ1" s="628"/>
      <c r="WVR1" s="628"/>
      <c r="WVS1" s="628"/>
      <c r="WVT1" s="628"/>
      <c r="WVU1" s="52"/>
      <c r="WVV1" s="55"/>
      <c r="WVW1" s="628"/>
      <c r="WVX1" s="628"/>
      <c r="WVY1" s="628"/>
      <c r="WVZ1" s="628"/>
      <c r="WWA1" s="628"/>
      <c r="WWB1" s="52"/>
      <c r="WWC1" s="55"/>
      <c r="WWD1" s="628"/>
      <c r="WWE1" s="628"/>
      <c r="WWF1" s="628"/>
      <c r="WWG1" s="628"/>
      <c r="WWH1" s="628"/>
      <c r="WWI1" s="52"/>
      <c r="WWJ1" s="55"/>
      <c r="WWK1" s="628"/>
      <c r="WWL1" s="628"/>
      <c r="WWM1" s="628"/>
      <c r="WWN1" s="628"/>
      <c r="WWO1" s="628"/>
      <c r="WWP1" s="52"/>
      <c r="WWQ1" s="55"/>
      <c r="WWR1" s="628"/>
      <c r="WWS1" s="628"/>
      <c r="WWT1" s="628"/>
      <c r="WWU1" s="628"/>
      <c r="WWV1" s="628"/>
      <c r="WWW1" s="52"/>
      <c r="WWX1" s="55"/>
      <c r="WWY1" s="628"/>
      <c r="WWZ1" s="628"/>
      <c r="WXA1" s="628"/>
      <c r="WXB1" s="628"/>
      <c r="WXC1" s="628"/>
      <c r="WXD1" s="52"/>
      <c r="WXE1" s="55"/>
      <c r="WXF1" s="628"/>
      <c r="WXG1" s="628"/>
      <c r="WXH1" s="628"/>
      <c r="WXI1" s="628"/>
      <c r="WXJ1" s="628"/>
      <c r="WXK1" s="52"/>
      <c r="WXL1" s="55"/>
      <c r="WXM1" s="628"/>
      <c r="WXN1" s="628"/>
      <c r="WXO1" s="628"/>
      <c r="WXP1" s="628"/>
      <c r="WXQ1" s="628"/>
      <c r="WXR1" s="52"/>
      <c r="WXS1" s="55"/>
      <c r="WXT1" s="628"/>
      <c r="WXU1" s="628"/>
      <c r="WXV1" s="628"/>
      <c r="WXW1" s="628"/>
      <c r="WXX1" s="628"/>
      <c r="WXY1" s="52"/>
      <c r="WXZ1" s="55"/>
      <c r="WYA1" s="628"/>
      <c r="WYB1" s="628"/>
      <c r="WYC1" s="628"/>
      <c r="WYD1" s="628"/>
      <c r="WYE1" s="628"/>
      <c r="WYF1" s="52"/>
      <c r="WYG1" s="55"/>
      <c r="WYH1" s="628"/>
      <c r="WYI1" s="628"/>
      <c r="WYJ1" s="628"/>
      <c r="WYK1" s="628"/>
      <c r="WYL1" s="628"/>
      <c r="WYM1" s="52"/>
      <c r="WYN1" s="55"/>
      <c r="WYO1" s="628"/>
      <c r="WYP1" s="628"/>
      <c r="WYQ1" s="628"/>
      <c r="WYR1" s="628"/>
      <c r="WYS1" s="628"/>
      <c r="WYT1" s="52"/>
      <c r="WYU1" s="55"/>
      <c r="WYV1" s="628"/>
      <c r="WYW1" s="628"/>
      <c r="WYX1" s="628"/>
      <c r="WYY1" s="628"/>
      <c r="WYZ1" s="628"/>
      <c r="WZA1" s="52"/>
      <c r="WZB1" s="55"/>
      <c r="WZC1" s="628"/>
      <c r="WZD1" s="628"/>
      <c r="WZE1" s="628"/>
      <c r="WZF1" s="628"/>
      <c r="WZG1" s="628"/>
      <c r="WZH1" s="52"/>
      <c r="WZI1" s="55"/>
      <c r="WZJ1" s="628"/>
      <c r="WZK1" s="628"/>
      <c r="WZL1" s="628"/>
      <c r="WZM1" s="628"/>
      <c r="WZN1" s="628"/>
      <c r="WZO1" s="52"/>
      <c r="WZP1" s="55"/>
      <c r="WZQ1" s="628"/>
      <c r="WZR1" s="628"/>
      <c r="WZS1" s="628"/>
      <c r="WZT1" s="628"/>
      <c r="WZU1" s="628"/>
      <c r="WZV1" s="52"/>
      <c r="WZW1" s="55"/>
      <c r="WZX1" s="628"/>
      <c r="WZY1" s="628"/>
      <c r="WZZ1" s="628"/>
      <c r="XAA1" s="628"/>
      <c r="XAB1" s="628"/>
      <c r="XAC1" s="52"/>
      <c r="XAD1" s="55"/>
      <c r="XAE1" s="628"/>
      <c r="XAF1" s="628"/>
      <c r="XAG1" s="628"/>
      <c r="XAH1" s="628"/>
      <c r="XAI1" s="628"/>
      <c r="XAJ1" s="52"/>
      <c r="XAK1" s="55"/>
      <c r="XAL1" s="628"/>
      <c r="XAM1" s="628"/>
      <c r="XAN1" s="628"/>
      <c r="XAO1" s="628"/>
      <c r="XAP1" s="628"/>
      <c r="XAQ1" s="52"/>
      <c r="XAR1" s="55"/>
      <c r="XAS1" s="628"/>
      <c r="XAT1" s="628"/>
      <c r="XAU1" s="628"/>
      <c r="XAV1" s="628"/>
      <c r="XAW1" s="628"/>
      <c r="XAX1" s="52"/>
      <c r="XAY1" s="55"/>
      <c r="XAZ1" s="628"/>
      <c r="XBA1" s="628"/>
      <c r="XBB1" s="628"/>
      <c r="XBC1" s="628"/>
      <c r="XBD1" s="628"/>
      <c r="XBE1" s="52"/>
      <c r="XBF1" s="55"/>
      <c r="XBG1" s="628"/>
      <c r="XBH1" s="628"/>
      <c r="XBI1" s="628"/>
      <c r="XBJ1" s="628"/>
      <c r="XBK1" s="628"/>
      <c r="XBL1" s="52"/>
      <c r="XBM1" s="55"/>
      <c r="XBN1" s="628"/>
      <c r="XBO1" s="628"/>
      <c r="XBP1" s="628"/>
      <c r="XBQ1" s="628"/>
      <c r="XBR1" s="628"/>
      <c r="XBS1" s="52"/>
      <c r="XBT1" s="55"/>
      <c r="XBU1" s="628"/>
      <c r="XBV1" s="628"/>
      <c r="XBW1" s="628"/>
      <c r="XBX1" s="628"/>
      <c r="XBY1" s="628"/>
      <c r="XBZ1" s="52"/>
      <c r="XCA1" s="55"/>
      <c r="XCB1" s="628"/>
      <c r="XCC1" s="628"/>
      <c r="XCD1" s="628"/>
      <c r="XCE1" s="628"/>
      <c r="XCF1" s="628"/>
      <c r="XCG1" s="52"/>
      <c r="XCH1" s="55"/>
      <c r="XCI1" s="628"/>
      <c r="XCJ1" s="628"/>
      <c r="XCK1" s="628"/>
      <c r="XCL1" s="628"/>
      <c r="XCM1" s="628"/>
      <c r="XCN1" s="52"/>
      <c r="XCO1" s="55"/>
      <c r="XCP1" s="628"/>
      <c r="XCQ1" s="628"/>
      <c r="XCR1" s="628"/>
      <c r="XCS1" s="628"/>
      <c r="XCT1" s="628"/>
      <c r="XCU1" s="52"/>
      <c r="XCV1" s="55"/>
      <c r="XCW1" s="628"/>
      <c r="XCX1" s="628"/>
      <c r="XCY1" s="628"/>
      <c r="XCZ1" s="628"/>
      <c r="XDA1" s="628"/>
      <c r="XDB1" s="52"/>
      <c r="XDC1" s="55"/>
      <c r="XDD1" s="628"/>
      <c r="XDE1" s="628"/>
      <c r="XDF1" s="628"/>
      <c r="XDG1" s="628"/>
      <c r="XDH1" s="628"/>
      <c r="XDI1" s="52"/>
      <c r="XDJ1" s="55"/>
      <c r="XDK1" s="628"/>
      <c r="XDL1" s="628"/>
      <c r="XDM1" s="628"/>
      <c r="XDN1" s="628"/>
      <c r="XDO1" s="628"/>
      <c r="XDP1" s="52"/>
      <c r="XDQ1" s="55"/>
      <c r="XDR1" s="628"/>
      <c r="XDS1" s="628"/>
      <c r="XDT1" s="628"/>
      <c r="XDU1" s="628"/>
      <c r="XDV1" s="628"/>
      <c r="XDW1" s="52"/>
      <c r="XDX1" s="55"/>
      <c r="XDY1" s="628"/>
      <c r="XDZ1" s="628"/>
      <c r="XEA1" s="628"/>
      <c r="XEB1" s="628"/>
      <c r="XEC1" s="628"/>
      <c r="XED1" s="52"/>
      <c r="XEE1" s="55"/>
      <c r="XEF1" s="628"/>
      <c r="XEG1" s="628"/>
      <c r="XEH1" s="628"/>
      <c r="XEI1" s="628"/>
      <c r="XEJ1" s="628"/>
      <c r="XEK1" s="52"/>
      <c r="XEL1" s="55"/>
      <c r="XEM1" s="628"/>
      <c r="XEN1" s="628"/>
      <c r="XEO1" s="628"/>
      <c r="XEP1" s="628"/>
      <c r="XEQ1" s="628"/>
      <c r="XER1" s="52"/>
      <c r="XES1" s="55"/>
      <c r="XET1" s="628"/>
      <c r="XEU1" s="628"/>
      <c r="XEV1" s="628"/>
      <c r="XEW1" s="628"/>
      <c r="XEX1" s="628"/>
      <c r="XEY1" s="52"/>
      <c r="XEZ1" s="55"/>
      <c r="XFA1" s="628"/>
      <c r="XFB1" s="628"/>
      <c r="XFC1" s="628"/>
      <c r="XFD1" s="628"/>
    </row>
    <row r="2" spans="1:16384" ht="15" customHeight="1">
      <c r="B2" s="195" t="s">
        <v>116</v>
      </c>
      <c r="C2" s="379" t="str">
        <f>'Submittal Checklist'!$C$2</f>
        <v xml:space="preserve">Green Building </v>
      </c>
      <c r="G2" s="55"/>
      <c r="H2" s="193" t="s">
        <v>5</v>
      </c>
      <c r="I2" s="364" t="str">
        <f>'Instructions &amp; Project Overview'!F2</f>
        <v>XX/XX/XXXX</v>
      </c>
      <c r="J2" s="195"/>
    </row>
    <row r="3" spans="1:16384" ht="15" customHeight="1">
      <c r="B3" s="59" t="s">
        <v>115</v>
      </c>
      <c r="C3" s="379" t="str">
        <f>'Submittal Checklist'!$C$3</f>
        <v>1100 4th st</v>
      </c>
      <c r="G3" s="55"/>
      <c r="H3" s="194" t="s">
        <v>114</v>
      </c>
      <c r="I3" s="365" t="str">
        <f>'Instructions &amp; Project Overview'!F3</f>
        <v>B14XXXXXX</v>
      </c>
      <c r="J3" s="59"/>
    </row>
    <row r="4" spans="1:16384" ht="15" customHeight="1">
      <c r="B4" s="59"/>
      <c r="C4" s="52"/>
      <c r="D4" s="60"/>
      <c r="G4" s="55"/>
      <c r="H4" s="1"/>
      <c r="M4" s="13"/>
      <c r="N4" s="13"/>
      <c r="O4" s="13"/>
      <c r="P4" s="13"/>
      <c r="Q4" s="13"/>
      <c r="R4" s="13"/>
      <c r="S4" s="13"/>
      <c r="T4" s="13"/>
      <c r="U4" s="13"/>
      <c r="V4" s="13"/>
    </row>
    <row r="5" spans="1:16384" ht="17.25" customHeight="1" thickBot="1">
      <c r="A5" s="629" t="s">
        <v>204</v>
      </c>
      <c r="B5" s="629"/>
      <c r="C5" s="629"/>
      <c r="D5" s="629"/>
      <c r="E5" s="629"/>
      <c r="F5" s="83"/>
      <c r="G5" s="83"/>
      <c r="H5" s="123"/>
      <c r="I5" s="123"/>
      <c r="J5" s="1"/>
      <c r="M5" s="13"/>
      <c r="N5" s="13"/>
      <c r="O5" s="13"/>
      <c r="P5" s="13"/>
      <c r="Q5" s="13"/>
      <c r="R5" s="13"/>
      <c r="S5" s="13"/>
      <c r="T5" s="13"/>
      <c r="U5" s="13"/>
      <c r="V5" s="13"/>
    </row>
    <row r="6" spans="1:16384" s="323" customFormat="1" ht="51.75" customHeight="1">
      <c r="A6" s="675" t="s">
        <v>132</v>
      </c>
      <c r="B6" s="676"/>
      <c r="C6" s="327" t="s">
        <v>133</v>
      </c>
      <c r="D6" s="325" t="s">
        <v>134</v>
      </c>
      <c r="E6" s="327" t="s">
        <v>138</v>
      </c>
      <c r="F6" s="325" t="s">
        <v>135</v>
      </c>
      <c r="G6" s="326" t="s">
        <v>136</v>
      </c>
      <c r="H6" s="327" t="s">
        <v>206</v>
      </c>
      <c r="I6" s="328" t="s">
        <v>137</v>
      </c>
      <c r="J6" s="322"/>
    </row>
    <row r="7" spans="1:16384" ht="35.1" customHeight="1">
      <c r="A7" s="670"/>
      <c r="B7" s="671"/>
      <c r="C7" s="237"/>
      <c r="D7" s="237"/>
      <c r="E7" s="237"/>
      <c r="F7" s="237"/>
      <c r="G7" s="237"/>
      <c r="H7" s="72"/>
      <c r="I7" s="71"/>
      <c r="J7" s="1"/>
    </row>
    <row r="8" spans="1:16384" ht="35.1" customHeight="1">
      <c r="A8" s="672"/>
      <c r="B8" s="674"/>
      <c r="C8" s="236"/>
      <c r="D8" s="236"/>
      <c r="E8" s="236"/>
      <c r="F8" s="236"/>
      <c r="G8" s="236"/>
      <c r="H8" s="74"/>
      <c r="I8" s="73"/>
      <c r="J8" s="1"/>
    </row>
    <row r="9" spans="1:16384" ht="35.1" customHeight="1">
      <c r="A9" s="670"/>
      <c r="B9" s="671"/>
      <c r="C9" s="237"/>
      <c r="D9" s="237"/>
      <c r="E9" s="237"/>
      <c r="F9" s="237"/>
      <c r="G9" s="237"/>
      <c r="H9" s="72"/>
      <c r="I9" s="71"/>
      <c r="J9" s="1"/>
    </row>
    <row r="10" spans="1:16384" ht="35.1" customHeight="1">
      <c r="A10" s="672"/>
      <c r="B10" s="674"/>
      <c r="C10" s="236"/>
      <c r="D10" s="236"/>
      <c r="E10" s="236"/>
      <c r="F10" s="236"/>
      <c r="G10" s="236"/>
      <c r="H10" s="74"/>
      <c r="I10" s="73"/>
      <c r="J10" s="1"/>
    </row>
    <row r="11" spans="1:16384" ht="35.1" customHeight="1">
      <c r="A11" s="670"/>
      <c r="B11" s="671"/>
      <c r="C11" s="237"/>
      <c r="D11" s="237"/>
      <c r="E11" s="237"/>
      <c r="F11" s="237"/>
      <c r="G11" s="237"/>
      <c r="H11" s="72"/>
      <c r="I11" s="71"/>
      <c r="J11" s="1"/>
    </row>
    <row r="12" spans="1:16384" ht="35.1" customHeight="1">
      <c r="A12" s="672"/>
      <c r="B12" s="674"/>
      <c r="C12" s="236"/>
      <c r="D12" s="236"/>
      <c r="E12" s="236"/>
      <c r="F12" s="236"/>
      <c r="G12" s="236"/>
      <c r="H12" s="74"/>
      <c r="I12" s="73"/>
      <c r="J12" s="1"/>
    </row>
    <row r="13" spans="1:16384" ht="35.1" customHeight="1">
      <c r="A13" s="670"/>
      <c r="B13" s="671"/>
      <c r="C13" s="237"/>
      <c r="D13" s="239"/>
      <c r="E13" s="72"/>
      <c r="F13" s="72"/>
      <c r="G13" s="71"/>
      <c r="H13" s="72"/>
      <c r="I13" s="71"/>
      <c r="J13" s="1"/>
    </row>
    <row r="14" spans="1:16384" ht="35.1" customHeight="1">
      <c r="A14" s="672"/>
      <c r="B14" s="674"/>
      <c r="C14" s="236"/>
      <c r="D14" s="236"/>
      <c r="E14" s="236"/>
      <c r="F14" s="236"/>
      <c r="G14" s="236"/>
      <c r="H14" s="74"/>
      <c r="I14" s="73"/>
      <c r="J14" s="1"/>
    </row>
    <row r="15" spans="1:16384" ht="35.1" customHeight="1">
      <c r="A15" s="670"/>
      <c r="B15" s="671"/>
      <c r="C15" s="237"/>
      <c r="D15" s="237"/>
      <c r="E15" s="237"/>
      <c r="F15" s="237"/>
      <c r="G15" s="237"/>
      <c r="H15" s="72"/>
      <c r="I15" s="71"/>
      <c r="J15" s="1"/>
    </row>
    <row r="16" spans="1:16384" ht="35.1" customHeight="1">
      <c r="A16" s="672"/>
      <c r="B16" s="674"/>
      <c r="C16" s="236"/>
      <c r="D16" s="236"/>
      <c r="E16" s="236"/>
      <c r="F16" s="236"/>
      <c r="G16" s="236"/>
      <c r="H16" s="74"/>
      <c r="I16" s="73"/>
      <c r="J16" s="1"/>
    </row>
    <row r="17" spans="1:10" ht="35.1" customHeight="1">
      <c r="A17" s="670"/>
      <c r="B17" s="671"/>
      <c r="C17" s="237"/>
      <c r="D17" s="237"/>
      <c r="E17" s="237"/>
      <c r="F17" s="237"/>
      <c r="G17" s="237"/>
      <c r="H17" s="72"/>
      <c r="I17" s="71"/>
      <c r="J17" s="1"/>
    </row>
    <row r="18" spans="1:10" ht="35.1" customHeight="1">
      <c r="A18" s="672"/>
      <c r="B18" s="674"/>
      <c r="C18" s="236"/>
      <c r="D18" s="236"/>
      <c r="E18" s="236"/>
      <c r="F18" s="236"/>
      <c r="G18" s="236"/>
      <c r="H18" s="74"/>
      <c r="I18" s="73"/>
      <c r="J18" s="1"/>
    </row>
    <row r="19" spans="1:10" ht="35.1" customHeight="1">
      <c r="A19" s="670"/>
      <c r="B19" s="671"/>
      <c r="C19" s="237"/>
      <c r="D19" s="237"/>
      <c r="E19" s="237"/>
      <c r="F19" s="237"/>
      <c r="G19" s="237"/>
      <c r="H19" s="72"/>
      <c r="I19" s="71"/>
      <c r="J19" s="1"/>
    </row>
    <row r="20" spans="1:10" ht="35.1" customHeight="1">
      <c r="A20" s="672"/>
      <c r="B20" s="674"/>
      <c r="C20" s="236"/>
      <c r="D20" s="236"/>
      <c r="E20" s="236"/>
      <c r="F20" s="236"/>
      <c r="G20" s="236"/>
      <c r="H20" s="74"/>
      <c r="I20" s="73"/>
      <c r="J20" s="1"/>
    </row>
    <row r="21" spans="1:10" ht="35.1" customHeight="1">
      <c r="A21" s="670"/>
      <c r="B21" s="671"/>
      <c r="C21" s="237"/>
      <c r="D21" s="237"/>
      <c r="E21" s="237"/>
      <c r="F21" s="237"/>
      <c r="G21" s="237"/>
      <c r="H21" s="72"/>
      <c r="I21" s="71"/>
      <c r="J21" s="1"/>
    </row>
    <row r="22" spans="1:10" ht="35.1" customHeight="1">
      <c r="A22" s="672"/>
      <c r="B22" s="674"/>
      <c r="C22" s="236"/>
      <c r="D22" s="236"/>
      <c r="E22" s="236"/>
      <c r="F22" s="236"/>
      <c r="G22" s="236"/>
      <c r="H22" s="74"/>
      <c r="I22" s="73"/>
      <c r="J22" s="1"/>
    </row>
    <row r="23" spans="1:10" ht="35.1" customHeight="1">
      <c r="A23" s="670"/>
      <c r="B23" s="671"/>
      <c r="C23" s="237"/>
      <c r="D23" s="237"/>
      <c r="E23" s="237"/>
      <c r="F23" s="237"/>
      <c r="G23" s="237"/>
      <c r="H23" s="72"/>
      <c r="I23" s="71"/>
      <c r="J23" s="1"/>
    </row>
    <row r="24" spans="1:10" ht="35.1" customHeight="1">
      <c r="A24" s="672"/>
      <c r="B24" s="673"/>
      <c r="C24" s="236"/>
      <c r="D24" s="241"/>
      <c r="E24" s="236"/>
      <c r="F24" s="241"/>
      <c r="G24" s="240"/>
      <c r="H24" s="74"/>
      <c r="I24" s="73"/>
      <c r="J24" s="1"/>
    </row>
    <row r="25" spans="1:10" ht="35.1" customHeight="1">
      <c r="A25" s="670"/>
      <c r="B25" s="673"/>
      <c r="C25" s="237"/>
      <c r="D25" s="61"/>
      <c r="E25" s="237"/>
      <c r="F25" s="61"/>
      <c r="G25" s="238"/>
      <c r="H25" s="72"/>
      <c r="I25" s="71"/>
      <c r="J25" s="1"/>
    </row>
    <row r="26" spans="1:10" ht="35.1" customHeight="1">
      <c r="A26" s="672"/>
      <c r="B26" s="674"/>
      <c r="C26" s="236"/>
      <c r="D26" s="236"/>
      <c r="E26" s="236"/>
      <c r="F26" s="236"/>
      <c r="G26" s="236"/>
      <c r="H26" s="74"/>
      <c r="I26" s="73"/>
      <c r="J26" s="1"/>
    </row>
    <row r="27" spans="1:10" ht="35.1" customHeight="1">
      <c r="A27" s="670"/>
      <c r="B27" s="671"/>
      <c r="C27" s="237"/>
      <c r="D27" s="237"/>
      <c r="E27" s="237"/>
      <c r="F27" s="237"/>
      <c r="G27" s="237"/>
      <c r="H27" s="72"/>
      <c r="I27" s="71"/>
      <c r="J27" s="1"/>
    </row>
    <row r="28" spans="1:10" ht="35.1" customHeight="1">
      <c r="A28" s="672"/>
      <c r="B28" s="673"/>
      <c r="C28" s="236"/>
      <c r="D28" s="241"/>
      <c r="E28" s="236"/>
      <c r="F28" s="241"/>
      <c r="G28" s="240"/>
      <c r="H28" s="74"/>
      <c r="I28" s="73"/>
      <c r="J28" s="1"/>
    </row>
    <row r="29" spans="1:10" ht="35.1" customHeight="1">
      <c r="A29" s="670"/>
      <c r="B29" s="673"/>
      <c r="C29" s="237"/>
      <c r="D29" s="61"/>
      <c r="E29" s="237"/>
      <c r="F29" s="61"/>
      <c r="G29" s="238"/>
      <c r="H29" s="72"/>
      <c r="I29" s="71"/>
      <c r="J29" s="1"/>
    </row>
    <row r="30" spans="1:10" ht="35.1" customHeight="1">
      <c r="A30" s="672"/>
      <c r="B30" s="674"/>
      <c r="C30" s="236"/>
      <c r="D30" s="236"/>
      <c r="E30" s="236"/>
      <c r="F30" s="236"/>
      <c r="G30" s="236"/>
      <c r="H30" s="74"/>
      <c r="I30" s="73"/>
      <c r="J30" s="1"/>
    </row>
    <row r="31" spans="1:10" ht="35.1" customHeight="1">
      <c r="A31" s="670"/>
      <c r="B31" s="671"/>
      <c r="C31" s="237"/>
      <c r="D31" s="237"/>
      <c r="E31" s="237"/>
      <c r="F31" s="237"/>
      <c r="G31" s="237"/>
      <c r="H31" s="72"/>
      <c r="I31" s="71"/>
      <c r="J31" s="1"/>
    </row>
    <row r="32" spans="1:10" ht="35.1" customHeight="1">
      <c r="A32" s="672"/>
      <c r="B32" s="673"/>
      <c r="C32" s="236"/>
      <c r="D32" s="241"/>
      <c r="E32" s="236"/>
      <c r="F32" s="241"/>
      <c r="G32" s="240"/>
      <c r="H32" s="74"/>
      <c r="I32" s="73"/>
      <c r="J32" s="1"/>
    </row>
    <row r="33" spans="1:10" ht="35.1" customHeight="1">
      <c r="A33" s="670"/>
      <c r="B33" s="673"/>
      <c r="C33" s="237"/>
      <c r="D33" s="61"/>
      <c r="E33" s="237"/>
      <c r="F33" s="61"/>
      <c r="G33" s="238"/>
      <c r="H33" s="72"/>
      <c r="I33" s="71"/>
      <c r="J33" s="1"/>
    </row>
    <row r="34" spans="1:10" ht="35.1" customHeight="1">
      <c r="A34" s="672"/>
      <c r="B34" s="674"/>
      <c r="C34" s="236"/>
      <c r="D34" s="236"/>
      <c r="E34" s="236"/>
      <c r="F34" s="236"/>
      <c r="G34" s="236"/>
      <c r="H34" s="74"/>
      <c r="I34" s="73"/>
      <c r="J34" s="1"/>
    </row>
    <row r="35" spans="1:10" ht="35.1" customHeight="1">
      <c r="A35" s="670"/>
      <c r="B35" s="671"/>
      <c r="C35" s="237"/>
      <c r="D35" s="237"/>
      <c r="E35" s="237"/>
      <c r="F35" s="237"/>
      <c r="G35" s="237"/>
      <c r="H35" s="72"/>
      <c r="I35" s="71"/>
      <c r="J35" s="1"/>
    </row>
    <row r="36" spans="1:10" ht="35.1" customHeight="1">
      <c r="A36" s="672"/>
      <c r="B36" s="673"/>
      <c r="C36" s="236"/>
      <c r="D36" s="241"/>
      <c r="E36" s="236"/>
      <c r="F36" s="241"/>
      <c r="G36" s="240"/>
      <c r="H36" s="74"/>
      <c r="I36" s="73"/>
      <c r="J36" s="1"/>
    </row>
    <row r="37" spans="1:10" ht="35.1" customHeight="1">
      <c r="A37" s="670"/>
      <c r="B37" s="673"/>
      <c r="C37" s="237"/>
      <c r="D37" s="61"/>
      <c r="E37" s="237"/>
      <c r="F37" s="61"/>
      <c r="G37" s="238"/>
      <c r="H37" s="72"/>
      <c r="I37" s="71"/>
      <c r="J37" s="1"/>
    </row>
    <row r="38" spans="1:10" ht="35.1" customHeight="1">
      <c r="A38" s="672"/>
      <c r="B38" s="674"/>
      <c r="C38" s="236"/>
      <c r="D38" s="236"/>
      <c r="E38" s="236"/>
      <c r="F38" s="236"/>
      <c r="G38" s="236"/>
      <c r="H38" s="74"/>
      <c r="I38" s="73"/>
      <c r="J38" s="1"/>
    </row>
    <row r="39" spans="1:10" ht="35.1" customHeight="1">
      <c r="A39" s="670"/>
      <c r="B39" s="671"/>
      <c r="C39" s="237"/>
      <c r="D39" s="237"/>
      <c r="E39" s="237"/>
      <c r="F39" s="237"/>
      <c r="G39" s="237"/>
      <c r="H39" s="72"/>
      <c r="I39" s="71"/>
      <c r="J39" s="1"/>
    </row>
    <row r="40" spans="1:10" ht="35.1" customHeight="1">
      <c r="A40" s="672"/>
      <c r="B40" s="673"/>
      <c r="C40" s="236"/>
      <c r="D40" s="241"/>
      <c r="E40" s="236"/>
      <c r="F40" s="241"/>
      <c r="G40" s="240"/>
      <c r="H40" s="74"/>
      <c r="I40" s="73"/>
      <c r="J40" s="1"/>
    </row>
    <row r="41" spans="1:10" ht="35.1" customHeight="1">
      <c r="A41" s="670"/>
      <c r="B41" s="673"/>
      <c r="C41" s="237"/>
      <c r="D41" s="61"/>
      <c r="E41" s="237"/>
      <c r="F41" s="61"/>
      <c r="G41" s="238"/>
      <c r="H41" s="72"/>
      <c r="I41" s="71"/>
      <c r="J41" s="1"/>
    </row>
    <row r="42" spans="1:10" ht="35.1" customHeight="1">
      <c r="A42" s="672"/>
      <c r="B42" s="674"/>
      <c r="C42" s="236"/>
      <c r="D42" s="236"/>
      <c r="E42" s="236"/>
      <c r="F42" s="236"/>
      <c r="G42" s="236"/>
      <c r="H42" s="74"/>
      <c r="I42" s="73"/>
      <c r="J42" s="1"/>
    </row>
    <row r="43" spans="1:10" ht="35.1" customHeight="1">
      <c r="A43" s="670"/>
      <c r="B43" s="671"/>
      <c r="C43" s="237"/>
      <c r="D43" s="237"/>
      <c r="E43" s="237"/>
      <c r="F43" s="237"/>
      <c r="G43" s="237"/>
      <c r="H43" s="72"/>
      <c r="I43" s="71"/>
      <c r="J43" s="1"/>
    </row>
    <row r="44" spans="1:10" ht="35.1" customHeight="1">
      <c r="A44" s="672"/>
      <c r="B44" s="673"/>
      <c r="C44" s="236"/>
      <c r="D44" s="241"/>
      <c r="E44" s="236"/>
      <c r="F44" s="241"/>
      <c r="G44" s="240"/>
      <c r="H44" s="74"/>
      <c r="I44" s="73"/>
      <c r="J44" s="1"/>
    </row>
    <row r="45" spans="1:10" ht="35.1" customHeight="1">
      <c r="A45" s="670"/>
      <c r="B45" s="673"/>
      <c r="C45" s="237"/>
      <c r="D45" s="61"/>
      <c r="E45" s="237"/>
      <c r="F45" s="61"/>
      <c r="G45" s="238"/>
      <c r="H45" s="72"/>
      <c r="I45" s="71"/>
      <c r="J45" s="1"/>
    </row>
    <row r="46" spans="1:10" ht="35.1" customHeight="1">
      <c r="A46" s="672"/>
      <c r="B46" s="674"/>
      <c r="C46" s="236"/>
      <c r="D46" s="236"/>
      <c r="E46" s="236"/>
      <c r="F46" s="236"/>
      <c r="G46" s="236"/>
      <c r="H46" s="74"/>
      <c r="I46" s="73"/>
      <c r="J46" s="1"/>
    </row>
    <row r="47" spans="1:10" ht="35.1" customHeight="1">
      <c r="A47" s="670"/>
      <c r="B47" s="671"/>
      <c r="C47" s="237"/>
      <c r="D47" s="237"/>
      <c r="E47" s="237"/>
      <c r="F47" s="237"/>
      <c r="G47" s="237"/>
      <c r="H47" s="72"/>
      <c r="I47" s="71"/>
      <c r="J47" s="1"/>
    </row>
    <row r="48" spans="1:10" ht="35.1" customHeight="1">
      <c r="A48" s="672"/>
      <c r="B48" s="673"/>
      <c r="C48" s="236"/>
      <c r="D48" s="241"/>
      <c r="E48" s="236"/>
      <c r="F48" s="241"/>
      <c r="G48" s="240"/>
      <c r="H48" s="74"/>
      <c r="I48" s="73"/>
      <c r="J48" s="1"/>
    </row>
    <row r="49" spans="1:10" ht="35.1" customHeight="1">
      <c r="A49" s="670"/>
      <c r="B49" s="673"/>
      <c r="C49" s="237"/>
      <c r="D49" s="61"/>
      <c r="E49" s="237"/>
      <c r="F49" s="61"/>
      <c r="G49" s="238"/>
      <c r="H49" s="72"/>
      <c r="I49" s="71"/>
      <c r="J49" s="1"/>
    </row>
    <row r="50" spans="1:10" ht="35.1" customHeight="1">
      <c r="A50" s="672"/>
      <c r="B50" s="674"/>
      <c r="C50" s="236"/>
      <c r="D50" s="236"/>
      <c r="E50" s="236"/>
      <c r="F50" s="236"/>
      <c r="G50" s="236"/>
      <c r="H50" s="74"/>
      <c r="I50" s="73"/>
      <c r="J50" s="1"/>
    </row>
    <row r="51" spans="1:10" ht="35.1" customHeight="1">
      <c r="A51" s="670"/>
      <c r="B51" s="671"/>
      <c r="C51" s="237"/>
      <c r="D51" s="237"/>
      <c r="E51" s="237"/>
      <c r="F51" s="237"/>
      <c r="G51" s="237"/>
      <c r="H51" s="72"/>
      <c r="I51" s="71"/>
      <c r="J51" s="1"/>
    </row>
    <row r="52" spans="1:10" ht="35.1" customHeight="1">
      <c r="A52" s="672"/>
      <c r="B52" s="673"/>
      <c r="C52" s="236"/>
      <c r="D52" s="241"/>
      <c r="E52" s="236"/>
      <c r="F52" s="241"/>
      <c r="G52" s="240"/>
      <c r="H52" s="74"/>
      <c r="I52" s="73"/>
      <c r="J52" s="1"/>
    </row>
    <row r="53" spans="1:10" ht="35.1" customHeight="1">
      <c r="A53" s="670"/>
      <c r="B53" s="673"/>
      <c r="C53" s="237"/>
      <c r="D53" s="61"/>
      <c r="E53" s="237"/>
      <c r="F53" s="61"/>
      <c r="G53" s="238"/>
      <c r="H53" s="72"/>
      <c r="I53" s="71"/>
      <c r="J53" s="1"/>
    </row>
    <row r="54" spans="1:10" ht="35.1" customHeight="1">
      <c r="A54" s="672"/>
      <c r="B54" s="674"/>
      <c r="C54" s="236"/>
      <c r="D54" s="236"/>
      <c r="E54" s="236"/>
      <c r="F54" s="236"/>
      <c r="G54" s="236"/>
      <c r="H54" s="74"/>
      <c r="I54" s="73"/>
      <c r="J54" s="1"/>
    </row>
  </sheetData>
  <sheetProtection password="D232" sheet="1" objects="1" scenarios="1"/>
  <protectedRanges>
    <protectedRange sqref="A7:I54" name="Range1"/>
  </protectedRanges>
  <mergeCells count="2389">
    <mergeCell ref="A53:B53"/>
    <mergeCell ref="A54:B54"/>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CG1:CK1"/>
    <mergeCell ref="CN1:CR1"/>
    <mergeCell ref="CU1:CY1"/>
    <mergeCell ref="DB1:DF1"/>
    <mergeCell ref="DI1:DM1"/>
    <mergeCell ref="DP1:DT1"/>
    <mergeCell ref="AQ1:AU1"/>
    <mergeCell ref="AX1:BB1"/>
    <mergeCell ref="BE1:BI1"/>
    <mergeCell ref="BL1:BP1"/>
    <mergeCell ref="BS1:BW1"/>
    <mergeCell ref="BZ1:CD1"/>
    <mergeCell ref="O1:S1"/>
    <mergeCell ref="V1:Z1"/>
    <mergeCell ref="AC1:AG1"/>
    <mergeCell ref="AJ1:AN1"/>
    <mergeCell ref="HC1:HG1"/>
    <mergeCell ref="HJ1:HN1"/>
    <mergeCell ref="HQ1:HU1"/>
    <mergeCell ref="HX1:IB1"/>
    <mergeCell ref="IE1:II1"/>
    <mergeCell ref="IL1:IP1"/>
    <mergeCell ref="FM1:FQ1"/>
    <mergeCell ref="FT1:FX1"/>
    <mergeCell ref="GA1:GE1"/>
    <mergeCell ref="GH1:GL1"/>
    <mergeCell ref="GO1:GS1"/>
    <mergeCell ref="GV1:GZ1"/>
    <mergeCell ref="DW1:EA1"/>
    <mergeCell ref="ED1:EH1"/>
    <mergeCell ref="EK1:EO1"/>
    <mergeCell ref="ER1:EV1"/>
    <mergeCell ref="EY1:FC1"/>
    <mergeCell ref="FF1:FJ1"/>
    <mergeCell ref="LY1:MC1"/>
    <mergeCell ref="MF1:MJ1"/>
    <mergeCell ref="MM1:MQ1"/>
    <mergeCell ref="MT1:MX1"/>
    <mergeCell ref="NA1:NE1"/>
    <mergeCell ref="NH1:NL1"/>
    <mergeCell ref="KI1:KM1"/>
    <mergeCell ref="KP1:KT1"/>
    <mergeCell ref="KW1:LA1"/>
    <mergeCell ref="LD1:LH1"/>
    <mergeCell ref="LK1:LO1"/>
    <mergeCell ref="LR1:LV1"/>
    <mergeCell ref="IS1:IW1"/>
    <mergeCell ref="IZ1:JD1"/>
    <mergeCell ref="JG1:JK1"/>
    <mergeCell ref="JN1:JR1"/>
    <mergeCell ref="JU1:JY1"/>
    <mergeCell ref="KB1:KF1"/>
    <mergeCell ref="QU1:QY1"/>
    <mergeCell ref="RB1:RF1"/>
    <mergeCell ref="RI1:RM1"/>
    <mergeCell ref="RP1:RT1"/>
    <mergeCell ref="RW1:SA1"/>
    <mergeCell ref="SD1:SH1"/>
    <mergeCell ref="PE1:PI1"/>
    <mergeCell ref="PL1:PP1"/>
    <mergeCell ref="PS1:PW1"/>
    <mergeCell ref="PZ1:QD1"/>
    <mergeCell ref="QG1:QK1"/>
    <mergeCell ref="QN1:QR1"/>
    <mergeCell ref="NO1:NS1"/>
    <mergeCell ref="NV1:NZ1"/>
    <mergeCell ref="OC1:OG1"/>
    <mergeCell ref="OJ1:ON1"/>
    <mergeCell ref="OQ1:OU1"/>
    <mergeCell ref="OX1:PB1"/>
    <mergeCell ref="VQ1:VU1"/>
    <mergeCell ref="VX1:WB1"/>
    <mergeCell ref="WE1:WI1"/>
    <mergeCell ref="WL1:WP1"/>
    <mergeCell ref="WS1:WW1"/>
    <mergeCell ref="WZ1:XD1"/>
    <mergeCell ref="UA1:UE1"/>
    <mergeCell ref="UH1:UL1"/>
    <mergeCell ref="UO1:US1"/>
    <mergeCell ref="UV1:UZ1"/>
    <mergeCell ref="VC1:VG1"/>
    <mergeCell ref="VJ1:VN1"/>
    <mergeCell ref="SK1:SO1"/>
    <mergeCell ref="SR1:SV1"/>
    <mergeCell ref="SY1:TC1"/>
    <mergeCell ref="TF1:TJ1"/>
    <mergeCell ref="TM1:TQ1"/>
    <mergeCell ref="TT1:TX1"/>
    <mergeCell ref="AAM1:AAQ1"/>
    <mergeCell ref="AAT1:AAX1"/>
    <mergeCell ref="ABA1:ABE1"/>
    <mergeCell ref="ABH1:ABL1"/>
    <mergeCell ref="ABO1:ABS1"/>
    <mergeCell ref="ABV1:ABZ1"/>
    <mergeCell ref="YW1:ZA1"/>
    <mergeCell ref="ZD1:ZH1"/>
    <mergeCell ref="ZK1:ZO1"/>
    <mergeCell ref="ZR1:ZV1"/>
    <mergeCell ref="ZY1:AAC1"/>
    <mergeCell ref="AAF1:AAJ1"/>
    <mergeCell ref="XG1:XK1"/>
    <mergeCell ref="XN1:XR1"/>
    <mergeCell ref="XU1:XY1"/>
    <mergeCell ref="YB1:YF1"/>
    <mergeCell ref="YI1:YM1"/>
    <mergeCell ref="YP1:YT1"/>
    <mergeCell ref="AFI1:AFM1"/>
    <mergeCell ref="AFP1:AFT1"/>
    <mergeCell ref="AFW1:AGA1"/>
    <mergeCell ref="AGD1:AGH1"/>
    <mergeCell ref="AGK1:AGO1"/>
    <mergeCell ref="AGR1:AGV1"/>
    <mergeCell ref="ADS1:ADW1"/>
    <mergeCell ref="ADZ1:AED1"/>
    <mergeCell ref="AEG1:AEK1"/>
    <mergeCell ref="AEN1:AER1"/>
    <mergeCell ref="AEU1:AEY1"/>
    <mergeCell ref="AFB1:AFF1"/>
    <mergeCell ref="ACC1:ACG1"/>
    <mergeCell ref="ACJ1:ACN1"/>
    <mergeCell ref="ACQ1:ACU1"/>
    <mergeCell ref="ACX1:ADB1"/>
    <mergeCell ref="ADE1:ADI1"/>
    <mergeCell ref="ADL1:ADP1"/>
    <mergeCell ref="AKE1:AKI1"/>
    <mergeCell ref="AKL1:AKP1"/>
    <mergeCell ref="AKS1:AKW1"/>
    <mergeCell ref="AKZ1:ALD1"/>
    <mergeCell ref="ALG1:ALK1"/>
    <mergeCell ref="ALN1:ALR1"/>
    <mergeCell ref="AIO1:AIS1"/>
    <mergeCell ref="AIV1:AIZ1"/>
    <mergeCell ref="AJC1:AJG1"/>
    <mergeCell ref="AJJ1:AJN1"/>
    <mergeCell ref="AJQ1:AJU1"/>
    <mergeCell ref="AJX1:AKB1"/>
    <mergeCell ref="AGY1:AHC1"/>
    <mergeCell ref="AHF1:AHJ1"/>
    <mergeCell ref="AHM1:AHQ1"/>
    <mergeCell ref="AHT1:AHX1"/>
    <mergeCell ref="AIA1:AIE1"/>
    <mergeCell ref="AIH1:AIL1"/>
    <mergeCell ref="APA1:APE1"/>
    <mergeCell ref="APH1:APL1"/>
    <mergeCell ref="APO1:APS1"/>
    <mergeCell ref="APV1:APZ1"/>
    <mergeCell ref="AQC1:AQG1"/>
    <mergeCell ref="AQJ1:AQN1"/>
    <mergeCell ref="ANK1:ANO1"/>
    <mergeCell ref="ANR1:ANV1"/>
    <mergeCell ref="ANY1:AOC1"/>
    <mergeCell ref="AOF1:AOJ1"/>
    <mergeCell ref="AOM1:AOQ1"/>
    <mergeCell ref="AOT1:AOX1"/>
    <mergeCell ref="ALU1:ALY1"/>
    <mergeCell ref="AMB1:AMF1"/>
    <mergeCell ref="AMI1:AMM1"/>
    <mergeCell ref="AMP1:AMT1"/>
    <mergeCell ref="AMW1:ANA1"/>
    <mergeCell ref="AND1:ANH1"/>
    <mergeCell ref="ATW1:AUA1"/>
    <mergeCell ref="AUD1:AUH1"/>
    <mergeCell ref="AUK1:AUO1"/>
    <mergeCell ref="AUR1:AUV1"/>
    <mergeCell ref="AUY1:AVC1"/>
    <mergeCell ref="AVF1:AVJ1"/>
    <mergeCell ref="ASG1:ASK1"/>
    <mergeCell ref="ASN1:ASR1"/>
    <mergeCell ref="ASU1:ASY1"/>
    <mergeCell ref="ATB1:ATF1"/>
    <mergeCell ref="ATI1:ATM1"/>
    <mergeCell ref="ATP1:ATT1"/>
    <mergeCell ref="AQQ1:AQU1"/>
    <mergeCell ref="AQX1:ARB1"/>
    <mergeCell ref="ARE1:ARI1"/>
    <mergeCell ref="ARL1:ARP1"/>
    <mergeCell ref="ARS1:ARW1"/>
    <mergeCell ref="ARZ1:ASD1"/>
    <mergeCell ref="AYS1:AYW1"/>
    <mergeCell ref="AYZ1:AZD1"/>
    <mergeCell ref="AZG1:AZK1"/>
    <mergeCell ref="AZN1:AZR1"/>
    <mergeCell ref="AZU1:AZY1"/>
    <mergeCell ref="BAB1:BAF1"/>
    <mergeCell ref="AXC1:AXG1"/>
    <mergeCell ref="AXJ1:AXN1"/>
    <mergeCell ref="AXQ1:AXU1"/>
    <mergeCell ref="AXX1:AYB1"/>
    <mergeCell ref="AYE1:AYI1"/>
    <mergeCell ref="AYL1:AYP1"/>
    <mergeCell ref="AVM1:AVQ1"/>
    <mergeCell ref="AVT1:AVX1"/>
    <mergeCell ref="AWA1:AWE1"/>
    <mergeCell ref="AWH1:AWL1"/>
    <mergeCell ref="AWO1:AWS1"/>
    <mergeCell ref="AWV1:AWZ1"/>
    <mergeCell ref="BDO1:BDS1"/>
    <mergeCell ref="BDV1:BDZ1"/>
    <mergeCell ref="BEC1:BEG1"/>
    <mergeCell ref="BEJ1:BEN1"/>
    <mergeCell ref="BEQ1:BEU1"/>
    <mergeCell ref="BEX1:BFB1"/>
    <mergeCell ref="BBY1:BCC1"/>
    <mergeCell ref="BCF1:BCJ1"/>
    <mergeCell ref="BCM1:BCQ1"/>
    <mergeCell ref="BCT1:BCX1"/>
    <mergeCell ref="BDA1:BDE1"/>
    <mergeCell ref="BDH1:BDL1"/>
    <mergeCell ref="BAI1:BAM1"/>
    <mergeCell ref="BAP1:BAT1"/>
    <mergeCell ref="BAW1:BBA1"/>
    <mergeCell ref="BBD1:BBH1"/>
    <mergeCell ref="BBK1:BBO1"/>
    <mergeCell ref="BBR1:BBV1"/>
    <mergeCell ref="BIK1:BIO1"/>
    <mergeCell ref="BIR1:BIV1"/>
    <mergeCell ref="BIY1:BJC1"/>
    <mergeCell ref="BJF1:BJJ1"/>
    <mergeCell ref="BJM1:BJQ1"/>
    <mergeCell ref="BJT1:BJX1"/>
    <mergeCell ref="BGU1:BGY1"/>
    <mergeCell ref="BHB1:BHF1"/>
    <mergeCell ref="BHI1:BHM1"/>
    <mergeCell ref="BHP1:BHT1"/>
    <mergeCell ref="BHW1:BIA1"/>
    <mergeCell ref="BID1:BIH1"/>
    <mergeCell ref="BFE1:BFI1"/>
    <mergeCell ref="BFL1:BFP1"/>
    <mergeCell ref="BFS1:BFW1"/>
    <mergeCell ref="BFZ1:BGD1"/>
    <mergeCell ref="BGG1:BGK1"/>
    <mergeCell ref="BGN1:BGR1"/>
    <mergeCell ref="BNG1:BNK1"/>
    <mergeCell ref="BNN1:BNR1"/>
    <mergeCell ref="BNU1:BNY1"/>
    <mergeCell ref="BOB1:BOF1"/>
    <mergeCell ref="BOI1:BOM1"/>
    <mergeCell ref="BOP1:BOT1"/>
    <mergeCell ref="BLQ1:BLU1"/>
    <mergeCell ref="BLX1:BMB1"/>
    <mergeCell ref="BME1:BMI1"/>
    <mergeCell ref="BML1:BMP1"/>
    <mergeCell ref="BMS1:BMW1"/>
    <mergeCell ref="BMZ1:BND1"/>
    <mergeCell ref="BKA1:BKE1"/>
    <mergeCell ref="BKH1:BKL1"/>
    <mergeCell ref="BKO1:BKS1"/>
    <mergeCell ref="BKV1:BKZ1"/>
    <mergeCell ref="BLC1:BLG1"/>
    <mergeCell ref="BLJ1:BLN1"/>
    <mergeCell ref="BSC1:BSG1"/>
    <mergeCell ref="BSJ1:BSN1"/>
    <mergeCell ref="BSQ1:BSU1"/>
    <mergeCell ref="BSX1:BTB1"/>
    <mergeCell ref="BTE1:BTI1"/>
    <mergeCell ref="BTL1:BTP1"/>
    <mergeCell ref="BQM1:BQQ1"/>
    <mergeCell ref="BQT1:BQX1"/>
    <mergeCell ref="BRA1:BRE1"/>
    <mergeCell ref="BRH1:BRL1"/>
    <mergeCell ref="BRO1:BRS1"/>
    <mergeCell ref="BRV1:BRZ1"/>
    <mergeCell ref="BOW1:BPA1"/>
    <mergeCell ref="BPD1:BPH1"/>
    <mergeCell ref="BPK1:BPO1"/>
    <mergeCell ref="BPR1:BPV1"/>
    <mergeCell ref="BPY1:BQC1"/>
    <mergeCell ref="BQF1:BQJ1"/>
    <mergeCell ref="BWY1:BXC1"/>
    <mergeCell ref="BXF1:BXJ1"/>
    <mergeCell ref="BXM1:BXQ1"/>
    <mergeCell ref="BXT1:BXX1"/>
    <mergeCell ref="BYA1:BYE1"/>
    <mergeCell ref="BYH1:BYL1"/>
    <mergeCell ref="BVI1:BVM1"/>
    <mergeCell ref="BVP1:BVT1"/>
    <mergeCell ref="BVW1:BWA1"/>
    <mergeCell ref="BWD1:BWH1"/>
    <mergeCell ref="BWK1:BWO1"/>
    <mergeCell ref="BWR1:BWV1"/>
    <mergeCell ref="BTS1:BTW1"/>
    <mergeCell ref="BTZ1:BUD1"/>
    <mergeCell ref="BUG1:BUK1"/>
    <mergeCell ref="BUN1:BUR1"/>
    <mergeCell ref="BUU1:BUY1"/>
    <mergeCell ref="BVB1:BVF1"/>
    <mergeCell ref="CBU1:CBY1"/>
    <mergeCell ref="CCB1:CCF1"/>
    <mergeCell ref="CCI1:CCM1"/>
    <mergeCell ref="CCP1:CCT1"/>
    <mergeCell ref="CCW1:CDA1"/>
    <mergeCell ref="CDD1:CDH1"/>
    <mergeCell ref="CAE1:CAI1"/>
    <mergeCell ref="CAL1:CAP1"/>
    <mergeCell ref="CAS1:CAW1"/>
    <mergeCell ref="CAZ1:CBD1"/>
    <mergeCell ref="CBG1:CBK1"/>
    <mergeCell ref="CBN1:CBR1"/>
    <mergeCell ref="BYO1:BYS1"/>
    <mergeCell ref="BYV1:BYZ1"/>
    <mergeCell ref="BZC1:BZG1"/>
    <mergeCell ref="BZJ1:BZN1"/>
    <mergeCell ref="BZQ1:BZU1"/>
    <mergeCell ref="BZX1:CAB1"/>
    <mergeCell ref="CGQ1:CGU1"/>
    <mergeCell ref="CGX1:CHB1"/>
    <mergeCell ref="CHE1:CHI1"/>
    <mergeCell ref="CHL1:CHP1"/>
    <mergeCell ref="CHS1:CHW1"/>
    <mergeCell ref="CHZ1:CID1"/>
    <mergeCell ref="CFA1:CFE1"/>
    <mergeCell ref="CFH1:CFL1"/>
    <mergeCell ref="CFO1:CFS1"/>
    <mergeCell ref="CFV1:CFZ1"/>
    <mergeCell ref="CGC1:CGG1"/>
    <mergeCell ref="CGJ1:CGN1"/>
    <mergeCell ref="CDK1:CDO1"/>
    <mergeCell ref="CDR1:CDV1"/>
    <mergeCell ref="CDY1:CEC1"/>
    <mergeCell ref="CEF1:CEJ1"/>
    <mergeCell ref="CEM1:CEQ1"/>
    <mergeCell ref="CET1:CEX1"/>
    <mergeCell ref="CLM1:CLQ1"/>
    <mergeCell ref="CLT1:CLX1"/>
    <mergeCell ref="CMA1:CME1"/>
    <mergeCell ref="CMH1:CML1"/>
    <mergeCell ref="CMO1:CMS1"/>
    <mergeCell ref="CMV1:CMZ1"/>
    <mergeCell ref="CJW1:CKA1"/>
    <mergeCell ref="CKD1:CKH1"/>
    <mergeCell ref="CKK1:CKO1"/>
    <mergeCell ref="CKR1:CKV1"/>
    <mergeCell ref="CKY1:CLC1"/>
    <mergeCell ref="CLF1:CLJ1"/>
    <mergeCell ref="CIG1:CIK1"/>
    <mergeCell ref="CIN1:CIR1"/>
    <mergeCell ref="CIU1:CIY1"/>
    <mergeCell ref="CJB1:CJF1"/>
    <mergeCell ref="CJI1:CJM1"/>
    <mergeCell ref="CJP1:CJT1"/>
    <mergeCell ref="CQI1:CQM1"/>
    <mergeCell ref="CQP1:CQT1"/>
    <mergeCell ref="CQW1:CRA1"/>
    <mergeCell ref="CRD1:CRH1"/>
    <mergeCell ref="CRK1:CRO1"/>
    <mergeCell ref="CRR1:CRV1"/>
    <mergeCell ref="COS1:COW1"/>
    <mergeCell ref="COZ1:CPD1"/>
    <mergeCell ref="CPG1:CPK1"/>
    <mergeCell ref="CPN1:CPR1"/>
    <mergeCell ref="CPU1:CPY1"/>
    <mergeCell ref="CQB1:CQF1"/>
    <mergeCell ref="CNC1:CNG1"/>
    <mergeCell ref="CNJ1:CNN1"/>
    <mergeCell ref="CNQ1:CNU1"/>
    <mergeCell ref="CNX1:COB1"/>
    <mergeCell ref="COE1:COI1"/>
    <mergeCell ref="COL1:COP1"/>
    <mergeCell ref="CVE1:CVI1"/>
    <mergeCell ref="CVL1:CVP1"/>
    <mergeCell ref="CVS1:CVW1"/>
    <mergeCell ref="CVZ1:CWD1"/>
    <mergeCell ref="CWG1:CWK1"/>
    <mergeCell ref="CWN1:CWR1"/>
    <mergeCell ref="CTO1:CTS1"/>
    <mergeCell ref="CTV1:CTZ1"/>
    <mergeCell ref="CUC1:CUG1"/>
    <mergeCell ref="CUJ1:CUN1"/>
    <mergeCell ref="CUQ1:CUU1"/>
    <mergeCell ref="CUX1:CVB1"/>
    <mergeCell ref="CRY1:CSC1"/>
    <mergeCell ref="CSF1:CSJ1"/>
    <mergeCell ref="CSM1:CSQ1"/>
    <mergeCell ref="CST1:CSX1"/>
    <mergeCell ref="CTA1:CTE1"/>
    <mergeCell ref="CTH1:CTL1"/>
    <mergeCell ref="DAA1:DAE1"/>
    <mergeCell ref="DAH1:DAL1"/>
    <mergeCell ref="DAO1:DAS1"/>
    <mergeCell ref="DAV1:DAZ1"/>
    <mergeCell ref="DBC1:DBG1"/>
    <mergeCell ref="DBJ1:DBN1"/>
    <mergeCell ref="CYK1:CYO1"/>
    <mergeCell ref="CYR1:CYV1"/>
    <mergeCell ref="CYY1:CZC1"/>
    <mergeCell ref="CZF1:CZJ1"/>
    <mergeCell ref="CZM1:CZQ1"/>
    <mergeCell ref="CZT1:CZX1"/>
    <mergeCell ref="CWU1:CWY1"/>
    <mergeCell ref="CXB1:CXF1"/>
    <mergeCell ref="CXI1:CXM1"/>
    <mergeCell ref="CXP1:CXT1"/>
    <mergeCell ref="CXW1:CYA1"/>
    <mergeCell ref="CYD1:CYH1"/>
    <mergeCell ref="DEW1:DFA1"/>
    <mergeCell ref="DFD1:DFH1"/>
    <mergeCell ref="DFK1:DFO1"/>
    <mergeCell ref="DFR1:DFV1"/>
    <mergeCell ref="DFY1:DGC1"/>
    <mergeCell ref="DGF1:DGJ1"/>
    <mergeCell ref="DDG1:DDK1"/>
    <mergeCell ref="DDN1:DDR1"/>
    <mergeCell ref="DDU1:DDY1"/>
    <mergeCell ref="DEB1:DEF1"/>
    <mergeCell ref="DEI1:DEM1"/>
    <mergeCell ref="DEP1:DET1"/>
    <mergeCell ref="DBQ1:DBU1"/>
    <mergeCell ref="DBX1:DCB1"/>
    <mergeCell ref="DCE1:DCI1"/>
    <mergeCell ref="DCL1:DCP1"/>
    <mergeCell ref="DCS1:DCW1"/>
    <mergeCell ref="DCZ1:DDD1"/>
    <mergeCell ref="DJS1:DJW1"/>
    <mergeCell ref="DJZ1:DKD1"/>
    <mergeCell ref="DKG1:DKK1"/>
    <mergeCell ref="DKN1:DKR1"/>
    <mergeCell ref="DKU1:DKY1"/>
    <mergeCell ref="DLB1:DLF1"/>
    <mergeCell ref="DIC1:DIG1"/>
    <mergeCell ref="DIJ1:DIN1"/>
    <mergeCell ref="DIQ1:DIU1"/>
    <mergeCell ref="DIX1:DJB1"/>
    <mergeCell ref="DJE1:DJI1"/>
    <mergeCell ref="DJL1:DJP1"/>
    <mergeCell ref="DGM1:DGQ1"/>
    <mergeCell ref="DGT1:DGX1"/>
    <mergeCell ref="DHA1:DHE1"/>
    <mergeCell ref="DHH1:DHL1"/>
    <mergeCell ref="DHO1:DHS1"/>
    <mergeCell ref="DHV1:DHZ1"/>
    <mergeCell ref="DOO1:DOS1"/>
    <mergeCell ref="DOV1:DOZ1"/>
    <mergeCell ref="DPC1:DPG1"/>
    <mergeCell ref="DPJ1:DPN1"/>
    <mergeCell ref="DPQ1:DPU1"/>
    <mergeCell ref="DPX1:DQB1"/>
    <mergeCell ref="DMY1:DNC1"/>
    <mergeCell ref="DNF1:DNJ1"/>
    <mergeCell ref="DNM1:DNQ1"/>
    <mergeCell ref="DNT1:DNX1"/>
    <mergeCell ref="DOA1:DOE1"/>
    <mergeCell ref="DOH1:DOL1"/>
    <mergeCell ref="DLI1:DLM1"/>
    <mergeCell ref="DLP1:DLT1"/>
    <mergeCell ref="DLW1:DMA1"/>
    <mergeCell ref="DMD1:DMH1"/>
    <mergeCell ref="DMK1:DMO1"/>
    <mergeCell ref="DMR1:DMV1"/>
    <mergeCell ref="DTK1:DTO1"/>
    <mergeCell ref="DTR1:DTV1"/>
    <mergeCell ref="DTY1:DUC1"/>
    <mergeCell ref="DUF1:DUJ1"/>
    <mergeCell ref="DUM1:DUQ1"/>
    <mergeCell ref="DUT1:DUX1"/>
    <mergeCell ref="DRU1:DRY1"/>
    <mergeCell ref="DSB1:DSF1"/>
    <mergeCell ref="DSI1:DSM1"/>
    <mergeCell ref="DSP1:DST1"/>
    <mergeCell ref="DSW1:DTA1"/>
    <mergeCell ref="DTD1:DTH1"/>
    <mergeCell ref="DQE1:DQI1"/>
    <mergeCell ref="DQL1:DQP1"/>
    <mergeCell ref="DQS1:DQW1"/>
    <mergeCell ref="DQZ1:DRD1"/>
    <mergeCell ref="DRG1:DRK1"/>
    <mergeCell ref="DRN1:DRR1"/>
    <mergeCell ref="DYG1:DYK1"/>
    <mergeCell ref="DYN1:DYR1"/>
    <mergeCell ref="DYU1:DYY1"/>
    <mergeCell ref="DZB1:DZF1"/>
    <mergeCell ref="DZI1:DZM1"/>
    <mergeCell ref="DZP1:DZT1"/>
    <mergeCell ref="DWQ1:DWU1"/>
    <mergeCell ref="DWX1:DXB1"/>
    <mergeCell ref="DXE1:DXI1"/>
    <mergeCell ref="DXL1:DXP1"/>
    <mergeCell ref="DXS1:DXW1"/>
    <mergeCell ref="DXZ1:DYD1"/>
    <mergeCell ref="DVA1:DVE1"/>
    <mergeCell ref="DVH1:DVL1"/>
    <mergeCell ref="DVO1:DVS1"/>
    <mergeCell ref="DVV1:DVZ1"/>
    <mergeCell ref="DWC1:DWG1"/>
    <mergeCell ref="DWJ1:DWN1"/>
    <mergeCell ref="EDC1:EDG1"/>
    <mergeCell ref="EDJ1:EDN1"/>
    <mergeCell ref="EDQ1:EDU1"/>
    <mergeCell ref="EDX1:EEB1"/>
    <mergeCell ref="EEE1:EEI1"/>
    <mergeCell ref="EEL1:EEP1"/>
    <mergeCell ref="EBM1:EBQ1"/>
    <mergeCell ref="EBT1:EBX1"/>
    <mergeCell ref="ECA1:ECE1"/>
    <mergeCell ref="ECH1:ECL1"/>
    <mergeCell ref="ECO1:ECS1"/>
    <mergeCell ref="ECV1:ECZ1"/>
    <mergeCell ref="DZW1:EAA1"/>
    <mergeCell ref="EAD1:EAH1"/>
    <mergeCell ref="EAK1:EAO1"/>
    <mergeCell ref="EAR1:EAV1"/>
    <mergeCell ref="EAY1:EBC1"/>
    <mergeCell ref="EBF1:EBJ1"/>
    <mergeCell ref="EHY1:EIC1"/>
    <mergeCell ref="EIF1:EIJ1"/>
    <mergeCell ref="EIM1:EIQ1"/>
    <mergeCell ref="EIT1:EIX1"/>
    <mergeCell ref="EJA1:EJE1"/>
    <mergeCell ref="EJH1:EJL1"/>
    <mergeCell ref="EGI1:EGM1"/>
    <mergeCell ref="EGP1:EGT1"/>
    <mergeCell ref="EGW1:EHA1"/>
    <mergeCell ref="EHD1:EHH1"/>
    <mergeCell ref="EHK1:EHO1"/>
    <mergeCell ref="EHR1:EHV1"/>
    <mergeCell ref="EES1:EEW1"/>
    <mergeCell ref="EEZ1:EFD1"/>
    <mergeCell ref="EFG1:EFK1"/>
    <mergeCell ref="EFN1:EFR1"/>
    <mergeCell ref="EFU1:EFY1"/>
    <mergeCell ref="EGB1:EGF1"/>
    <mergeCell ref="EMU1:EMY1"/>
    <mergeCell ref="ENB1:ENF1"/>
    <mergeCell ref="ENI1:ENM1"/>
    <mergeCell ref="ENP1:ENT1"/>
    <mergeCell ref="ENW1:EOA1"/>
    <mergeCell ref="EOD1:EOH1"/>
    <mergeCell ref="ELE1:ELI1"/>
    <mergeCell ref="ELL1:ELP1"/>
    <mergeCell ref="ELS1:ELW1"/>
    <mergeCell ref="ELZ1:EMD1"/>
    <mergeCell ref="EMG1:EMK1"/>
    <mergeCell ref="EMN1:EMR1"/>
    <mergeCell ref="EJO1:EJS1"/>
    <mergeCell ref="EJV1:EJZ1"/>
    <mergeCell ref="EKC1:EKG1"/>
    <mergeCell ref="EKJ1:EKN1"/>
    <mergeCell ref="EKQ1:EKU1"/>
    <mergeCell ref="EKX1:ELB1"/>
    <mergeCell ref="ERQ1:ERU1"/>
    <mergeCell ref="ERX1:ESB1"/>
    <mergeCell ref="ESE1:ESI1"/>
    <mergeCell ref="ESL1:ESP1"/>
    <mergeCell ref="ESS1:ESW1"/>
    <mergeCell ref="ESZ1:ETD1"/>
    <mergeCell ref="EQA1:EQE1"/>
    <mergeCell ref="EQH1:EQL1"/>
    <mergeCell ref="EQO1:EQS1"/>
    <mergeCell ref="EQV1:EQZ1"/>
    <mergeCell ref="ERC1:ERG1"/>
    <mergeCell ref="ERJ1:ERN1"/>
    <mergeCell ref="EOK1:EOO1"/>
    <mergeCell ref="EOR1:EOV1"/>
    <mergeCell ref="EOY1:EPC1"/>
    <mergeCell ref="EPF1:EPJ1"/>
    <mergeCell ref="EPM1:EPQ1"/>
    <mergeCell ref="EPT1:EPX1"/>
    <mergeCell ref="EWM1:EWQ1"/>
    <mergeCell ref="EWT1:EWX1"/>
    <mergeCell ref="EXA1:EXE1"/>
    <mergeCell ref="EXH1:EXL1"/>
    <mergeCell ref="EXO1:EXS1"/>
    <mergeCell ref="EXV1:EXZ1"/>
    <mergeCell ref="EUW1:EVA1"/>
    <mergeCell ref="EVD1:EVH1"/>
    <mergeCell ref="EVK1:EVO1"/>
    <mergeCell ref="EVR1:EVV1"/>
    <mergeCell ref="EVY1:EWC1"/>
    <mergeCell ref="EWF1:EWJ1"/>
    <mergeCell ref="ETG1:ETK1"/>
    <mergeCell ref="ETN1:ETR1"/>
    <mergeCell ref="ETU1:ETY1"/>
    <mergeCell ref="EUB1:EUF1"/>
    <mergeCell ref="EUI1:EUM1"/>
    <mergeCell ref="EUP1:EUT1"/>
    <mergeCell ref="FBI1:FBM1"/>
    <mergeCell ref="FBP1:FBT1"/>
    <mergeCell ref="FBW1:FCA1"/>
    <mergeCell ref="FCD1:FCH1"/>
    <mergeCell ref="FCK1:FCO1"/>
    <mergeCell ref="FCR1:FCV1"/>
    <mergeCell ref="EZS1:EZW1"/>
    <mergeCell ref="EZZ1:FAD1"/>
    <mergeCell ref="FAG1:FAK1"/>
    <mergeCell ref="FAN1:FAR1"/>
    <mergeCell ref="FAU1:FAY1"/>
    <mergeCell ref="FBB1:FBF1"/>
    <mergeCell ref="EYC1:EYG1"/>
    <mergeCell ref="EYJ1:EYN1"/>
    <mergeCell ref="EYQ1:EYU1"/>
    <mergeCell ref="EYX1:EZB1"/>
    <mergeCell ref="EZE1:EZI1"/>
    <mergeCell ref="EZL1:EZP1"/>
    <mergeCell ref="FGE1:FGI1"/>
    <mergeCell ref="FGL1:FGP1"/>
    <mergeCell ref="FGS1:FGW1"/>
    <mergeCell ref="FGZ1:FHD1"/>
    <mergeCell ref="FHG1:FHK1"/>
    <mergeCell ref="FHN1:FHR1"/>
    <mergeCell ref="FEO1:FES1"/>
    <mergeCell ref="FEV1:FEZ1"/>
    <mergeCell ref="FFC1:FFG1"/>
    <mergeCell ref="FFJ1:FFN1"/>
    <mergeCell ref="FFQ1:FFU1"/>
    <mergeCell ref="FFX1:FGB1"/>
    <mergeCell ref="FCY1:FDC1"/>
    <mergeCell ref="FDF1:FDJ1"/>
    <mergeCell ref="FDM1:FDQ1"/>
    <mergeCell ref="FDT1:FDX1"/>
    <mergeCell ref="FEA1:FEE1"/>
    <mergeCell ref="FEH1:FEL1"/>
    <mergeCell ref="FLA1:FLE1"/>
    <mergeCell ref="FLH1:FLL1"/>
    <mergeCell ref="FLO1:FLS1"/>
    <mergeCell ref="FLV1:FLZ1"/>
    <mergeCell ref="FMC1:FMG1"/>
    <mergeCell ref="FMJ1:FMN1"/>
    <mergeCell ref="FJK1:FJO1"/>
    <mergeCell ref="FJR1:FJV1"/>
    <mergeCell ref="FJY1:FKC1"/>
    <mergeCell ref="FKF1:FKJ1"/>
    <mergeCell ref="FKM1:FKQ1"/>
    <mergeCell ref="FKT1:FKX1"/>
    <mergeCell ref="FHU1:FHY1"/>
    <mergeCell ref="FIB1:FIF1"/>
    <mergeCell ref="FII1:FIM1"/>
    <mergeCell ref="FIP1:FIT1"/>
    <mergeCell ref="FIW1:FJA1"/>
    <mergeCell ref="FJD1:FJH1"/>
    <mergeCell ref="FPW1:FQA1"/>
    <mergeCell ref="FQD1:FQH1"/>
    <mergeCell ref="FQK1:FQO1"/>
    <mergeCell ref="FQR1:FQV1"/>
    <mergeCell ref="FQY1:FRC1"/>
    <mergeCell ref="FRF1:FRJ1"/>
    <mergeCell ref="FOG1:FOK1"/>
    <mergeCell ref="FON1:FOR1"/>
    <mergeCell ref="FOU1:FOY1"/>
    <mergeCell ref="FPB1:FPF1"/>
    <mergeCell ref="FPI1:FPM1"/>
    <mergeCell ref="FPP1:FPT1"/>
    <mergeCell ref="FMQ1:FMU1"/>
    <mergeCell ref="FMX1:FNB1"/>
    <mergeCell ref="FNE1:FNI1"/>
    <mergeCell ref="FNL1:FNP1"/>
    <mergeCell ref="FNS1:FNW1"/>
    <mergeCell ref="FNZ1:FOD1"/>
    <mergeCell ref="FUS1:FUW1"/>
    <mergeCell ref="FUZ1:FVD1"/>
    <mergeCell ref="FVG1:FVK1"/>
    <mergeCell ref="FVN1:FVR1"/>
    <mergeCell ref="FVU1:FVY1"/>
    <mergeCell ref="FWB1:FWF1"/>
    <mergeCell ref="FTC1:FTG1"/>
    <mergeCell ref="FTJ1:FTN1"/>
    <mergeCell ref="FTQ1:FTU1"/>
    <mergeCell ref="FTX1:FUB1"/>
    <mergeCell ref="FUE1:FUI1"/>
    <mergeCell ref="FUL1:FUP1"/>
    <mergeCell ref="FRM1:FRQ1"/>
    <mergeCell ref="FRT1:FRX1"/>
    <mergeCell ref="FSA1:FSE1"/>
    <mergeCell ref="FSH1:FSL1"/>
    <mergeCell ref="FSO1:FSS1"/>
    <mergeCell ref="FSV1:FSZ1"/>
    <mergeCell ref="FZO1:FZS1"/>
    <mergeCell ref="FZV1:FZZ1"/>
    <mergeCell ref="GAC1:GAG1"/>
    <mergeCell ref="GAJ1:GAN1"/>
    <mergeCell ref="GAQ1:GAU1"/>
    <mergeCell ref="GAX1:GBB1"/>
    <mergeCell ref="FXY1:FYC1"/>
    <mergeCell ref="FYF1:FYJ1"/>
    <mergeCell ref="FYM1:FYQ1"/>
    <mergeCell ref="FYT1:FYX1"/>
    <mergeCell ref="FZA1:FZE1"/>
    <mergeCell ref="FZH1:FZL1"/>
    <mergeCell ref="FWI1:FWM1"/>
    <mergeCell ref="FWP1:FWT1"/>
    <mergeCell ref="FWW1:FXA1"/>
    <mergeCell ref="FXD1:FXH1"/>
    <mergeCell ref="FXK1:FXO1"/>
    <mergeCell ref="FXR1:FXV1"/>
    <mergeCell ref="GEK1:GEO1"/>
    <mergeCell ref="GER1:GEV1"/>
    <mergeCell ref="GEY1:GFC1"/>
    <mergeCell ref="GFF1:GFJ1"/>
    <mergeCell ref="GFM1:GFQ1"/>
    <mergeCell ref="GFT1:GFX1"/>
    <mergeCell ref="GCU1:GCY1"/>
    <mergeCell ref="GDB1:GDF1"/>
    <mergeCell ref="GDI1:GDM1"/>
    <mergeCell ref="GDP1:GDT1"/>
    <mergeCell ref="GDW1:GEA1"/>
    <mergeCell ref="GED1:GEH1"/>
    <mergeCell ref="GBE1:GBI1"/>
    <mergeCell ref="GBL1:GBP1"/>
    <mergeCell ref="GBS1:GBW1"/>
    <mergeCell ref="GBZ1:GCD1"/>
    <mergeCell ref="GCG1:GCK1"/>
    <mergeCell ref="GCN1:GCR1"/>
    <mergeCell ref="GJG1:GJK1"/>
    <mergeCell ref="GJN1:GJR1"/>
    <mergeCell ref="GJU1:GJY1"/>
    <mergeCell ref="GKB1:GKF1"/>
    <mergeCell ref="GKI1:GKM1"/>
    <mergeCell ref="GKP1:GKT1"/>
    <mergeCell ref="GHQ1:GHU1"/>
    <mergeCell ref="GHX1:GIB1"/>
    <mergeCell ref="GIE1:GII1"/>
    <mergeCell ref="GIL1:GIP1"/>
    <mergeCell ref="GIS1:GIW1"/>
    <mergeCell ref="GIZ1:GJD1"/>
    <mergeCell ref="GGA1:GGE1"/>
    <mergeCell ref="GGH1:GGL1"/>
    <mergeCell ref="GGO1:GGS1"/>
    <mergeCell ref="GGV1:GGZ1"/>
    <mergeCell ref="GHC1:GHG1"/>
    <mergeCell ref="GHJ1:GHN1"/>
    <mergeCell ref="GOC1:GOG1"/>
    <mergeCell ref="GOJ1:GON1"/>
    <mergeCell ref="GOQ1:GOU1"/>
    <mergeCell ref="GOX1:GPB1"/>
    <mergeCell ref="GPE1:GPI1"/>
    <mergeCell ref="GPL1:GPP1"/>
    <mergeCell ref="GMM1:GMQ1"/>
    <mergeCell ref="GMT1:GMX1"/>
    <mergeCell ref="GNA1:GNE1"/>
    <mergeCell ref="GNH1:GNL1"/>
    <mergeCell ref="GNO1:GNS1"/>
    <mergeCell ref="GNV1:GNZ1"/>
    <mergeCell ref="GKW1:GLA1"/>
    <mergeCell ref="GLD1:GLH1"/>
    <mergeCell ref="GLK1:GLO1"/>
    <mergeCell ref="GLR1:GLV1"/>
    <mergeCell ref="GLY1:GMC1"/>
    <mergeCell ref="GMF1:GMJ1"/>
    <mergeCell ref="GSY1:GTC1"/>
    <mergeCell ref="GTF1:GTJ1"/>
    <mergeCell ref="GTM1:GTQ1"/>
    <mergeCell ref="GTT1:GTX1"/>
    <mergeCell ref="GUA1:GUE1"/>
    <mergeCell ref="GUH1:GUL1"/>
    <mergeCell ref="GRI1:GRM1"/>
    <mergeCell ref="GRP1:GRT1"/>
    <mergeCell ref="GRW1:GSA1"/>
    <mergeCell ref="GSD1:GSH1"/>
    <mergeCell ref="GSK1:GSO1"/>
    <mergeCell ref="GSR1:GSV1"/>
    <mergeCell ref="GPS1:GPW1"/>
    <mergeCell ref="GPZ1:GQD1"/>
    <mergeCell ref="GQG1:GQK1"/>
    <mergeCell ref="GQN1:GQR1"/>
    <mergeCell ref="GQU1:GQY1"/>
    <mergeCell ref="GRB1:GRF1"/>
    <mergeCell ref="GXU1:GXY1"/>
    <mergeCell ref="GYB1:GYF1"/>
    <mergeCell ref="GYI1:GYM1"/>
    <mergeCell ref="GYP1:GYT1"/>
    <mergeCell ref="GYW1:GZA1"/>
    <mergeCell ref="GZD1:GZH1"/>
    <mergeCell ref="GWE1:GWI1"/>
    <mergeCell ref="GWL1:GWP1"/>
    <mergeCell ref="GWS1:GWW1"/>
    <mergeCell ref="GWZ1:GXD1"/>
    <mergeCell ref="GXG1:GXK1"/>
    <mergeCell ref="GXN1:GXR1"/>
    <mergeCell ref="GUO1:GUS1"/>
    <mergeCell ref="GUV1:GUZ1"/>
    <mergeCell ref="GVC1:GVG1"/>
    <mergeCell ref="GVJ1:GVN1"/>
    <mergeCell ref="GVQ1:GVU1"/>
    <mergeCell ref="GVX1:GWB1"/>
    <mergeCell ref="HCQ1:HCU1"/>
    <mergeCell ref="HCX1:HDB1"/>
    <mergeCell ref="HDE1:HDI1"/>
    <mergeCell ref="HDL1:HDP1"/>
    <mergeCell ref="HDS1:HDW1"/>
    <mergeCell ref="HDZ1:HED1"/>
    <mergeCell ref="HBA1:HBE1"/>
    <mergeCell ref="HBH1:HBL1"/>
    <mergeCell ref="HBO1:HBS1"/>
    <mergeCell ref="HBV1:HBZ1"/>
    <mergeCell ref="HCC1:HCG1"/>
    <mergeCell ref="HCJ1:HCN1"/>
    <mergeCell ref="GZK1:GZO1"/>
    <mergeCell ref="GZR1:GZV1"/>
    <mergeCell ref="GZY1:HAC1"/>
    <mergeCell ref="HAF1:HAJ1"/>
    <mergeCell ref="HAM1:HAQ1"/>
    <mergeCell ref="HAT1:HAX1"/>
    <mergeCell ref="HHM1:HHQ1"/>
    <mergeCell ref="HHT1:HHX1"/>
    <mergeCell ref="HIA1:HIE1"/>
    <mergeCell ref="HIH1:HIL1"/>
    <mergeCell ref="HIO1:HIS1"/>
    <mergeCell ref="HIV1:HIZ1"/>
    <mergeCell ref="HFW1:HGA1"/>
    <mergeCell ref="HGD1:HGH1"/>
    <mergeCell ref="HGK1:HGO1"/>
    <mergeCell ref="HGR1:HGV1"/>
    <mergeCell ref="HGY1:HHC1"/>
    <mergeCell ref="HHF1:HHJ1"/>
    <mergeCell ref="HEG1:HEK1"/>
    <mergeCell ref="HEN1:HER1"/>
    <mergeCell ref="HEU1:HEY1"/>
    <mergeCell ref="HFB1:HFF1"/>
    <mergeCell ref="HFI1:HFM1"/>
    <mergeCell ref="HFP1:HFT1"/>
    <mergeCell ref="HMI1:HMM1"/>
    <mergeCell ref="HMP1:HMT1"/>
    <mergeCell ref="HMW1:HNA1"/>
    <mergeCell ref="HND1:HNH1"/>
    <mergeCell ref="HNK1:HNO1"/>
    <mergeCell ref="HNR1:HNV1"/>
    <mergeCell ref="HKS1:HKW1"/>
    <mergeCell ref="HKZ1:HLD1"/>
    <mergeCell ref="HLG1:HLK1"/>
    <mergeCell ref="HLN1:HLR1"/>
    <mergeCell ref="HLU1:HLY1"/>
    <mergeCell ref="HMB1:HMF1"/>
    <mergeCell ref="HJC1:HJG1"/>
    <mergeCell ref="HJJ1:HJN1"/>
    <mergeCell ref="HJQ1:HJU1"/>
    <mergeCell ref="HJX1:HKB1"/>
    <mergeCell ref="HKE1:HKI1"/>
    <mergeCell ref="HKL1:HKP1"/>
    <mergeCell ref="HRE1:HRI1"/>
    <mergeCell ref="HRL1:HRP1"/>
    <mergeCell ref="HRS1:HRW1"/>
    <mergeCell ref="HRZ1:HSD1"/>
    <mergeCell ref="HSG1:HSK1"/>
    <mergeCell ref="HSN1:HSR1"/>
    <mergeCell ref="HPO1:HPS1"/>
    <mergeCell ref="HPV1:HPZ1"/>
    <mergeCell ref="HQC1:HQG1"/>
    <mergeCell ref="HQJ1:HQN1"/>
    <mergeCell ref="HQQ1:HQU1"/>
    <mergeCell ref="HQX1:HRB1"/>
    <mergeCell ref="HNY1:HOC1"/>
    <mergeCell ref="HOF1:HOJ1"/>
    <mergeCell ref="HOM1:HOQ1"/>
    <mergeCell ref="HOT1:HOX1"/>
    <mergeCell ref="HPA1:HPE1"/>
    <mergeCell ref="HPH1:HPL1"/>
    <mergeCell ref="HWA1:HWE1"/>
    <mergeCell ref="HWH1:HWL1"/>
    <mergeCell ref="HWO1:HWS1"/>
    <mergeCell ref="HWV1:HWZ1"/>
    <mergeCell ref="HXC1:HXG1"/>
    <mergeCell ref="HXJ1:HXN1"/>
    <mergeCell ref="HUK1:HUO1"/>
    <mergeCell ref="HUR1:HUV1"/>
    <mergeCell ref="HUY1:HVC1"/>
    <mergeCell ref="HVF1:HVJ1"/>
    <mergeCell ref="HVM1:HVQ1"/>
    <mergeCell ref="HVT1:HVX1"/>
    <mergeCell ref="HSU1:HSY1"/>
    <mergeCell ref="HTB1:HTF1"/>
    <mergeCell ref="HTI1:HTM1"/>
    <mergeCell ref="HTP1:HTT1"/>
    <mergeCell ref="HTW1:HUA1"/>
    <mergeCell ref="HUD1:HUH1"/>
    <mergeCell ref="IAW1:IBA1"/>
    <mergeCell ref="IBD1:IBH1"/>
    <mergeCell ref="IBK1:IBO1"/>
    <mergeCell ref="IBR1:IBV1"/>
    <mergeCell ref="IBY1:ICC1"/>
    <mergeCell ref="ICF1:ICJ1"/>
    <mergeCell ref="HZG1:HZK1"/>
    <mergeCell ref="HZN1:HZR1"/>
    <mergeCell ref="HZU1:HZY1"/>
    <mergeCell ref="IAB1:IAF1"/>
    <mergeCell ref="IAI1:IAM1"/>
    <mergeCell ref="IAP1:IAT1"/>
    <mergeCell ref="HXQ1:HXU1"/>
    <mergeCell ref="HXX1:HYB1"/>
    <mergeCell ref="HYE1:HYI1"/>
    <mergeCell ref="HYL1:HYP1"/>
    <mergeCell ref="HYS1:HYW1"/>
    <mergeCell ref="HYZ1:HZD1"/>
    <mergeCell ref="IFS1:IFW1"/>
    <mergeCell ref="IFZ1:IGD1"/>
    <mergeCell ref="IGG1:IGK1"/>
    <mergeCell ref="IGN1:IGR1"/>
    <mergeCell ref="IGU1:IGY1"/>
    <mergeCell ref="IHB1:IHF1"/>
    <mergeCell ref="IEC1:IEG1"/>
    <mergeCell ref="IEJ1:IEN1"/>
    <mergeCell ref="IEQ1:IEU1"/>
    <mergeCell ref="IEX1:IFB1"/>
    <mergeCell ref="IFE1:IFI1"/>
    <mergeCell ref="IFL1:IFP1"/>
    <mergeCell ref="ICM1:ICQ1"/>
    <mergeCell ref="ICT1:ICX1"/>
    <mergeCell ref="IDA1:IDE1"/>
    <mergeCell ref="IDH1:IDL1"/>
    <mergeCell ref="IDO1:IDS1"/>
    <mergeCell ref="IDV1:IDZ1"/>
    <mergeCell ref="IKO1:IKS1"/>
    <mergeCell ref="IKV1:IKZ1"/>
    <mergeCell ref="ILC1:ILG1"/>
    <mergeCell ref="ILJ1:ILN1"/>
    <mergeCell ref="ILQ1:ILU1"/>
    <mergeCell ref="ILX1:IMB1"/>
    <mergeCell ref="IIY1:IJC1"/>
    <mergeCell ref="IJF1:IJJ1"/>
    <mergeCell ref="IJM1:IJQ1"/>
    <mergeCell ref="IJT1:IJX1"/>
    <mergeCell ref="IKA1:IKE1"/>
    <mergeCell ref="IKH1:IKL1"/>
    <mergeCell ref="IHI1:IHM1"/>
    <mergeCell ref="IHP1:IHT1"/>
    <mergeCell ref="IHW1:IIA1"/>
    <mergeCell ref="IID1:IIH1"/>
    <mergeCell ref="IIK1:IIO1"/>
    <mergeCell ref="IIR1:IIV1"/>
    <mergeCell ref="IPK1:IPO1"/>
    <mergeCell ref="IPR1:IPV1"/>
    <mergeCell ref="IPY1:IQC1"/>
    <mergeCell ref="IQF1:IQJ1"/>
    <mergeCell ref="IQM1:IQQ1"/>
    <mergeCell ref="IQT1:IQX1"/>
    <mergeCell ref="INU1:INY1"/>
    <mergeCell ref="IOB1:IOF1"/>
    <mergeCell ref="IOI1:IOM1"/>
    <mergeCell ref="IOP1:IOT1"/>
    <mergeCell ref="IOW1:IPA1"/>
    <mergeCell ref="IPD1:IPH1"/>
    <mergeCell ref="IME1:IMI1"/>
    <mergeCell ref="IML1:IMP1"/>
    <mergeCell ref="IMS1:IMW1"/>
    <mergeCell ref="IMZ1:IND1"/>
    <mergeCell ref="ING1:INK1"/>
    <mergeCell ref="INN1:INR1"/>
    <mergeCell ref="IUG1:IUK1"/>
    <mergeCell ref="IUN1:IUR1"/>
    <mergeCell ref="IUU1:IUY1"/>
    <mergeCell ref="IVB1:IVF1"/>
    <mergeCell ref="IVI1:IVM1"/>
    <mergeCell ref="IVP1:IVT1"/>
    <mergeCell ref="ISQ1:ISU1"/>
    <mergeCell ref="ISX1:ITB1"/>
    <mergeCell ref="ITE1:ITI1"/>
    <mergeCell ref="ITL1:ITP1"/>
    <mergeCell ref="ITS1:ITW1"/>
    <mergeCell ref="ITZ1:IUD1"/>
    <mergeCell ref="IRA1:IRE1"/>
    <mergeCell ref="IRH1:IRL1"/>
    <mergeCell ref="IRO1:IRS1"/>
    <mergeCell ref="IRV1:IRZ1"/>
    <mergeCell ref="ISC1:ISG1"/>
    <mergeCell ref="ISJ1:ISN1"/>
    <mergeCell ref="IZC1:IZG1"/>
    <mergeCell ref="IZJ1:IZN1"/>
    <mergeCell ref="IZQ1:IZU1"/>
    <mergeCell ref="IZX1:JAB1"/>
    <mergeCell ref="JAE1:JAI1"/>
    <mergeCell ref="JAL1:JAP1"/>
    <mergeCell ref="IXM1:IXQ1"/>
    <mergeCell ref="IXT1:IXX1"/>
    <mergeCell ref="IYA1:IYE1"/>
    <mergeCell ref="IYH1:IYL1"/>
    <mergeCell ref="IYO1:IYS1"/>
    <mergeCell ref="IYV1:IYZ1"/>
    <mergeCell ref="IVW1:IWA1"/>
    <mergeCell ref="IWD1:IWH1"/>
    <mergeCell ref="IWK1:IWO1"/>
    <mergeCell ref="IWR1:IWV1"/>
    <mergeCell ref="IWY1:IXC1"/>
    <mergeCell ref="IXF1:IXJ1"/>
    <mergeCell ref="JDY1:JEC1"/>
    <mergeCell ref="JEF1:JEJ1"/>
    <mergeCell ref="JEM1:JEQ1"/>
    <mergeCell ref="JET1:JEX1"/>
    <mergeCell ref="JFA1:JFE1"/>
    <mergeCell ref="JFH1:JFL1"/>
    <mergeCell ref="JCI1:JCM1"/>
    <mergeCell ref="JCP1:JCT1"/>
    <mergeCell ref="JCW1:JDA1"/>
    <mergeCell ref="JDD1:JDH1"/>
    <mergeCell ref="JDK1:JDO1"/>
    <mergeCell ref="JDR1:JDV1"/>
    <mergeCell ref="JAS1:JAW1"/>
    <mergeCell ref="JAZ1:JBD1"/>
    <mergeCell ref="JBG1:JBK1"/>
    <mergeCell ref="JBN1:JBR1"/>
    <mergeCell ref="JBU1:JBY1"/>
    <mergeCell ref="JCB1:JCF1"/>
    <mergeCell ref="JIU1:JIY1"/>
    <mergeCell ref="JJB1:JJF1"/>
    <mergeCell ref="JJI1:JJM1"/>
    <mergeCell ref="JJP1:JJT1"/>
    <mergeCell ref="JJW1:JKA1"/>
    <mergeCell ref="JKD1:JKH1"/>
    <mergeCell ref="JHE1:JHI1"/>
    <mergeCell ref="JHL1:JHP1"/>
    <mergeCell ref="JHS1:JHW1"/>
    <mergeCell ref="JHZ1:JID1"/>
    <mergeCell ref="JIG1:JIK1"/>
    <mergeCell ref="JIN1:JIR1"/>
    <mergeCell ref="JFO1:JFS1"/>
    <mergeCell ref="JFV1:JFZ1"/>
    <mergeCell ref="JGC1:JGG1"/>
    <mergeCell ref="JGJ1:JGN1"/>
    <mergeCell ref="JGQ1:JGU1"/>
    <mergeCell ref="JGX1:JHB1"/>
    <mergeCell ref="JNQ1:JNU1"/>
    <mergeCell ref="JNX1:JOB1"/>
    <mergeCell ref="JOE1:JOI1"/>
    <mergeCell ref="JOL1:JOP1"/>
    <mergeCell ref="JOS1:JOW1"/>
    <mergeCell ref="JOZ1:JPD1"/>
    <mergeCell ref="JMA1:JME1"/>
    <mergeCell ref="JMH1:JML1"/>
    <mergeCell ref="JMO1:JMS1"/>
    <mergeCell ref="JMV1:JMZ1"/>
    <mergeCell ref="JNC1:JNG1"/>
    <mergeCell ref="JNJ1:JNN1"/>
    <mergeCell ref="JKK1:JKO1"/>
    <mergeCell ref="JKR1:JKV1"/>
    <mergeCell ref="JKY1:JLC1"/>
    <mergeCell ref="JLF1:JLJ1"/>
    <mergeCell ref="JLM1:JLQ1"/>
    <mergeCell ref="JLT1:JLX1"/>
    <mergeCell ref="JSM1:JSQ1"/>
    <mergeCell ref="JST1:JSX1"/>
    <mergeCell ref="JTA1:JTE1"/>
    <mergeCell ref="JTH1:JTL1"/>
    <mergeCell ref="JTO1:JTS1"/>
    <mergeCell ref="JTV1:JTZ1"/>
    <mergeCell ref="JQW1:JRA1"/>
    <mergeCell ref="JRD1:JRH1"/>
    <mergeCell ref="JRK1:JRO1"/>
    <mergeCell ref="JRR1:JRV1"/>
    <mergeCell ref="JRY1:JSC1"/>
    <mergeCell ref="JSF1:JSJ1"/>
    <mergeCell ref="JPG1:JPK1"/>
    <mergeCell ref="JPN1:JPR1"/>
    <mergeCell ref="JPU1:JPY1"/>
    <mergeCell ref="JQB1:JQF1"/>
    <mergeCell ref="JQI1:JQM1"/>
    <mergeCell ref="JQP1:JQT1"/>
    <mergeCell ref="JXI1:JXM1"/>
    <mergeCell ref="JXP1:JXT1"/>
    <mergeCell ref="JXW1:JYA1"/>
    <mergeCell ref="JYD1:JYH1"/>
    <mergeCell ref="JYK1:JYO1"/>
    <mergeCell ref="JYR1:JYV1"/>
    <mergeCell ref="JVS1:JVW1"/>
    <mergeCell ref="JVZ1:JWD1"/>
    <mergeCell ref="JWG1:JWK1"/>
    <mergeCell ref="JWN1:JWR1"/>
    <mergeCell ref="JWU1:JWY1"/>
    <mergeCell ref="JXB1:JXF1"/>
    <mergeCell ref="JUC1:JUG1"/>
    <mergeCell ref="JUJ1:JUN1"/>
    <mergeCell ref="JUQ1:JUU1"/>
    <mergeCell ref="JUX1:JVB1"/>
    <mergeCell ref="JVE1:JVI1"/>
    <mergeCell ref="JVL1:JVP1"/>
    <mergeCell ref="KCE1:KCI1"/>
    <mergeCell ref="KCL1:KCP1"/>
    <mergeCell ref="KCS1:KCW1"/>
    <mergeCell ref="KCZ1:KDD1"/>
    <mergeCell ref="KDG1:KDK1"/>
    <mergeCell ref="KDN1:KDR1"/>
    <mergeCell ref="KAO1:KAS1"/>
    <mergeCell ref="KAV1:KAZ1"/>
    <mergeCell ref="KBC1:KBG1"/>
    <mergeCell ref="KBJ1:KBN1"/>
    <mergeCell ref="KBQ1:KBU1"/>
    <mergeCell ref="KBX1:KCB1"/>
    <mergeCell ref="JYY1:JZC1"/>
    <mergeCell ref="JZF1:JZJ1"/>
    <mergeCell ref="JZM1:JZQ1"/>
    <mergeCell ref="JZT1:JZX1"/>
    <mergeCell ref="KAA1:KAE1"/>
    <mergeCell ref="KAH1:KAL1"/>
    <mergeCell ref="KHA1:KHE1"/>
    <mergeCell ref="KHH1:KHL1"/>
    <mergeCell ref="KHO1:KHS1"/>
    <mergeCell ref="KHV1:KHZ1"/>
    <mergeCell ref="KIC1:KIG1"/>
    <mergeCell ref="KIJ1:KIN1"/>
    <mergeCell ref="KFK1:KFO1"/>
    <mergeCell ref="KFR1:KFV1"/>
    <mergeCell ref="KFY1:KGC1"/>
    <mergeCell ref="KGF1:KGJ1"/>
    <mergeCell ref="KGM1:KGQ1"/>
    <mergeCell ref="KGT1:KGX1"/>
    <mergeCell ref="KDU1:KDY1"/>
    <mergeCell ref="KEB1:KEF1"/>
    <mergeCell ref="KEI1:KEM1"/>
    <mergeCell ref="KEP1:KET1"/>
    <mergeCell ref="KEW1:KFA1"/>
    <mergeCell ref="KFD1:KFH1"/>
    <mergeCell ref="KLW1:KMA1"/>
    <mergeCell ref="KMD1:KMH1"/>
    <mergeCell ref="KMK1:KMO1"/>
    <mergeCell ref="KMR1:KMV1"/>
    <mergeCell ref="KMY1:KNC1"/>
    <mergeCell ref="KNF1:KNJ1"/>
    <mergeCell ref="KKG1:KKK1"/>
    <mergeCell ref="KKN1:KKR1"/>
    <mergeCell ref="KKU1:KKY1"/>
    <mergeCell ref="KLB1:KLF1"/>
    <mergeCell ref="KLI1:KLM1"/>
    <mergeCell ref="KLP1:KLT1"/>
    <mergeCell ref="KIQ1:KIU1"/>
    <mergeCell ref="KIX1:KJB1"/>
    <mergeCell ref="KJE1:KJI1"/>
    <mergeCell ref="KJL1:KJP1"/>
    <mergeCell ref="KJS1:KJW1"/>
    <mergeCell ref="KJZ1:KKD1"/>
    <mergeCell ref="KQS1:KQW1"/>
    <mergeCell ref="KQZ1:KRD1"/>
    <mergeCell ref="KRG1:KRK1"/>
    <mergeCell ref="KRN1:KRR1"/>
    <mergeCell ref="KRU1:KRY1"/>
    <mergeCell ref="KSB1:KSF1"/>
    <mergeCell ref="KPC1:KPG1"/>
    <mergeCell ref="KPJ1:KPN1"/>
    <mergeCell ref="KPQ1:KPU1"/>
    <mergeCell ref="KPX1:KQB1"/>
    <mergeCell ref="KQE1:KQI1"/>
    <mergeCell ref="KQL1:KQP1"/>
    <mergeCell ref="KNM1:KNQ1"/>
    <mergeCell ref="KNT1:KNX1"/>
    <mergeCell ref="KOA1:KOE1"/>
    <mergeCell ref="KOH1:KOL1"/>
    <mergeCell ref="KOO1:KOS1"/>
    <mergeCell ref="KOV1:KOZ1"/>
    <mergeCell ref="KVO1:KVS1"/>
    <mergeCell ref="KVV1:KVZ1"/>
    <mergeCell ref="KWC1:KWG1"/>
    <mergeCell ref="KWJ1:KWN1"/>
    <mergeCell ref="KWQ1:KWU1"/>
    <mergeCell ref="KWX1:KXB1"/>
    <mergeCell ref="KTY1:KUC1"/>
    <mergeCell ref="KUF1:KUJ1"/>
    <mergeCell ref="KUM1:KUQ1"/>
    <mergeCell ref="KUT1:KUX1"/>
    <mergeCell ref="KVA1:KVE1"/>
    <mergeCell ref="KVH1:KVL1"/>
    <mergeCell ref="KSI1:KSM1"/>
    <mergeCell ref="KSP1:KST1"/>
    <mergeCell ref="KSW1:KTA1"/>
    <mergeCell ref="KTD1:KTH1"/>
    <mergeCell ref="KTK1:KTO1"/>
    <mergeCell ref="KTR1:KTV1"/>
    <mergeCell ref="LAK1:LAO1"/>
    <mergeCell ref="LAR1:LAV1"/>
    <mergeCell ref="LAY1:LBC1"/>
    <mergeCell ref="LBF1:LBJ1"/>
    <mergeCell ref="LBM1:LBQ1"/>
    <mergeCell ref="LBT1:LBX1"/>
    <mergeCell ref="KYU1:KYY1"/>
    <mergeCell ref="KZB1:KZF1"/>
    <mergeCell ref="KZI1:KZM1"/>
    <mergeCell ref="KZP1:KZT1"/>
    <mergeCell ref="KZW1:LAA1"/>
    <mergeCell ref="LAD1:LAH1"/>
    <mergeCell ref="KXE1:KXI1"/>
    <mergeCell ref="KXL1:KXP1"/>
    <mergeCell ref="KXS1:KXW1"/>
    <mergeCell ref="KXZ1:KYD1"/>
    <mergeCell ref="KYG1:KYK1"/>
    <mergeCell ref="KYN1:KYR1"/>
    <mergeCell ref="LFG1:LFK1"/>
    <mergeCell ref="LFN1:LFR1"/>
    <mergeCell ref="LFU1:LFY1"/>
    <mergeCell ref="LGB1:LGF1"/>
    <mergeCell ref="LGI1:LGM1"/>
    <mergeCell ref="LGP1:LGT1"/>
    <mergeCell ref="LDQ1:LDU1"/>
    <mergeCell ref="LDX1:LEB1"/>
    <mergeCell ref="LEE1:LEI1"/>
    <mergeCell ref="LEL1:LEP1"/>
    <mergeCell ref="LES1:LEW1"/>
    <mergeCell ref="LEZ1:LFD1"/>
    <mergeCell ref="LCA1:LCE1"/>
    <mergeCell ref="LCH1:LCL1"/>
    <mergeCell ref="LCO1:LCS1"/>
    <mergeCell ref="LCV1:LCZ1"/>
    <mergeCell ref="LDC1:LDG1"/>
    <mergeCell ref="LDJ1:LDN1"/>
    <mergeCell ref="LKC1:LKG1"/>
    <mergeCell ref="LKJ1:LKN1"/>
    <mergeCell ref="LKQ1:LKU1"/>
    <mergeCell ref="LKX1:LLB1"/>
    <mergeCell ref="LLE1:LLI1"/>
    <mergeCell ref="LLL1:LLP1"/>
    <mergeCell ref="LIM1:LIQ1"/>
    <mergeCell ref="LIT1:LIX1"/>
    <mergeCell ref="LJA1:LJE1"/>
    <mergeCell ref="LJH1:LJL1"/>
    <mergeCell ref="LJO1:LJS1"/>
    <mergeCell ref="LJV1:LJZ1"/>
    <mergeCell ref="LGW1:LHA1"/>
    <mergeCell ref="LHD1:LHH1"/>
    <mergeCell ref="LHK1:LHO1"/>
    <mergeCell ref="LHR1:LHV1"/>
    <mergeCell ref="LHY1:LIC1"/>
    <mergeCell ref="LIF1:LIJ1"/>
    <mergeCell ref="LOY1:LPC1"/>
    <mergeCell ref="LPF1:LPJ1"/>
    <mergeCell ref="LPM1:LPQ1"/>
    <mergeCell ref="LPT1:LPX1"/>
    <mergeCell ref="LQA1:LQE1"/>
    <mergeCell ref="LQH1:LQL1"/>
    <mergeCell ref="LNI1:LNM1"/>
    <mergeCell ref="LNP1:LNT1"/>
    <mergeCell ref="LNW1:LOA1"/>
    <mergeCell ref="LOD1:LOH1"/>
    <mergeCell ref="LOK1:LOO1"/>
    <mergeCell ref="LOR1:LOV1"/>
    <mergeCell ref="LLS1:LLW1"/>
    <mergeCell ref="LLZ1:LMD1"/>
    <mergeCell ref="LMG1:LMK1"/>
    <mergeCell ref="LMN1:LMR1"/>
    <mergeCell ref="LMU1:LMY1"/>
    <mergeCell ref="LNB1:LNF1"/>
    <mergeCell ref="LTU1:LTY1"/>
    <mergeCell ref="LUB1:LUF1"/>
    <mergeCell ref="LUI1:LUM1"/>
    <mergeCell ref="LUP1:LUT1"/>
    <mergeCell ref="LUW1:LVA1"/>
    <mergeCell ref="LVD1:LVH1"/>
    <mergeCell ref="LSE1:LSI1"/>
    <mergeCell ref="LSL1:LSP1"/>
    <mergeCell ref="LSS1:LSW1"/>
    <mergeCell ref="LSZ1:LTD1"/>
    <mergeCell ref="LTG1:LTK1"/>
    <mergeCell ref="LTN1:LTR1"/>
    <mergeCell ref="LQO1:LQS1"/>
    <mergeCell ref="LQV1:LQZ1"/>
    <mergeCell ref="LRC1:LRG1"/>
    <mergeCell ref="LRJ1:LRN1"/>
    <mergeCell ref="LRQ1:LRU1"/>
    <mergeCell ref="LRX1:LSB1"/>
    <mergeCell ref="LYQ1:LYU1"/>
    <mergeCell ref="LYX1:LZB1"/>
    <mergeCell ref="LZE1:LZI1"/>
    <mergeCell ref="LZL1:LZP1"/>
    <mergeCell ref="LZS1:LZW1"/>
    <mergeCell ref="LZZ1:MAD1"/>
    <mergeCell ref="LXA1:LXE1"/>
    <mergeCell ref="LXH1:LXL1"/>
    <mergeCell ref="LXO1:LXS1"/>
    <mergeCell ref="LXV1:LXZ1"/>
    <mergeCell ref="LYC1:LYG1"/>
    <mergeCell ref="LYJ1:LYN1"/>
    <mergeCell ref="LVK1:LVO1"/>
    <mergeCell ref="LVR1:LVV1"/>
    <mergeCell ref="LVY1:LWC1"/>
    <mergeCell ref="LWF1:LWJ1"/>
    <mergeCell ref="LWM1:LWQ1"/>
    <mergeCell ref="LWT1:LWX1"/>
    <mergeCell ref="MDM1:MDQ1"/>
    <mergeCell ref="MDT1:MDX1"/>
    <mergeCell ref="MEA1:MEE1"/>
    <mergeCell ref="MEH1:MEL1"/>
    <mergeCell ref="MEO1:MES1"/>
    <mergeCell ref="MEV1:MEZ1"/>
    <mergeCell ref="MBW1:MCA1"/>
    <mergeCell ref="MCD1:MCH1"/>
    <mergeCell ref="MCK1:MCO1"/>
    <mergeCell ref="MCR1:MCV1"/>
    <mergeCell ref="MCY1:MDC1"/>
    <mergeCell ref="MDF1:MDJ1"/>
    <mergeCell ref="MAG1:MAK1"/>
    <mergeCell ref="MAN1:MAR1"/>
    <mergeCell ref="MAU1:MAY1"/>
    <mergeCell ref="MBB1:MBF1"/>
    <mergeCell ref="MBI1:MBM1"/>
    <mergeCell ref="MBP1:MBT1"/>
    <mergeCell ref="MII1:MIM1"/>
    <mergeCell ref="MIP1:MIT1"/>
    <mergeCell ref="MIW1:MJA1"/>
    <mergeCell ref="MJD1:MJH1"/>
    <mergeCell ref="MJK1:MJO1"/>
    <mergeCell ref="MJR1:MJV1"/>
    <mergeCell ref="MGS1:MGW1"/>
    <mergeCell ref="MGZ1:MHD1"/>
    <mergeCell ref="MHG1:MHK1"/>
    <mergeCell ref="MHN1:MHR1"/>
    <mergeCell ref="MHU1:MHY1"/>
    <mergeCell ref="MIB1:MIF1"/>
    <mergeCell ref="MFC1:MFG1"/>
    <mergeCell ref="MFJ1:MFN1"/>
    <mergeCell ref="MFQ1:MFU1"/>
    <mergeCell ref="MFX1:MGB1"/>
    <mergeCell ref="MGE1:MGI1"/>
    <mergeCell ref="MGL1:MGP1"/>
    <mergeCell ref="MNE1:MNI1"/>
    <mergeCell ref="MNL1:MNP1"/>
    <mergeCell ref="MNS1:MNW1"/>
    <mergeCell ref="MNZ1:MOD1"/>
    <mergeCell ref="MOG1:MOK1"/>
    <mergeCell ref="MON1:MOR1"/>
    <mergeCell ref="MLO1:MLS1"/>
    <mergeCell ref="MLV1:MLZ1"/>
    <mergeCell ref="MMC1:MMG1"/>
    <mergeCell ref="MMJ1:MMN1"/>
    <mergeCell ref="MMQ1:MMU1"/>
    <mergeCell ref="MMX1:MNB1"/>
    <mergeCell ref="MJY1:MKC1"/>
    <mergeCell ref="MKF1:MKJ1"/>
    <mergeCell ref="MKM1:MKQ1"/>
    <mergeCell ref="MKT1:MKX1"/>
    <mergeCell ref="MLA1:MLE1"/>
    <mergeCell ref="MLH1:MLL1"/>
    <mergeCell ref="MSA1:MSE1"/>
    <mergeCell ref="MSH1:MSL1"/>
    <mergeCell ref="MSO1:MSS1"/>
    <mergeCell ref="MSV1:MSZ1"/>
    <mergeCell ref="MTC1:MTG1"/>
    <mergeCell ref="MTJ1:MTN1"/>
    <mergeCell ref="MQK1:MQO1"/>
    <mergeCell ref="MQR1:MQV1"/>
    <mergeCell ref="MQY1:MRC1"/>
    <mergeCell ref="MRF1:MRJ1"/>
    <mergeCell ref="MRM1:MRQ1"/>
    <mergeCell ref="MRT1:MRX1"/>
    <mergeCell ref="MOU1:MOY1"/>
    <mergeCell ref="MPB1:MPF1"/>
    <mergeCell ref="MPI1:MPM1"/>
    <mergeCell ref="MPP1:MPT1"/>
    <mergeCell ref="MPW1:MQA1"/>
    <mergeCell ref="MQD1:MQH1"/>
    <mergeCell ref="MWW1:MXA1"/>
    <mergeCell ref="MXD1:MXH1"/>
    <mergeCell ref="MXK1:MXO1"/>
    <mergeCell ref="MXR1:MXV1"/>
    <mergeCell ref="MXY1:MYC1"/>
    <mergeCell ref="MYF1:MYJ1"/>
    <mergeCell ref="MVG1:MVK1"/>
    <mergeCell ref="MVN1:MVR1"/>
    <mergeCell ref="MVU1:MVY1"/>
    <mergeCell ref="MWB1:MWF1"/>
    <mergeCell ref="MWI1:MWM1"/>
    <mergeCell ref="MWP1:MWT1"/>
    <mergeCell ref="MTQ1:MTU1"/>
    <mergeCell ref="MTX1:MUB1"/>
    <mergeCell ref="MUE1:MUI1"/>
    <mergeCell ref="MUL1:MUP1"/>
    <mergeCell ref="MUS1:MUW1"/>
    <mergeCell ref="MUZ1:MVD1"/>
    <mergeCell ref="NBS1:NBW1"/>
    <mergeCell ref="NBZ1:NCD1"/>
    <mergeCell ref="NCG1:NCK1"/>
    <mergeCell ref="NCN1:NCR1"/>
    <mergeCell ref="NCU1:NCY1"/>
    <mergeCell ref="NDB1:NDF1"/>
    <mergeCell ref="NAC1:NAG1"/>
    <mergeCell ref="NAJ1:NAN1"/>
    <mergeCell ref="NAQ1:NAU1"/>
    <mergeCell ref="NAX1:NBB1"/>
    <mergeCell ref="NBE1:NBI1"/>
    <mergeCell ref="NBL1:NBP1"/>
    <mergeCell ref="MYM1:MYQ1"/>
    <mergeCell ref="MYT1:MYX1"/>
    <mergeCell ref="MZA1:MZE1"/>
    <mergeCell ref="MZH1:MZL1"/>
    <mergeCell ref="MZO1:MZS1"/>
    <mergeCell ref="MZV1:MZZ1"/>
    <mergeCell ref="NGO1:NGS1"/>
    <mergeCell ref="NGV1:NGZ1"/>
    <mergeCell ref="NHC1:NHG1"/>
    <mergeCell ref="NHJ1:NHN1"/>
    <mergeCell ref="NHQ1:NHU1"/>
    <mergeCell ref="NHX1:NIB1"/>
    <mergeCell ref="NEY1:NFC1"/>
    <mergeCell ref="NFF1:NFJ1"/>
    <mergeCell ref="NFM1:NFQ1"/>
    <mergeCell ref="NFT1:NFX1"/>
    <mergeCell ref="NGA1:NGE1"/>
    <mergeCell ref="NGH1:NGL1"/>
    <mergeCell ref="NDI1:NDM1"/>
    <mergeCell ref="NDP1:NDT1"/>
    <mergeCell ref="NDW1:NEA1"/>
    <mergeCell ref="NED1:NEH1"/>
    <mergeCell ref="NEK1:NEO1"/>
    <mergeCell ref="NER1:NEV1"/>
    <mergeCell ref="NLK1:NLO1"/>
    <mergeCell ref="NLR1:NLV1"/>
    <mergeCell ref="NLY1:NMC1"/>
    <mergeCell ref="NMF1:NMJ1"/>
    <mergeCell ref="NMM1:NMQ1"/>
    <mergeCell ref="NMT1:NMX1"/>
    <mergeCell ref="NJU1:NJY1"/>
    <mergeCell ref="NKB1:NKF1"/>
    <mergeCell ref="NKI1:NKM1"/>
    <mergeCell ref="NKP1:NKT1"/>
    <mergeCell ref="NKW1:NLA1"/>
    <mergeCell ref="NLD1:NLH1"/>
    <mergeCell ref="NIE1:NII1"/>
    <mergeCell ref="NIL1:NIP1"/>
    <mergeCell ref="NIS1:NIW1"/>
    <mergeCell ref="NIZ1:NJD1"/>
    <mergeCell ref="NJG1:NJK1"/>
    <mergeCell ref="NJN1:NJR1"/>
    <mergeCell ref="NQG1:NQK1"/>
    <mergeCell ref="NQN1:NQR1"/>
    <mergeCell ref="NQU1:NQY1"/>
    <mergeCell ref="NRB1:NRF1"/>
    <mergeCell ref="NRI1:NRM1"/>
    <mergeCell ref="NRP1:NRT1"/>
    <mergeCell ref="NOQ1:NOU1"/>
    <mergeCell ref="NOX1:NPB1"/>
    <mergeCell ref="NPE1:NPI1"/>
    <mergeCell ref="NPL1:NPP1"/>
    <mergeCell ref="NPS1:NPW1"/>
    <mergeCell ref="NPZ1:NQD1"/>
    <mergeCell ref="NNA1:NNE1"/>
    <mergeCell ref="NNH1:NNL1"/>
    <mergeCell ref="NNO1:NNS1"/>
    <mergeCell ref="NNV1:NNZ1"/>
    <mergeCell ref="NOC1:NOG1"/>
    <mergeCell ref="NOJ1:NON1"/>
    <mergeCell ref="NVC1:NVG1"/>
    <mergeCell ref="NVJ1:NVN1"/>
    <mergeCell ref="NVQ1:NVU1"/>
    <mergeCell ref="NVX1:NWB1"/>
    <mergeCell ref="NWE1:NWI1"/>
    <mergeCell ref="NWL1:NWP1"/>
    <mergeCell ref="NTM1:NTQ1"/>
    <mergeCell ref="NTT1:NTX1"/>
    <mergeCell ref="NUA1:NUE1"/>
    <mergeCell ref="NUH1:NUL1"/>
    <mergeCell ref="NUO1:NUS1"/>
    <mergeCell ref="NUV1:NUZ1"/>
    <mergeCell ref="NRW1:NSA1"/>
    <mergeCell ref="NSD1:NSH1"/>
    <mergeCell ref="NSK1:NSO1"/>
    <mergeCell ref="NSR1:NSV1"/>
    <mergeCell ref="NSY1:NTC1"/>
    <mergeCell ref="NTF1:NTJ1"/>
    <mergeCell ref="NZY1:OAC1"/>
    <mergeCell ref="OAF1:OAJ1"/>
    <mergeCell ref="OAM1:OAQ1"/>
    <mergeCell ref="OAT1:OAX1"/>
    <mergeCell ref="OBA1:OBE1"/>
    <mergeCell ref="OBH1:OBL1"/>
    <mergeCell ref="NYI1:NYM1"/>
    <mergeCell ref="NYP1:NYT1"/>
    <mergeCell ref="NYW1:NZA1"/>
    <mergeCell ref="NZD1:NZH1"/>
    <mergeCell ref="NZK1:NZO1"/>
    <mergeCell ref="NZR1:NZV1"/>
    <mergeCell ref="NWS1:NWW1"/>
    <mergeCell ref="NWZ1:NXD1"/>
    <mergeCell ref="NXG1:NXK1"/>
    <mergeCell ref="NXN1:NXR1"/>
    <mergeCell ref="NXU1:NXY1"/>
    <mergeCell ref="NYB1:NYF1"/>
    <mergeCell ref="OEU1:OEY1"/>
    <mergeCell ref="OFB1:OFF1"/>
    <mergeCell ref="OFI1:OFM1"/>
    <mergeCell ref="OFP1:OFT1"/>
    <mergeCell ref="OFW1:OGA1"/>
    <mergeCell ref="OGD1:OGH1"/>
    <mergeCell ref="ODE1:ODI1"/>
    <mergeCell ref="ODL1:ODP1"/>
    <mergeCell ref="ODS1:ODW1"/>
    <mergeCell ref="ODZ1:OED1"/>
    <mergeCell ref="OEG1:OEK1"/>
    <mergeCell ref="OEN1:OER1"/>
    <mergeCell ref="OBO1:OBS1"/>
    <mergeCell ref="OBV1:OBZ1"/>
    <mergeCell ref="OCC1:OCG1"/>
    <mergeCell ref="OCJ1:OCN1"/>
    <mergeCell ref="OCQ1:OCU1"/>
    <mergeCell ref="OCX1:ODB1"/>
    <mergeCell ref="OJQ1:OJU1"/>
    <mergeCell ref="OJX1:OKB1"/>
    <mergeCell ref="OKE1:OKI1"/>
    <mergeCell ref="OKL1:OKP1"/>
    <mergeCell ref="OKS1:OKW1"/>
    <mergeCell ref="OKZ1:OLD1"/>
    <mergeCell ref="OIA1:OIE1"/>
    <mergeCell ref="OIH1:OIL1"/>
    <mergeCell ref="OIO1:OIS1"/>
    <mergeCell ref="OIV1:OIZ1"/>
    <mergeCell ref="OJC1:OJG1"/>
    <mergeCell ref="OJJ1:OJN1"/>
    <mergeCell ref="OGK1:OGO1"/>
    <mergeCell ref="OGR1:OGV1"/>
    <mergeCell ref="OGY1:OHC1"/>
    <mergeCell ref="OHF1:OHJ1"/>
    <mergeCell ref="OHM1:OHQ1"/>
    <mergeCell ref="OHT1:OHX1"/>
    <mergeCell ref="OOM1:OOQ1"/>
    <mergeCell ref="OOT1:OOX1"/>
    <mergeCell ref="OPA1:OPE1"/>
    <mergeCell ref="OPH1:OPL1"/>
    <mergeCell ref="OPO1:OPS1"/>
    <mergeCell ref="OPV1:OPZ1"/>
    <mergeCell ref="OMW1:ONA1"/>
    <mergeCell ref="OND1:ONH1"/>
    <mergeCell ref="ONK1:ONO1"/>
    <mergeCell ref="ONR1:ONV1"/>
    <mergeCell ref="ONY1:OOC1"/>
    <mergeCell ref="OOF1:OOJ1"/>
    <mergeCell ref="OLG1:OLK1"/>
    <mergeCell ref="OLN1:OLR1"/>
    <mergeCell ref="OLU1:OLY1"/>
    <mergeCell ref="OMB1:OMF1"/>
    <mergeCell ref="OMI1:OMM1"/>
    <mergeCell ref="OMP1:OMT1"/>
    <mergeCell ref="OTI1:OTM1"/>
    <mergeCell ref="OTP1:OTT1"/>
    <mergeCell ref="OTW1:OUA1"/>
    <mergeCell ref="OUD1:OUH1"/>
    <mergeCell ref="OUK1:OUO1"/>
    <mergeCell ref="OUR1:OUV1"/>
    <mergeCell ref="ORS1:ORW1"/>
    <mergeCell ref="ORZ1:OSD1"/>
    <mergeCell ref="OSG1:OSK1"/>
    <mergeCell ref="OSN1:OSR1"/>
    <mergeCell ref="OSU1:OSY1"/>
    <mergeCell ref="OTB1:OTF1"/>
    <mergeCell ref="OQC1:OQG1"/>
    <mergeCell ref="OQJ1:OQN1"/>
    <mergeCell ref="OQQ1:OQU1"/>
    <mergeCell ref="OQX1:ORB1"/>
    <mergeCell ref="ORE1:ORI1"/>
    <mergeCell ref="ORL1:ORP1"/>
    <mergeCell ref="OYE1:OYI1"/>
    <mergeCell ref="OYL1:OYP1"/>
    <mergeCell ref="OYS1:OYW1"/>
    <mergeCell ref="OYZ1:OZD1"/>
    <mergeCell ref="OZG1:OZK1"/>
    <mergeCell ref="OZN1:OZR1"/>
    <mergeCell ref="OWO1:OWS1"/>
    <mergeCell ref="OWV1:OWZ1"/>
    <mergeCell ref="OXC1:OXG1"/>
    <mergeCell ref="OXJ1:OXN1"/>
    <mergeCell ref="OXQ1:OXU1"/>
    <mergeCell ref="OXX1:OYB1"/>
    <mergeCell ref="OUY1:OVC1"/>
    <mergeCell ref="OVF1:OVJ1"/>
    <mergeCell ref="OVM1:OVQ1"/>
    <mergeCell ref="OVT1:OVX1"/>
    <mergeCell ref="OWA1:OWE1"/>
    <mergeCell ref="OWH1:OWL1"/>
    <mergeCell ref="PDA1:PDE1"/>
    <mergeCell ref="PDH1:PDL1"/>
    <mergeCell ref="PDO1:PDS1"/>
    <mergeCell ref="PDV1:PDZ1"/>
    <mergeCell ref="PEC1:PEG1"/>
    <mergeCell ref="PEJ1:PEN1"/>
    <mergeCell ref="PBK1:PBO1"/>
    <mergeCell ref="PBR1:PBV1"/>
    <mergeCell ref="PBY1:PCC1"/>
    <mergeCell ref="PCF1:PCJ1"/>
    <mergeCell ref="PCM1:PCQ1"/>
    <mergeCell ref="PCT1:PCX1"/>
    <mergeCell ref="OZU1:OZY1"/>
    <mergeCell ref="PAB1:PAF1"/>
    <mergeCell ref="PAI1:PAM1"/>
    <mergeCell ref="PAP1:PAT1"/>
    <mergeCell ref="PAW1:PBA1"/>
    <mergeCell ref="PBD1:PBH1"/>
    <mergeCell ref="PHW1:PIA1"/>
    <mergeCell ref="PID1:PIH1"/>
    <mergeCell ref="PIK1:PIO1"/>
    <mergeCell ref="PIR1:PIV1"/>
    <mergeCell ref="PIY1:PJC1"/>
    <mergeCell ref="PJF1:PJJ1"/>
    <mergeCell ref="PGG1:PGK1"/>
    <mergeCell ref="PGN1:PGR1"/>
    <mergeCell ref="PGU1:PGY1"/>
    <mergeCell ref="PHB1:PHF1"/>
    <mergeCell ref="PHI1:PHM1"/>
    <mergeCell ref="PHP1:PHT1"/>
    <mergeCell ref="PEQ1:PEU1"/>
    <mergeCell ref="PEX1:PFB1"/>
    <mergeCell ref="PFE1:PFI1"/>
    <mergeCell ref="PFL1:PFP1"/>
    <mergeCell ref="PFS1:PFW1"/>
    <mergeCell ref="PFZ1:PGD1"/>
    <mergeCell ref="PMS1:PMW1"/>
    <mergeCell ref="PMZ1:PND1"/>
    <mergeCell ref="PNG1:PNK1"/>
    <mergeCell ref="PNN1:PNR1"/>
    <mergeCell ref="PNU1:PNY1"/>
    <mergeCell ref="POB1:POF1"/>
    <mergeCell ref="PLC1:PLG1"/>
    <mergeCell ref="PLJ1:PLN1"/>
    <mergeCell ref="PLQ1:PLU1"/>
    <mergeCell ref="PLX1:PMB1"/>
    <mergeCell ref="PME1:PMI1"/>
    <mergeCell ref="PML1:PMP1"/>
    <mergeCell ref="PJM1:PJQ1"/>
    <mergeCell ref="PJT1:PJX1"/>
    <mergeCell ref="PKA1:PKE1"/>
    <mergeCell ref="PKH1:PKL1"/>
    <mergeCell ref="PKO1:PKS1"/>
    <mergeCell ref="PKV1:PKZ1"/>
    <mergeCell ref="PRO1:PRS1"/>
    <mergeCell ref="PRV1:PRZ1"/>
    <mergeCell ref="PSC1:PSG1"/>
    <mergeCell ref="PSJ1:PSN1"/>
    <mergeCell ref="PSQ1:PSU1"/>
    <mergeCell ref="PSX1:PTB1"/>
    <mergeCell ref="PPY1:PQC1"/>
    <mergeCell ref="PQF1:PQJ1"/>
    <mergeCell ref="PQM1:PQQ1"/>
    <mergeCell ref="PQT1:PQX1"/>
    <mergeCell ref="PRA1:PRE1"/>
    <mergeCell ref="PRH1:PRL1"/>
    <mergeCell ref="POI1:POM1"/>
    <mergeCell ref="POP1:POT1"/>
    <mergeCell ref="POW1:PPA1"/>
    <mergeCell ref="PPD1:PPH1"/>
    <mergeCell ref="PPK1:PPO1"/>
    <mergeCell ref="PPR1:PPV1"/>
    <mergeCell ref="PWK1:PWO1"/>
    <mergeCell ref="PWR1:PWV1"/>
    <mergeCell ref="PWY1:PXC1"/>
    <mergeCell ref="PXF1:PXJ1"/>
    <mergeCell ref="PXM1:PXQ1"/>
    <mergeCell ref="PXT1:PXX1"/>
    <mergeCell ref="PUU1:PUY1"/>
    <mergeCell ref="PVB1:PVF1"/>
    <mergeCell ref="PVI1:PVM1"/>
    <mergeCell ref="PVP1:PVT1"/>
    <mergeCell ref="PVW1:PWA1"/>
    <mergeCell ref="PWD1:PWH1"/>
    <mergeCell ref="PTE1:PTI1"/>
    <mergeCell ref="PTL1:PTP1"/>
    <mergeCell ref="PTS1:PTW1"/>
    <mergeCell ref="PTZ1:PUD1"/>
    <mergeCell ref="PUG1:PUK1"/>
    <mergeCell ref="PUN1:PUR1"/>
    <mergeCell ref="QBG1:QBK1"/>
    <mergeCell ref="QBN1:QBR1"/>
    <mergeCell ref="QBU1:QBY1"/>
    <mergeCell ref="QCB1:QCF1"/>
    <mergeCell ref="QCI1:QCM1"/>
    <mergeCell ref="QCP1:QCT1"/>
    <mergeCell ref="PZQ1:PZU1"/>
    <mergeCell ref="PZX1:QAB1"/>
    <mergeCell ref="QAE1:QAI1"/>
    <mergeCell ref="QAL1:QAP1"/>
    <mergeCell ref="QAS1:QAW1"/>
    <mergeCell ref="QAZ1:QBD1"/>
    <mergeCell ref="PYA1:PYE1"/>
    <mergeCell ref="PYH1:PYL1"/>
    <mergeCell ref="PYO1:PYS1"/>
    <mergeCell ref="PYV1:PYZ1"/>
    <mergeCell ref="PZC1:PZG1"/>
    <mergeCell ref="PZJ1:PZN1"/>
    <mergeCell ref="QGC1:QGG1"/>
    <mergeCell ref="QGJ1:QGN1"/>
    <mergeCell ref="QGQ1:QGU1"/>
    <mergeCell ref="QGX1:QHB1"/>
    <mergeCell ref="QHE1:QHI1"/>
    <mergeCell ref="QHL1:QHP1"/>
    <mergeCell ref="QEM1:QEQ1"/>
    <mergeCell ref="QET1:QEX1"/>
    <mergeCell ref="QFA1:QFE1"/>
    <mergeCell ref="QFH1:QFL1"/>
    <mergeCell ref="QFO1:QFS1"/>
    <mergeCell ref="QFV1:QFZ1"/>
    <mergeCell ref="QCW1:QDA1"/>
    <mergeCell ref="QDD1:QDH1"/>
    <mergeCell ref="QDK1:QDO1"/>
    <mergeCell ref="QDR1:QDV1"/>
    <mergeCell ref="QDY1:QEC1"/>
    <mergeCell ref="QEF1:QEJ1"/>
    <mergeCell ref="QKY1:QLC1"/>
    <mergeCell ref="QLF1:QLJ1"/>
    <mergeCell ref="QLM1:QLQ1"/>
    <mergeCell ref="QLT1:QLX1"/>
    <mergeCell ref="QMA1:QME1"/>
    <mergeCell ref="QMH1:QML1"/>
    <mergeCell ref="QJI1:QJM1"/>
    <mergeCell ref="QJP1:QJT1"/>
    <mergeCell ref="QJW1:QKA1"/>
    <mergeCell ref="QKD1:QKH1"/>
    <mergeCell ref="QKK1:QKO1"/>
    <mergeCell ref="QKR1:QKV1"/>
    <mergeCell ref="QHS1:QHW1"/>
    <mergeCell ref="QHZ1:QID1"/>
    <mergeCell ref="QIG1:QIK1"/>
    <mergeCell ref="QIN1:QIR1"/>
    <mergeCell ref="QIU1:QIY1"/>
    <mergeCell ref="QJB1:QJF1"/>
    <mergeCell ref="QPU1:QPY1"/>
    <mergeCell ref="QQB1:QQF1"/>
    <mergeCell ref="QQI1:QQM1"/>
    <mergeCell ref="QQP1:QQT1"/>
    <mergeCell ref="QQW1:QRA1"/>
    <mergeCell ref="QRD1:QRH1"/>
    <mergeCell ref="QOE1:QOI1"/>
    <mergeCell ref="QOL1:QOP1"/>
    <mergeCell ref="QOS1:QOW1"/>
    <mergeCell ref="QOZ1:QPD1"/>
    <mergeCell ref="QPG1:QPK1"/>
    <mergeCell ref="QPN1:QPR1"/>
    <mergeCell ref="QMO1:QMS1"/>
    <mergeCell ref="QMV1:QMZ1"/>
    <mergeCell ref="QNC1:QNG1"/>
    <mergeCell ref="QNJ1:QNN1"/>
    <mergeCell ref="QNQ1:QNU1"/>
    <mergeCell ref="QNX1:QOB1"/>
    <mergeCell ref="QUQ1:QUU1"/>
    <mergeCell ref="QUX1:QVB1"/>
    <mergeCell ref="QVE1:QVI1"/>
    <mergeCell ref="QVL1:QVP1"/>
    <mergeCell ref="QVS1:QVW1"/>
    <mergeCell ref="QVZ1:QWD1"/>
    <mergeCell ref="QTA1:QTE1"/>
    <mergeCell ref="QTH1:QTL1"/>
    <mergeCell ref="QTO1:QTS1"/>
    <mergeCell ref="QTV1:QTZ1"/>
    <mergeCell ref="QUC1:QUG1"/>
    <mergeCell ref="QUJ1:QUN1"/>
    <mergeCell ref="QRK1:QRO1"/>
    <mergeCell ref="QRR1:QRV1"/>
    <mergeCell ref="QRY1:QSC1"/>
    <mergeCell ref="QSF1:QSJ1"/>
    <mergeCell ref="QSM1:QSQ1"/>
    <mergeCell ref="QST1:QSX1"/>
    <mergeCell ref="QZM1:QZQ1"/>
    <mergeCell ref="QZT1:QZX1"/>
    <mergeCell ref="RAA1:RAE1"/>
    <mergeCell ref="RAH1:RAL1"/>
    <mergeCell ref="RAO1:RAS1"/>
    <mergeCell ref="RAV1:RAZ1"/>
    <mergeCell ref="QXW1:QYA1"/>
    <mergeCell ref="QYD1:QYH1"/>
    <mergeCell ref="QYK1:QYO1"/>
    <mergeCell ref="QYR1:QYV1"/>
    <mergeCell ref="QYY1:QZC1"/>
    <mergeCell ref="QZF1:QZJ1"/>
    <mergeCell ref="QWG1:QWK1"/>
    <mergeCell ref="QWN1:QWR1"/>
    <mergeCell ref="QWU1:QWY1"/>
    <mergeCell ref="QXB1:QXF1"/>
    <mergeCell ref="QXI1:QXM1"/>
    <mergeCell ref="QXP1:QXT1"/>
    <mergeCell ref="REI1:REM1"/>
    <mergeCell ref="REP1:RET1"/>
    <mergeCell ref="REW1:RFA1"/>
    <mergeCell ref="RFD1:RFH1"/>
    <mergeCell ref="RFK1:RFO1"/>
    <mergeCell ref="RFR1:RFV1"/>
    <mergeCell ref="RCS1:RCW1"/>
    <mergeCell ref="RCZ1:RDD1"/>
    <mergeCell ref="RDG1:RDK1"/>
    <mergeCell ref="RDN1:RDR1"/>
    <mergeCell ref="RDU1:RDY1"/>
    <mergeCell ref="REB1:REF1"/>
    <mergeCell ref="RBC1:RBG1"/>
    <mergeCell ref="RBJ1:RBN1"/>
    <mergeCell ref="RBQ1:RBU1"/>
    <mergeCell ref="RBX1:RCB1"/>
    <mergeCell ref="RCE1:RCI1"/>
    <mergeCell ref="RCL1:RCP1"/>
    <mergeCell ref="RJE1:RJI1"/>
    <mergeCell ref="RJL1:RJP1"/>
    <mergeCell ref="RJS1:RJW1"/>
    <mergeCell ref="RJZ1:RKD1"/>
    <mergeCell ref="RKG1:RKK1"/>
    <mergeCell ref="RKN1:RKR1"/>
    <mergeCell ref="RHO1:RHS1"/>
    <mergeCell ref="RHV1:RHZ1"/>
    <mergeCell ref="RIC1:RIG1"/>
    <mergeCell ref="RIJ1:RIN1"/>
    <mergeCell ref="RIQ1:RIU1"/>
    <mergeCell ref="RIX1:RJB1"/>
    <mergeCell ref="RFY1:RGC1"/>
    <mergeCell ref="RGF1:RGJ1"/>
    <mergeCell ref="RGM1:RGQ1"/>
    <mergeCell ref="RGT1:RGX1"/>
    <mergeCell ref="RHA1:RHE1"/>
    <mergeCell ref="RHH1:RHL1"/>
    <mergeCell ref="ROA1:ROE1"/>
    <mergeCell ref="ROH1:ROL1"/>
    <mergeCell ref="ROO1:ROS1"/>
    <mergeCell ref="ROV1:ROZ1"/>
    <mergeCell ref="RPC1:RPG1"/>
    <mergeCell ref="RPJ1:RPN1"/>
    <mergeCell ref="RMK1:RMO1"/>
    <mergeCell ref="RMR1:RMV1"/>
    <mergeCell ref="RMY1:RNC1"/>
    <mergeCell ref="RNF1:RNJ1"/>
    <mergeCell ref="RNM1:RNQ1"/>
    <mergeCell ref="RNT1:RNX1"/>
    <mergeCell ref="RKU1:RKY1"/>
    <mergeCell ref="RLB1:RLF1"/>
    <mergeCell ref="RLI1:RLM1"/>
    <mergeCell ref="RLP1:RLT1"/>
    <mergeCell ref="RLW1:RMA1"/>
    <mergeCell ref="RMD1:RMH1"/>
    <mergeCell ref="RSW1:RTA1"/>
    <mergeCell ref="RTD1:RTH1"/>
    <mergeCell ref="RTK1:RTO1"/>
    <mergeCell ref="RTR1:RTV1"/>
    <mergeCell ref="RTY1:RUC1"/>
    <mergeCell ref="RUF1:RUJ1"/>
    <mergeCell ref="RRG1:RRK1"/>
    <mergeCell ref="RRN1:RRR1"/>
    <mergeCell ref="RRU1:RRY1"/>
    <mergeCell ref="RSB1:RSF1"/>
    <mergeCell ref="RSI1:RSM1"/>
    <mergeCell ref="RSP1:RST1"/>
    <mergeCell ref="RPQ1:RPU1"/>
    <mergeCell ref="RPX1:RQB1"/>
    <mergeCell ref="RQE1:RQI1"/>
    <mergeCell ref="RQL1:RQP1"/>
    <mergeCell ref="RQS1:RQW1"/>
    <mergeCell ref="RQZ1:RRD1"/>
    <mergeCell ref="RXS1:RXW1"/>
    <mergeCell ref="RXZ1:RYD1"/>
    <mergeCell ref="RYG1:RYK1"/>
    <mergeCell ref="RYN1:RYR1"/>
    <mergeCell ref="RYU1:RYY1"/>
    <mergeCell ref="RZB1:RZF1"/>
    <mergeCell ref="RWC1:RWG1"/>
    <mergeCell ref="RWJ1:RWN1"/>
    <mergeCell ref="RWQ1:RWU1"/>
    <mergeCell ref="RWX1:RXB1"/>
    <mergeCell ref="RXE1:RXI1"/>
    <mergeCell ref="RXL1:RXP1"/>
    <mergeCell ref="RUM1:RUQ1"/>
    <mergeCell ref="RUT1:RUX1"/>
    <mergeCell ref="RVA1:RVE1"/>
    <mergeCell ref="RVH1:RVL1"/>
    <mergeCell ref="RVO1:RVS1"/>
    <mergeCell ref="RVV1:RVZ1"/>
    <mergeCell ref="SCO1:SCS1"/>
    <mergeCell ref="SCV1:SCZ1"/>
    <mergeCell ref="SDC1:SDG1"/>
    <mergeCell ref="SDJ1:SDN1"/>
    <mergeCell ref="SDQ1:SDU1"/>
    <mergeCell ref="SDX1:SEB1"/>
    <mergeCell ref="SAY1:SBC1"/>
    <mergeCell ref="SBF1:SBJ1"/>
    <mergeCell ref="SBM1:SBQ1"/>
    <mergeCell ref="SBT1:SBX1"/>
    <mergeCell ref="SCA1:SCE1"/>
    <mergeCell ref="SCH1:SCL1"/>
    <mergeCell ref="RZI1:RZM1"/>
    <mergeCell ref="RZP1:RZT1"/>
    <mergeCell ref="RZW1:SAA1"/>
    <mergeCell ref="SAD1:SAH1"/>
    <mergeCell ref="SAK1:SAO1"/>
    <mergeCell ref="SAR1:SAV1"/>
    <mergeCell ref="SHK1:SHO1"/>
    <mergeCell ref="SHR1:SHV1"/>
    <mergeCell ref="SHY1:SIC1"/>
    <mergeCell ref="SIF1:SIJ1"/>
    <mergeCell ref="SIM1:SIQ1"/>
    <mergeCell ref="SIT1:SIX1"/>
    <mergeCell ref="SFU1:SFY1"/>
    <mergeCell ref="SGB1:SGF1"/>
    <mergeCell ref="SGI1:SGM1"/>
    <mergeCell ref="SGP1:SGT1"/>
    <mergeCell ref="SGW1:SHA1"/>
    <mergeCell ref="SHD1:SHH1"/>
    <mergeCell ref="SEE1:SEI1"/>
    <mergeCell ref="SEL1:SEP1"/>
    <mergeCell ref="SES1:SEW1"/>
    <mergeCell ref="SEZ1:SFD1"/>
    <mergeCell ref="SFG1:SFK1"/>
    <mergeCell ref="SFN1:SFR1"/>
    <mergeCell ref="SMG1:SMK1"/>
    <mergeCell ref="SMN1:SMR1"/>
    <mergeCell ref="SMU1:SMY1"/>
    <mergeCell ref="SNB1:SNF1"/>
    <mergeCell ref="SNI1:SNM1"/>
    <mergeCell ref="SNP1:SNT1"/>
    <mergeCell ref="SKQ1:SKU1"/>
    <mergeCell ref="SKX1:SLB1"/>
    <mergeCell ref="SLE1:SLI1"/>
    <mergeCell ref="SLL1:SLP1"/>
    <mergeCell ref="SLS1:SLW1"/>
    <mergeCell ref="SLZ1:SMD1"/>
    <mergeCell ref="SJA1:SJE1"/>
    <mergeCell ref="SJH1:SJL1"/>
    <mergeCell ref="SJO1:SJS1"/>
    <mergeCell ref="SJV1:SJZ1"/>
    <mergeCell ref="SKC1:SKG1"/>
    <mergeCell ref="SKJ1:SKN1"/>
    <mergeCell ref="SRC1:SRG1"/>
    <mergeCell ref="SRJ1:SRN1"/>
    <mergeCell ref="SRQ1:SRU1"/>
    <mergeCell ref="SRX1:SSB1"/>
    <mergeCell ref="SSE1:SSI1"/>
    <mergeCell ref="SSL1:SSP1"/>
    <mergeCell ref="SPM1:SPQ1"/>
    <mergeCell ref="SPT1:SPX1"/>
    <mergeCell ref="SQA1:SQE1"/>
    <mergeCell ref="SQH1:SQL1"/>
    <mergeCell ref="SQO1:SQS1"/>
    <mergeCell ref="SQV1:SQZ1"/>
    <mergeCell ref="SNW1:SOA1"/>
    <mergeCell ref="SOD1:SOH1"/>
    <mergeCell ref="SOK1:SOO1"/>
    <mergeCell ref="SOR1:SOV1"/>
    <mergeCell ref="SOY1:SPC1"/>
    <mergeCell ref="SPF1:SPJ1"/>
    <mergeCell ref="SVY1:SWC1"/>
    <mergeCell ref="SWF1:SWJ1"/>
    <mergeCell ref="SWM1:SWQ1"/>
    <mergeCell ref="SWT1:SWX1"/>
    <mergeCell ref="SXA1:SXE1"/>
    <mergeCell ref="SXH1:SXL1"/>
    <mergeCell ref="SUI1:SUM1"/>
    <mergeCell ref="SUP1:SUT1"/>
    <mergeCell ref="SUW1:SVA1"/>
    <mergeCell ref="SVD1:SVH1"/>
    <mergeCell ref="SVK1:SVO1"/>
    <mergeCell ref="SVR1:SVV1"/>
    <mergeCell ref="SSS1:SSW1"/>
    <mergeCell ref="SSZ1:STD1"/>
    <mergeCell ref="STG1:STK1"/>
    <mergeCell ref="STN1:STR1"/>
    <mergeCell ref="STU1:STY1"/>
    <mergeCell ref="SUB1:SUF1"/>
    <mergeCell ref="TAU1:TAY1"/>
    <mergeCell ref="TBB1:TBF1"/>
    <mergeCell ref="TBI1:TBM1"/>
    <mergeCell ref="TBP1:TBT1"/>
    <mergeCell ref="TBW1:TCA1"/>
    <mergeCell ref="TCD1:TCH1"/>
    <mergeCell ref="SZE1:SZI1"/>
    <mergeCell ref="SZL1:SZP1"/>
    <mergeCell ref="SZS1:SZW1"/>
    <mergeCell ref="SZZ1:TAD1"/>
    <mergeCell ref="TAG1:TAK1"/>
    <mergeCell ref="TAN1:TAR1"/>
    <mergeCell ref="SXO1:SXS1"/>
    <mergeCell ref="SXV1:SXZ1"/>
    <mergeCell ref="SYC1:SYG1"/>
    <mergeCell ref="SYJ1:SYN1"/>
    <mergeCell ref="SYQ1:SYU1"/>
    <mergeCell ref="SYX1:SZB1"/>
    <mergeCell ref="TFQ1:TFU1"/>
    <mergeCell ref="TFX1:TGB1"/>
    <mergeCell ref="TGE1:TGI1"/>
    <mergeCell ref="TGL1:TGP1"/>
    <mergeCell ref="TGS1:TGW1"/>
    <mergeCell ref="TGZ1:THD1"/>
    <mergeCell ref="TEA1:TEE1"/>
    <mergeCell ref="TEH1:TEL1"/>
    <mergeCell ref="TEO1:TES1"/>
    <mergeCell ref="TEV1:TEZ1"/>
    <mergeCell ref="TFC1:TFG1"/>
    <mergeCell ref="TFJ1:TFN1"/>
    <mergeCell ref="TCK1:TCO1"/>
    <mergeCell ref="TCR1:TCV1"/>
    <mergeCell ref="TCY1:TDC1"/>
    <mergeCell ref="TDF1:TDJ1"/>
    <mergeCell ref="TDM1:TDQ1"/>
    <mergeCell ref="TDT1:TDX1"/>
    <mergeCell ref="TKM1:TKQ1"/>
    <mergeCell ref="TKT1:TKX1"/>
    <mergeCell ref="TLA1:TLE1"/>
    <mergeCell ref="TLH1:TLL1"/>
    <mergeCell ref="TLO1:TLS1"/>
    <mergeCell ref="TLV1:TLZ1"/>
    <mergeCell ref="TIW1:TJA1"/>
    <mergeCell ref="TJD1:TJH1"/>
    <mergeCell ref="TJK1:TJO1"/>
    <mergeCell ref="TJR1:TJV1"/>
    <mergeCell ref="TJY1:TKC1"/>
    <mergeCell ref="TKF1:TKJ1"/>
    <mergeCell ref="THG1:THK1"/>
    <mergeCell ref="THN1:THR1"/>
    <mergeCell ref="THU1:THY1"/>
    <mergeCell ref="TIB1:TIF1"/>
    <mergeCell ref="TII1:TIM1"/>
    <mergeCell ref="TIP1:TIT1"/>
    <mergeCell ref="TPI1:TPM1"/>
    <mergeCell ref="TPP1:TPT1"/>
    <mergeCell ref="TPW1:TQA1"/>
    <mergeCell ref="TQD1:TQH1"/>
    <mergeCell ref="TQK1:TQO1"/>
    <mergeCell ref="TQR1:TQV1"/>
    <mergeCell ref="TNS1:TNW1"/>
    <mergeCell ref="TNZ1:TOD1"/>
    <mergeCell ref="TOG1:TOK1"/>
    <mergeCell ref="TON1:TOR1"/>
    <mergeCell ref="TOU1:TOY1"/>
    <mergeCell ref="TPB1:TPF1"/>
    <mergeCell ref="TMC1:TMG1"/>
    <mergeCell ref="TMJ1:TMN1"/>
    <mergeCell ref="TMQ1:TMU1"/>
    <mergeCell ref="TMX1:TNB1"/>
    <mergeCell ref="TNE1:TNI1"/>
    <mergeCell ref="TNL1:TNP1"/>
    <mergeCell ref="TUE1:TUI1"/>
    <mergeCell ref="TUL1:TUP1"/>
    <mergeCell ref="TUS1:TUW1"/>
    <mergeCell ref="TUZ1:TVD1"/>
    <mergeCell ref="TVG1:TVK1"/>
    <mergeCell ref="TVN1:TVR1"/>
    <mergeCell ref="TSO1:TSS1"/>
    <mergeCell ref="TSV1:TSZ1"/>
    <mergeCell ref="TTC1:TTG1"/>
    <mergeCell ref="TTJ1:TTN1"/>
    <mergeCell ref="TTQ1:TTU1"/>
    <mergeCell ref="TTX1:TUB1"/>
    <mergeCell ref="TQY1:TRC1"/>
    <mergeCell ref="TRF1:TRJ1"/>
    <mergeCell ref="TRM1:TRQ1"/>
    <mergeCell ref="TRT1:TRX1"/>
    <mergeCell ref="TSA1:TSE1"/>
    <mergeCell ref="TSH1:TSL1"/>
    <mergeCell ref="TZA1:TZE1"/>
    <mergeCell ref="TZH1:TZL1"/>
    <mergeCell ref="TZO1:TZS1"/>
    <mergeCell ref="TZV1:TZZ1"/>
    <mergeCell ref="UAC1:UAG1"/>
    <mergeCell ref="UAJ1:UAN1"/>
    <mergeCell ref="TXK1:TXO1"/>
    <mergeCell ref="TXR1:TXV1"/>
    <mergeCell ref="TXY1:TYC1"/>
    <mergeCell ref="TYF1:TYJ1"/>
    <mergeCell ref="TYM1:TYQ1"/>
    <mergeCell ref="TYT1:TYX1"/>
    <mergeCell ref="TVU1:TVY1"/>
    <mergeCell ref="TWB1:TWF1"/>
    <mergeCell ref="TWI1:TWM1"/>
    <mergeCell ref="TWP1:TWT1"/>
    <mergeCell ref="TWW1:TXA1"/>
    <mergeCell ref="TXD1:TXH1"/>
    <mergeCell ref="UDW1:UEA1"/>
    <mergeCell ref="UED1:UEH1"/>
    <mergeCell ref="UEK1:UEO1"/>
    <mergeCell ref="UER1:UEV1"/>
    <mergeCell ref="UEY1:UFC1"/>
    <mergeCell ref="UFF1:UFJ1"/>
    <mergeCell ref="UCG1:UCK1"/>
    <mergeCell ref="UCN1:UCR1"/>
    <mergeCell ref="UCU1:UCY1"/>
    <mergeCell ref="UDB1:UDF1"/>
    <mergeCell ref="UDI1:UDM1"/>
    <mergeCell ref="UDP1:UDT1"/>
    <mergeCell ref="UAQ1:UAU1"/>
    <mergeCell ref="UAX1:UBB1"/>
    <mergeCell ref="UBE1:UBI1"/>
    <mergeCell ref="UBL1:UBP1"/>
    <mergeCell ref="UBS1:UBW1"/>
    <mergeCell ref="UBZ1:UCD1"/>
    <mergeCell ref="UIS1:UIW1"/>
    <mergeCell ref="UIZ1:UJD1"/>
    <mergeCell ref="UJG1:UJK1"/>
    <mergeCell ref="UJN1:UJR1"/>
    <mergeCell ref="UJU1:UJY1"/>
    <mergeCell ref="UKB1:UKF1"/>
    <mergeCell ref="UHC1:UHG1"/>
    <mergeCell ref="UHJ1:UHN1"/>
    <mergeCell ref="UHQ1:UHU1"/>
    <mergeCell ref="UHX1:UIB1"/>
    <mergeCell ref="UIE1:UII1"/>
    <mergeCell ref="UIL1:UIP1"/>
    <mergeCell ref="UFM1:UFQ1"/>
    <mergeCell ref="UFT1:UFX1"/>
    <mergeCell ref="UGA1:UGE1"/>
    <mergeCell ref="UGH1:UGL1"/>
    <mergeCell ref="UGO1:UGS1"/>
    <mergeCell ref="UGV1:UGZ1"/>
    <mergeCell ref="UNO1:UNS1"/>
    <mergeCell ref="UNV1:UNZ1"/>
    <mergeCell ref="UOC1:UOG1"/>
    <mergeCell ref="UOJ1:UON1"/>
    <mergeCell ref="UOQ1:UOU1"/>
    <mergeCell ref="UOX1:UPB1"/>
    <mergeCell ref="ULY1:UMC1"/>
    <mergeCell ref="UMF1:UMJ1"/>
    <mergeCell ref="UMM1:UMQ1"/>
    <mergeCell ref="UMT1:UMX1"/>
    <mergeCell ref="UNA1:UNE1"/>
    <mergeCell ref="UNH1:UNL1"/>
    <mergeCell ref="UKI1:UKM1"/>
    <mergeCell ref="UKP1:UKT1"/>
    <mergeCell ref="UKW1:ULA1"/>
    <mergeCell ref="ULD1:ULH1"/>
    <mergeCell ref="ULK1:ULO1"/>
    <mergeCell ref="ULR1:ULV1"/>
    <mergeCell ref="USK1:USO1"/>
    <mergeCell ref="USR1:USV1"/>
    <mergeCell ref="USY1:UTC1"/>
    <mergeCell ref="UTF1:UTJ1"/>
    <mergeCell ref="UTM1:UTQ1"/>
    <mergeCell ref="UTT1:UTX1"/>
    <mergeCell ref="UQU1:UQY1"/>
    <mergeCell ref="URB1:URF1"/>
    <mergeCell ref="URI1:URM1"/>
    <mergeCell ref="URP1:URT1"/>
    <mergeCell ref="URW1:USA1"/>
    <mergeCell ref="USD1:USH1"/>
    <mergeCell ref="UPE1:UPI1"/>
    <mergeCell ref="UPL1:UPP1"/>
    <mergeCell ref="UPS1:UPW1"/>
    <mergeCell ref="UPZ1:UQD1"/>
    <mergeCell ref="UQG1:UQK1"/>
    <mergeCell ref="UQN1:UQR1"/>
    <mergeCell ref="UXG1:UXK1"/>
    <mergeCell ref="UXN1:UXR1"/>
    <mergeCell ref="UXU1:UXY1"/>
    <mergeCell ref="UYB1:UYF1"/>
    <mergeCell ref="UYI1:UYM1"/>
    <mergeCell ref="UYP1:UYT1"/>
    <mergeCell ref="UVQ1:UVU1"/>
    <mergeCell ref="UVX1:UWB1"/>
    <mergeCell ref="UWE1:UWI1"/>
    <mergeCell ref="UWL1:UWP1"/>
    <mergeCell ref="UWS1:UWW1"/>
    <mergeCell ref="UWZ1:UXD1"/>
    <mergeCell ref="UUA1:UUE1"/>
    <mergeCell ref="UUH1:UUL1"/>
    <mergeCell ref="UUO1:UUS1"/>
    <mergeCell ref="UUV1:UUZ1"/>
    <mergeCell ref="UVC1:UVG1"/>
    <mergeCell ref="UVJ1:UVN1"/>
    <mergeCell ref="VCC1:VCG1"/>
    <mergeCell ref="VCJ1:VCN1"/>
    <mergeCell ref="VCQ1:VCU1"/>
    <mergeCell ref="VCX1:VDB1"/>
    <mergeCell ref="VDE1:VDI1"/>
    <mergeCell ref="VDL1:VDP1"/>
    <mergeCell ref="VAM1:VAQ1"/>
    <mergeCell ref="VAT1:VAX1"/>
    <mergeCell ref="VBA1:VBE1"/>
    <mergeCell ref="VBH1:VBL1"/>
    <mergeCell ref="VBO1:VBS1"/>
    <mergeCell ref="VBV1:VBZ1"/>
    <mergeCell ref="UYW1:UZA1"/>
    <mergeCell ref="UZD1:UZH1"/>
    <mergeCell ref="UZK1:UZO1"/>
    <mergeCell ref="UZR1:UZV1"/>
    <mergeCell ref="UZY1:VAC1"/>
    <mergeCell ref="VAF1:VAJ1"/>
    <mergeCell ref="VGY1:VHC1"/>
    <mergeCell ref="VHF1:VHJ1"/>
    <mergeCell ref="VHM1:VHQ1"/>
    <mergeCell ref="VHT1:VHX1"/>
    <mergeCell ref="VIA1:VIE1"/>
    <mergeCell ref="VIH1:VIL1"/>
    <mergeCell ref="VFI1:VFM1"/>
    <mergeCell ref="VFP1:VFT1"/>
    <mergeCell ref="VFW1:VGA1"/>
    <mergeCell ref="VGD1:VGH1"/>
    <mergeCell ref="VGK1:VGO1"/>
    <mergeCell ref="VGR1:VGV1"/>
    <mergeCell ref="VDS1:VDW1"/>
    <mergeCell ref="VDZ1:VED1"/>
    <mergeCell ref="VEG1:VEK1"/>
    <mergeCell ref="VEN1:VER1"/>
    <mergeCell ref="VEU1:VEY1"/>
    <mergeCell ref="VFB1:VFF1"/>
    <mergeCell ref="VLU1:VLY1"/>
    <mergeCell ref="VMB1:VMF1"/>
    <mergeCell ref="VMI1:VMM1"/>
    <mergeCell ref="VMP1:VMT1"/>
    <mergeCell ref="VMW1:VNA1"/>
    <mergeCell ref="VND1:VNH1"/>
    <mergeCell ref="VKE1:VKI1"/>
    <mergeCell ref="VKL1:VKP1"/>
    <mergeCell ref="VKS1:VKW1"/>
    <mergeCell ref="VKZ1:VLD1"/>
    <mergeCell ref="VLG1:VLK1"/>
    <mergeCell ref="VLN1:VLR1"/>
    <mergeCell ref="VIO1:VIS1"/>
    <mergeCell ref="VIV1:VIZ1"/>
    <mergeCell ref="VJC1:VJG1"/>
    <mergeCell ref="VJJ1:VJN1"/>
    <mergeCell ref="VJQ1:VJU1"/>
    <mergeCell ref="VJX1:VKB1"/>
    <mergeCell ref="VQQ1:VQU1"/>
    <mergeCell ref="VQX1:VRB1"/>
    <mergeCell ref="VRE1:VRI1"/>
    <mergeCell ref="VRL1:VRP1"/>
    <mergeCell ref="VRS1:VRW1"/>
    <mergeCell ref="VRZ1:VSD1"/>
    <mergeCell ref="VPA1:VPE1"/>
    <mergeCell ref="VPH1:VPL1"/>
    <mergeCell ref="VPO1:VPS1"/>
    <mergeCell ref="VPV1:VPZ1"/>
    <mergeCell ref="VQC1:VQG1"/>
    <mergeCell ref="VQJ1:VQN1"/>
    <mergeCell ref="VNK1:VNO1"/>
    <mergeCell ref="VNR1:VNV1"/>
    <mergeCell ref="VNY1:VOC1"/>
    <mergeCell ref="VOF1:VOJ1"/>
    <mergeCell ref="VOM1:VOQ1"/>
    <mergeCell ref="VOT1:VOX1"/>
    <mergeCell ref="VVM1:VVQ1"/>
    <mergeCell ref="VVT1:VVX1"/>
    <mergeCell ref="VWA1:VWE1"/>
    <mergeCell ref="VWH1:VWL1"/>
    <mergeCell ref="VWO1:VWS1"/>
    <mergeCell ref="VWV1:VWZ1"/>
    <mergeCell ref="VTW1:VUA1"/>
    <mergeCell ref="VUD1:VUH1"/>
    <mergeCell ref="VUK1:VUO1"/>
    <mergeCell ref="VUR1:VUV1"/>
    <mergeCell ref="VUY1:VVC1"/>
    <mergeCell ref="VVF1:VVJ1"/>
    <mergeCell ref="VSG1:VSK1"/>
    <mergeCell ref="VSN1:VSR1"/>
    <mergeCell ref="VSU1:VSY1"/>
    <mergeCell ref="VTB1:VTF1"/>
    <mergeCell ref="VTI1:VTM1"/>
    <mergeCell ref="VTP1:VTT1"/>
    <mergeCell ref="WAI1:WAM1"/>
    <mergeCell ref="WAP1:WAT1"/>
    <mergeCell ref="WAW1:WBA1"/>
    <mergeCell ref="WBD1:WBH1"/>
    <mergeCell ref="WBK1:WBO1"/>
    <mergeCell ref="WBR1:WBV1"/>
    <mergeCell ref="VYS1:VYW1"/>
    <mergeCell ref="VYZ1:VZD1"/>
    <mergeCell ref="VZG1:VZK1"/>
    <mergeCell ref="VZN1:VZR1"/>
    <mergeCell ref="VZU1:VZY1"/>
    <mergeCell ref="WAB1:WAF1"/>
    <mergeCell ref="VXC1:VXG1"/>
    <mergeCell ref="VXJ1:VXN1"/>
    <mergeCell ref="VXQ1:VXU1"/>
    <mergeCell ref="VXX1:VYB1"/>
    <mergeCell ref="VYE1:VYI1"/>
    <mergeCell ref="VYL1:VYP1"/>
    <mergeCell ref="WFE1:WFI1"/>
    <mergeCell ref="WFL1:WFP1"/>
    <mergeCell ref="WFS1:WFW1"/>
    <mergeCell ref="WFZ1:WGD1"/>
    <mergeCell ref="WGG1:WGK1"/>
    <mergeCell ref="WGN1:WGR1"/>
    <mergeCell ref="WDO1:WDS1"/>
    <mergeCell ref="WDV1:WDZ1"/>
    <mergeCell ref="WEC1:WEG1"/>
    <mergeCell ref="WEJ1:WEN1"/>
    <mergeCell ref="WEQ1:WEU1"/>
    <mergeCell ref="WEX1:WFB1"/>
    <mergeCell ref="WBY1:WCC1"/>
    <mergeCell ref="WCF1:WCJ1"/>
    <mergeCell ref="WCM1:WCQ1"/>
    <mergeCell ref="WCT1:WCX1"/>
    <mergeCell ref="WDA1:WDE1"/>
    <mergeCell ref="WDH1:WDL1"/>
    <mergeCell ref="WKA1:WKE1"/>
    <mergeCell ref="WKH1:WKL1"/>
    <mergeCell ref="WKO1:WKS1"/>
    <mergeCell ref="WKV1:WKZ1"/>
    <mergeCell ref="WLC1:WLG1"/>
    <mergeCell ref="WLJ1:WLN1"/>
    <mergeCell ref="WIK1:WIO1"/>
    <mergeCell ref="WIR1:WIV1"/>
    <mergeCell ref="WIY1:WJC1"/>
    <mergeCell ref="WJF1:WJJ1"/>
    <mergeCell ref="WJM1:WJQ1"/>
    <mergeCell ref="WJT1:WJX1"/>
    <mergeCell ref="WGU1:WGY1"/>
    <mergeCell ref="WHB1:WHF1"/>
    <mergeCell ref="WHI1:WHM1"/>
    <mergeCell ref="WHP1:WHT1"/>
    <mergeCell ref="WHW1:WIA1"/>
    <mergeCell ref="WID1:WIH1"/>
    <mergeCell ref="WOW1:WPA1"/>
    <mergeCell ref="WPD1:WPH1"/>
    <mergeCell ref="WPK1:WPO1"/>
    <mergeCell ref="WPR1:WPV1"/>
    <mergeCell ref="WPY1:WQC1"/>
    <mergeCell ref="WQF1:WQJ1"/>
    <mergeCell ref="WNG1:WNK1"/>
    <mergeCell ref="WNN1:WNR1"/>
    <mergeCell ref="WNU1:WNY1"/>
    <mergeCell ref="WOB1:WOF1"/>
    <mergeCell ref="WOI1:WOM1"/>
    <mergeCell ref="WOP1:WOT1"/>
    <mergeCell ref="WLQ1:WLU1"/>
    <mergeCell ref="WLX1:WMB1"/>
    <mergeCell ref="WME1:WMI1"/>
    <mergeCell ref="WML1:WMP1"/>
    <mergeCell ref="WMS1:WMW1"/>
    <mergeCell ref="WMZ1:WND1"/>
    <mergeCell ref="WTS1:WTW1"/>
    <mergeCell ref="WTZ1:WUD1"/>
    <mergeCell ref="WUG1:WUK1"/>
    <mergeCell ref="WUN1:WUR1"/>
    <mergeCell ref="WUU1:WUY1"/>
    <mergeCell ref="WVB1:WVF1"/>
    <mergeCell ref="WSC1:WSG1"/>
    <mergeCell ref="WSJ1:WSN1"/>
    <mergeCell ref="WSQ1:WSU1"/>
    <mergeCell ref="WSX1:WTB1"/>
    <mergeCell ref="WTE1:WTI1"/>
    <mergeCell ref="WTL1:WTP1"/>
    <mergeCell ref="WQM1:WQQ1"/>
    <mergeCell ref="WQT1:WQX1"/>
    <mergeCell ref="WRA1:WRE1"/>
    <mergeCell ref="WRH1:WRL1"/>
    <mergeCell ref="WRO1:WRS1"/>
    <mergeCell ref="WRV1:WRZ1"/>
    <mergeCell ref="XBN1:XBR1"/>
    <mergeCell ref="WYO1:WYS1"/>
    <mergeCell ref="WYV1:WYZ1"/>
    <mergeCell ref="WZC1:WZG1"/>
    <mergeCell ref="WZJ1:WZN1"/>
    <mergeCell ref="WZQ1:WZU1"/>
    <mergeCell ref="WZX1:XAB1"/>
    <mergeCell ref="WWY1:WXC1"/>
    <mergeCell ref="WXF1:WXJ1"/>
    <mergeCell ref="WXM1:WXQ1"/>
    <mergeCell ref="WXT1:WXX1"/>
    <mergeCell ref="WYA1:WYE1"/>
    <mergeCell ref="WYH1:WYL1"/>
    <mergeCell ref="WVI1:WVM1"/>
    <mergeCell ref="WVP1:WVT1"/>
    <mergeCell ref="WVW1:WWA1"/>
    <mergeCell ref="WWD1:WWH1"/>
    <mergeCell ref="WWK1:WWO1"/>
    <mergeCell ref="WWR1:WWV1"/>
    <mergeCell ref="A13:B13"/>
    <mergeCell ref="A14:B14"/>
    <mergeCell ref="A15:B15"/>
    <mergeCell ref="A16:B16"/>
    <mergeCell ref="A17:B17"/>
    <mergeCell ref="A18:B18"/>
    <mergeCell ref="A7:B7"/>
    <mergeCell ref="A8:B8"/>
    <mergeCell ref="A9:B9"/>
    <mergeCell ref="A10:B10"/>
    <mergeCell ref="A11:B11"/>
    <mergeCell ref="A12:B12"/>
    <mergeCell ref="XFA1:XFD1"/>
    <mergeCell ref="A5:E5"/>
    <mergeCell ref="A6:B6"/>
    <mergeCell ref="XDK1:XDO1"/>
    <mergeCell ref="XDR1:XDV1"/>
    <mergeCell ref="XDY1:XEC1"/>
    <mergeCell ref="XEF1:XEJ1"/>
    <mergeCell ref="XEM1:XEQ1"/>
    <mergeCell ref="XET1:XEX1"/>
    <mergeCell ref="XBU1:XBY1"/>
    <mergeCell ref="XCB1:XCF1"/>
    <mergeCell ref="XCI1:XCM1"/>
    <mergeCell ref="XCP1:XCT1"/>
    <mergeCell ref="XCW1:XDA1"/>
    <mergeCell ref="XDD1:XDH1"/>
    <mergeCell ref="XAE1:XAI1"/>
    <mergeCell ref="XAL1:XAP1"/>
    <mergeCell ref="XAS1:XAW1"/>
    <mergeCell ref="XAZ1:XBD1"/>
    <mergeCell ref="XBG1:XBK1"/>
    <mergeCell ref="A23:B23"/>
    <mergeCell ref="A24:B24"/>
    <mergeCell ref="A25:B25"/>
    <mergeCell ref="A31:B31"/>
    <mergeCell ref="A30:B30"/>
    <mergeCell ref="A32:B32"/>
    <mergeCell ref="A33:B33"/>
    <mergeCell ref="A26:B26"/>
    <mergeCell ref="A27:B27"/>
    <mergeCell ref="A19:B19"/>
    <mergeCell ref="A20:B20"/>
    <mergeCell ref="A34:B34"/>
    <mergeCell ref="A35:B35"/>
    <mergeCell ref="A36:B36"/>
    <mergeCell ref="A28:B28"/>
    <mergeCell ref="A29:B29"/>
    <mergeCell ref="A21:B21"/>
    <mergeCell ref="A22:B22"/>
  </mergeCells>
  <printOptions horizontalCentered="1"/>
  <pageMargins left="1" right="1" top="0.46" bottom="0.55000000000000004" header="0.45" footer="0.5"/>
  <pageSetup paperSize="17" orientation="landscape" horizontalDpi="300" verticalDpi="300" r:id="rId1"/>
  <headerFooter alignWithMargins="0">
    <oddFooter>&amp;C&amp;"Arial,Bold"AB: &amp;"Arial,Regular"CC2014XXX
Published April 2014 - Version 1.0</oddFooter>
  </headerFooter>
  <drawing r:id="rId2"/>
</worksheet>
</file>

<file path=xl/worksheets/sheet7.xml><?xml version="1.0" encoding="utf-8"?>
<worksheet xmlns="http://schemas.openxmlformats.org/spreadsheetml/2006/main" xmlns:r="http://schemas.openxmlformats.org/officeDocument/2006/relationships">
  <sheetPr>
    <tabColor rgb="FFB1FF25"/>
  </sheetPr>
  <dimension ref="A1:XFB206"/>
  <sheetViews>
    <sheetView showGridLines="0" view="pageBreakPreview" topLeftCell="A19" zoomScaleNormal="130" zoomScaleSheetLayoutView="100" workbookViewId="0">
      <selection activeCell="O24" sqref="O24"/>
    </sheetView>
  </sheetViews>
  <sheetFormatPr defaultColWidth="9.140625" defaultRowHeight="13.5"/>
  <cols>
    <col min="1" max="1" width="3.140625" style="3" customWidth="1"/>
    <col min="2" max="2" width="16.28515625" style="9" customWidth="1"/>
    <col min="3" max="3" width="17.140625" style="1" customWidth="1"/>
    <col min="4" max="4" width="12" style="1" customWidth="1"/>
    <col min="5" max="5" width="14.140625" style="1" customWidth="1"/>
    <col min="6" max="6" width="8.42578125" style="2" customWidth="1"/>
    <col min="7" max="7" width="5.5703125" style="1" customWidth="1"/>
    <col min="8" max="8" width="17.7109375" style="1" customWidth="1"/>
    <col min="9" max="9" width="5.7109375" style="1" customWidth="1"/>
    <col min="10" max="10" width="15.5703125" style="1" hidden="1" customWidth="1"/>
    <col min="11" max="11" width="13.28515625" style="1" hidden="1" customWidth="1"/>
    <col min="12" max="12" width="9.140625" style="1" customWidth="1"/>
    <col min="13" max="16384" width="9.140625" style="1"/>
  </cols>
  <sheetData>
    <row r="1" spans="1:16382" s="53" customFormat="1" ht="45" customHeight="1">
      <c r="A1" s="462" t="s">
        <v>152</v>
      </c>
      <c r="C1" s="356"/>
      <c r="D1" s="356"/>
      <c r="E1" s="356"/>
      <c r="F1" s="356"/>
      <c r="G1" s="125"/>
      <c r="H1" s="125"/>
      <c r="I1" s="125"/>
      <c r="J1" s="125"/>
      <c r="K1" s="52"/>
      <c r="L1" s="55"/>
      <c r="M1" s="628"/>
      <c r="N1" s="628"/>
      <c r="O1" s="628"/>
      <c r="P1" s="628"/>
      <c r="Q1" s="628"/>
      <c r="R1" s="52"/>
      <c r="S1" s="55"/>
      <c r="T1" s="628"/>
      <c r="U1" s="628"/>
      <c r="V1" s="628"/>
      <c r="W1" s="628"/>
      <c r="X1" s="628"/>
      <c r="Y1" s="52"/>
      <c r="Z1" s="55"/>
      <c r="AA1" s="628"/>
      <c r="AB1" s="628"/>
      <c r="AC1" s="628"/>
      <c r="AD1" s="628"/>
      <c r="AE1" s="628"/>
      <c r="AF1" s="52"/>
      <c r="AG1" s="55"/>
      <c r="AH1" s="628"/>
      <c r="AI1" s="628"/>
      <c r="AJ1" s="628"/>
      <c r="AK1" s="628"/>
      <c r="AL1" s="628"/>
      <c r="AM1" s="52"/>
      <c r="AN1" s="55"/>
      <c r="AO1" s="628"/>
      <c r="AP1" s="628"/>
      <c r="AQ1" s="628"/>
      <c r="AR1" s="628"/>
      <c r="AS1" s="628"/>
      <c r="AT1" s="52"/>
      <c r="AU1" s="55"/>
      <c r="AV1" s="628"/>
      <c r="AW1" s="628"/>
      <c r="AX1" s="628"/>
      <c r="AY1" s="628"/>
      <c r="AZ1" s="628"/>
      <c r="BA1" s="52"/>
      <c r="BB1" s="55"/>
      <c r="BC1" s="628"/>
      <c r="BD1" s="628"/>
      <c r="BE1" s="628"/>
      <c r="BF1" s="628"/>
      <c r="BG1" s="628"/>
      <c r="BH1" s="52"/>
      <c r="BI1" s="55"/>
      <c r="BJ1" s="628"/>
      <c r="BK1" s="628"/>
      <c r="BL1" s="628"/>
      <c r="BM1" s="628"/>
      <c r="BN1" s="628"/>
      <c r="BO1" s="52"/>
      <c r="BP1" s="55"/>
      <c r="BQ1" s="628"/>
      <c r="BR1" s="628"/>
      <c r="BS1" s="628"/>
      <c r="BT1" s="628"/>
      <c r="BU1" s="628"/>
      <c r="BV1" s="52"/>
      <c r="BW1" s="55"/>
      <c r="BX1" s="628"/>
      <c r="BY1" s="628"/>
      <c r="BZ1" s="628"/>
      <c r="CA1" s="628"/>
      <c r="CB1" s="628"/>
      <c r="CC1" s="52"/>
      <c r="CD1" s="55"/>
      <c r="CE1" s="628"/>
      <c r="CF1" s="628"/>
      <c r="CG1" s="628"/>
      <c r="CH1" s="628"/>
      <c r="CI1" s="628"/>
      <c r="CJ1" s="52"/>
      <c r="CK1" s="55"/>
      <c r="CL1" s="628"/>
      <c r="CM1" s="628"/>
      <c r="CN1" s="628"/>
      <c r="CO1" s="628"/>
      <c r="CP1" s="628"/>
      <c r="CQ1" s="52"/>
      <c r="CR1" s="55"/>
      <c r="CS1" s="628"/>
      <c r="CT1" s="628"/>
      <c r="CU1" s="628"/>
      <c r="CV1" s="628"/>
      <c r="CW1" s="628"/>
      <c r="CX1" s="52"/>
      <c r="CY1" s="55"/>
      <c r="CZ1" s="628"/>
      <c r="DA1" s="628"/>
      <c r="DB1" s="628"/>
      <c r="DC1" s="628"/>
      <c r="DD1" s="628"/>
      <c r="DE1" s="52"/>
      <c r="DF1" s="55"/>
      <c r="DG1" s="628"/>
      <c r="DH1" s="628"/>
      <c r="DI1" s="628"/>
      <c r="DJ1" s="628"/>
      <c r="DK1" s="628"/>
      <c r="DL1" s="52"/>
      <c r="DM1" s="55"/>
      <c r="DN1" s="628"/>
      <c r="DO1" s="628"/>
      <c r="DP1" s="628"/>
      <c r="DQ1" s="628"/>
      <c r="DR1" s="628"/>
      <c r="DS1" s="52"/>
      <c r="DT1" s="55"/>
      <c r="DU1" s="628"/>
      <c r="DV1" s="628"/>
      <c r="DW1" s="628"/>
      <c r="DX1" s="628"/>
      <c r="DY1" s="628"/>
      <c r="DZ1" s="52"/>
      <c r="EA1" s="55"/>
      <c r="EB1" s="628"/>
      <c r="EC1" s="628"/>
      <c r="ED1" s="628"/>
      <c r="EE1" s="628"/>
      <c r="EF1" s="628"/>
      <c r="EG1" s="52"/>
      <c r="EH1" s="55"/>
      <c r="EI1" s="628"/>
      <c r="EJ1" s="628"/>
      <c r="EK1" s="628"/>
      <c r="EL1" s="628"/>
      <c r="EM1" s="628"/>
      <c r="EN1" s="52"/>
      <c r="EO1" s="55"/>
      <c r="EP1" s="628"/>
      <c r="EQ1" s="628"/>
      <c r="ER1" s="628"/>
      <c r="ES1" s="628"/>
      <c r="ET1" s="628"/>
      <c r="EU1" s="52"/>
      <c r="EV1" s="55"/>
      <c r="EW1" s="628"/>
      <c r="EX1" s="628"/>
      <c r="EY1" s="628"/>
      <c r="EZ1" s="628"/>
      <c r="FA1" s="628"/>
      <c r="FB1" s="52"/>
      <c r="FC1" s="55"/>
      <c r="FD1" s="628"/>
      <c r="FE1" s="628"/>
      <c r="FF1" s="628"/>
      <c r="FG1" s="628"/>
      <c r="FH1" s="628"/>
      <c r="FI1" s="52"/>
      <c r="FJ1" s="55"/>
      <c r="FK1" s="628"/>
      <c r="FL1" s="628"/>
      <c r="FM1" s="628"/>
      <c r="FN1" s="628"/>
      <c r="FO1" s="628"/>
      <c r="FP1" s="52"/>
      <c r="FQ1" s="55"/>
      <c r="FR1" s="628"/>
      <c r="FS1" s="628"/>
      <c r="FT1" s="628"/>
      <c r="FU1" s="628"/>
      <c r="FV1" s="628"/>
      <c r="FW1" s="52"/>
      <c r="FX1" s="55"/>
      <c r="FY1" s="628"/>
      <c r="FZ1" s="628"/>
      <c r="GA1" s="628"/>
      <c r="GB1" s="628"/>
      <c r="GC1" s="628"/>
      <c r="GD1" s="52"/>
      <c r="GE1" s="55"/>
      <c r="GF1" s="628"/>
      <c r="GG1" s="628"/>
      <c r="GH1" s="628"/>
      <c r="GI1" s="628"/>
      <c r="GJ1" s="628"/>
      <c r="GK1" s="52"/>
      <c r="GL1" s="55"/>
      <c r="GM1" s="628"/>
      <c r="GN1" s="628"/>
      <c r="GO1" s="628"/>
      <c r="GP1" s="628"/>
      <c r="GQ1" s="628"/>
      <c r="GR1" s="52"/>
      <c r="GS1" s="55"/>
      <c r="GT1" s="628"/>
      <c r="GU1" s="628"/>
      <c r="GV1" s="628"/>
      <c r="GW1" s="628"/>
      <c r="GX1" s="628"/>
      <c r="GY1" s="52"/>
      <c r="GZ1" s="55"/>
      <c r="HA1" s="628"/>
      <c r="HB1" s="628"/>
      <c r="HC1" s="628"/>
      <c r="HD1" s="628"/>
      <c r="HE1" s="628"/>
      <c r="HF1" s="52"/>
      <c r="HG1" s="55"/>
      <c r="HH1" s="628"/>
      <c r="HI1" s="628"/>
      <c r="HJ1" s="628"/>
      <c r="HK1" s="628"/>
      <c r="HL1" s="628"/>
      <c r="HM1" s="52"/>
      <c r="HN1" s="55"/>
      <c r="HO1" s="628"/>
      <c r="HP1" s="628"/>
      <c r="HQ1" s="628"/>
      <c r="HR1" s="628"/>
      <c r="HS1" s="628"/>
      <c r="HT1" s="52"/>
      <c r="HU1" s="55"/>
      <c r="HV1" s="628"/>
      <c r="HW1" s="628"/>
      <c r="HX1" s="628"/>
      <c r="HY1" s="628"/>
      <c r="HZ1" s="628"/>
      <c r="IA1" s="52"/>
      <c r="IB1" s="55"/>
      <c r="IC1" s="628"/>
      <c r="ID1" s="628"/>
      <c r="IE1" s="628"/>
      <c r="IF1" s="628"/>
      <c r="IG1" s="628"/>
      <c r="IH1" s="52"/>
      <c r="II1" s="55"/>
      <c r="IJ1" s="628"/>
      <c r="IK1" s="628"/>
      <c r="IL1" s="628"/>
      <c r="IM1" s="628"/>
      <c r="IN1" s="628"/>
      <c r="IO1" s="52"/>
      <c r="IP1" s="55"/>
      <c r="IQ1" s="628"/>
      <c r="IR1" s="628"/>
      <c r="IS1" s="628"/>
      <c r="IT1" s="628"/>
      <c r="IU1" s="628"/>
      <c r="IV1" s="52"/>
      <c r="IW1" s="55"/>
      <c r="IX1" s="628"/>
      <c r="IY1" s="628"/>
      <c r="IZ1" s="628"/>
      <c r="JA1" s="628"/>
      <c r="JB1" s="628"/>
      <c r="JC1" s="52"/>
      <c r="JD1" s="55"/>
      <c r="JE1" s="628"/>
      <c r="JF1" s="628"/>
      <c r="JG1" s="628"/>
      <c r="JH1" s="628"/>
      <c r="JI1" s="628"/>
      <c r="JJ1" s="52"/>
      <c r="JK1" s="55"/>
      <c r="JL1" s="628"/>
      <c r="JM1" s="628"/>
      <c r="JN1" s="628"/>
      <c r="JO1" s="628"/>
      <c r="JP1" s="628"/>
      <c r="JQ1" s="52"/>
      <c r="JR1" s="55"/>
      <c r="JS1" s="628"/>
      <c r="JT1" s="628"/>
      <c r="JU1" s="628"/>
      <c r="JV1" s="628"/>
      <c r="JW1" s="628"/>
      <c r="JX1" s="52"/>
      <c r="JY1" s="55"/>
      <c r="JZ1" s="628"/>
      <c r="KA1" s="628"/>
      <c r="KB1" s="628"/>
      <c r="KC1" s="628"/>
      <c r="KD1" s="628"/>
      <c r="KE1" s="52"/>
      <c r="KF1" s="55"/>
      <c r="KG1" s="628"/>
      <c r="KH1" s="628"/>
      <c r="KI1" s="628"/>
      <c r="KJ1" s="628"/>
      <c r="KK1" s="628"/>
      <c r="KL1" s="52"/>
      <c r="KM1" s="55"/>
      <c r="KN1" s="628"/>
      <c r="KO1" s="628"/>
      <c r="KP1" s="628"/>
      <c r="KQ1" s="628"/>
      <c r="KR1" s="628"/>
      <c r="KS1" s="52"/>
      <c r="KT1" s="55"/>
      <c r="KU1" s="628"/>
      <c r="KV1" s="628"/>
      <c r="KW1" s="628"/>
      <c r="KX1" s="628"/>
      <c r="KY1" s="628"/>
      <c r="KZ1" s="52"/>
      <c r="LA1" s="55"/>
      <c r="LB1" s="628"/>
      <c r="LC1" s="628"/>
      <c r="LD1" s="628"/>
      <c r="LE1" s="628"/>
      <c r="LF1" s="628"/>
      <c r="LG1" s="52"/>
      <c r="LH1" s="55"/>
      <c r="LI1" s="628"/>
      <c r="LJ1" s="628"/>
      <c r="LK1" s="628"/>
      <c r="LL1" s="628"/>
      <c r="LM1" s="628"/>
      <c r="LN1" s="52"/>
      <c r="LO1" s="55"/>
      <c r="LP1" s="628"/>
      <c r="LQ1" s="628"/>
      <c r="LR1" s="628"/>
      <c r="LS1" s="628"/>
      <c r="LT1" s="628"/>
      <c r="LU1" s="52"/>
      <c r="LV1" s="55"/>
      <c r="LW1" s="628"/>
      <c r="LX1" s="628"/>
      <c r="LY1" s="628"/>
      <c r="LZ1" s="628"/>
      <c r="MA1" s="628"/>
      <c r="MB1" s="52"/>
      <c r="MC1" s="55"/>
      <c r="MD1" s="628"/>
      <c r="ME1" s="628"/>
      <c r="MF1" s="628"/>
      <c r="MG1" s="628"/>
      <c r="MH1" s="628"/>
      <c r="MI1" s="52"/>
      <c r="MJ1" s="55"/>
      <c r="MK1" s="628"/>
      <c r="ML1" s="628"/>
      <c r="MM1" s="628"/>
      <c r="MN1" s="628"/>
      <c r="MO1" s="628"/>
      <c r="MP1" s="52"/>
      <c r="MQ1" s="55"/>
      <c r="MR1" s="628"/>
      <c r="MS1" s="628"/>
      <c r="MT1" s="628"/>
      <c r="MU1" s="628"/>
      <c r="MV1" s="628"/>
      <c r="MW1" s="52"/>
      <c r="MX1" s="55"/>
      <c r="MY1" s="628"/>
      <c r="MZ1" s="628"/>
      <c r="NA1" s="628"/>
      <c r="NB1" s="628"/>
      <c r="NC1" s="628"/>
      <c r="ND1" s="52"/>
      <c r="NE1" s="55"/>
      <c r="NF1" s="628"/>
      <c r="NG1" s="628"/>
      <c r="NH1" s="628"/>
      <c r="NI1" s="628"/>
      <c r="NJ1" s="628"/>
      <c r="NK1" s="52"/>
      <c r="NL1" s="55"/>
      <c r="NM1" s="628"/>
      <c r="NN1" s="628"/>
      <c r="NO1" s="628"/>
      <c r="NP1" s="628"/>
      <c r="NQ1" s="628"/>
      <c r="NR1" s="52"/>
      <c r="NS1" s="55"/>
      <c r="NT1" s="628"/>
      <c r="NU1" s="628"/>
      <c r="NV1" s="628"/>
      <c r="NW1" s="628"/>
      <c r="NX1" s="628"/>
      <c r="NY1" s="52"/>
      <c r="NZ1" s="55"/>
      <c r="OA1" s="628"/>
      <c r="OB1" s="628"/>
      <c r="OC1" s="628"/>
      <c r="OD1" s="628"/>
      <c r="OE1" s="628"/>
      <c r="OF1" s="52"/>
      <c r="OG1" s="55"/>
      <c r="OH1" s="628"/>
      <c r="OI1" s="628"/>
      <c r="OJ1" s="628"/>
      <c r="OK1" s="628"/>
      <c r="OL1" s="628"/>
      <c r="OM1" s="52"/>
      <c r="ON1" s="55"/>
      <c r="OO1" s="628"/>
      <c r="OP1" s="628"/>
      <c r="OQ1" s="628"/>
      <c r="OR1" s="628"/>
      <c r="OS1" s="628"/>
      <c r="OT1" s="52"/>
      <c r="OU1" s="55"/>
      <c r="OV1" s="628"/>
      <c r="OW1" s="628"/>
      <c r="OX1" s="628"/>
      <c r="OY1" s="628"/>
      <c r="OZ1" s="628"/>
      <c r="PA1" s="52"/>
      <c r="PB1" s="55"/>
      <c r="PC1" s="628"/>
      <c r="PD1" s="628"/>
      <c r="PE1" s="628"/>
      <c r="PF1" s="628"/>
      <c r="PG1" s="628"/>
      <c r="PH1" s="52"/>
      <c r="PI1" s="55"/>
      <c r="PJ1" s="628"/>
      <c r="PK1" s="628"/>
      <c r="PL1" s="628"/>
      <c r="PM1" s="628"/>
      <c r="PN1" s="628"/>
      <c r="PO1" s="52"/>
      <c r="PP1" s="55"/>
      <c r="PQ1" s="628"/>
      <c r="PR1" s="628"/>
      <c r="PS1" s="628"/>
      <c r="PT1" s="628"/>
      <c r="PU1" s="628"/>
      <c r="PV1" s="52"/>
      <c r="PW1" s="55"/>
      <c r="PX1" s="628"/>
      <c r="PY1" s="628"/>
      <c r="PZ1" s="628"/>
      <c r="QA1" s="628"/>
      <c r="QB1" s="628"/>
      <c r="QC1" s="52"/>
      <c r="QD1" s="55"/>
      <c r="QE1" s="628"/>
      <c r="QF1" s="628"/>
      <c r="QG1" s="628"/>
      <c r="QH1" s="628"/>
      <c r="QI1" s="628"/>
      <c r="QJ1" s="52"/>
      <c r="QK1" s="55"/>
      <c r="QL1" s="628"/>
      <c r="QM1" s="628"/>
      <c r="QN1" s="628"/>
      <c r="QO1" s="628"/>
      <c r="QP1" s="628"/>
      <c r="QQ1" s="52"/>
      <c r="QR1" s="55"/>
      <c r="QS1" s="628"/>
      <c r="QT1" s="628"/>
      <c r="QU1" s="628"/>
      <c r="QV1" s="628"/>
      <c r="QW1" s="628"/>
      <c r="QX1" s="52"/>
      <c r="QY1" s="55"/>
      <c r="QZ1" s="628"/>
      <c r="RA1" s="628"/>
      <c r="RB1" s="628"/>
      <c r="RC1" s="628"/>
      <c r="RD1" s="628"/>
      <c r="RE1" s="52"/>
      <c r="RF1" s="55"/>
      <c r="RG1" s="628"/>
      <c r="RH1" s="628"/>
      <c r="RI1" s="628"/>
      <c r="RJ1" s="628"/>
      <c r="RK1" s="628"/>
      <c r="RL1" s="52"/>
      <c r="RM1" s="55"/>
      <c r="RN1" s="628"/>
      <c r="RO1" s="628"/>
      <c r="RP1" s="628"/>
      <c r="RQ1" s="628"/>
      <c r="RR1" s="628"/>
      <c r="RS1" s="52"/>
      <c r="RT1" s="55"/>
      <c r="RU1" s="628"/>
      <c r="RV1" s="628"/>
      <c r="RW1" s="628"/>
      <c r="RX1" s="628"/>
      <c r="RY1" s="628"/>
      <c r="RZ1" s="52"/>
      <c r="SA1" s="55"/>
      <c r="SB1" s="628"/>
      <c r="SC1" s="628"/>
      <c r="SD1" s="628"/>
      <c r="SE1" s="628"/>
      <c r="SF1" s="628"/>
      <c r="SG1" s="52"/>
      <c r="SH1" s="55"/>
      <c r="SI1" s="628"/>
      <c r="SJ1" s="628"/>
      <c r="SK1" s="628"/>
      <c r="SL1" s="628"/>
      <c r="SM1" s="628"/>
      <c r="SN1" s="52"/>
      <c r="SO1" s="55"/>
      <c r="SP1" s="628"/>
      <c r="SQ1" s="628"/>
      <c r="SR1" s="628"/>
      <c r="SS1" s="628"/>
      <c r="ST1" s="628"/>
      <c r="SU1" s="52"/>
      <c r="SV1" s="55"/>
      <c r="SW1" s="628"/>
      <c r="SX1" s="628"/>
      <c r="SY1" s="628"/>
      <c r="SZ1" s="628"/>
      <c r="TA1" s="628"/>
      <c r="TB1" s="52"/>
      <c r="TC1" s="55"/>
      <c r="TD1" s="628"/>
      <c r="TE1" s="628"/>
      <c r="TF1" s="628"/>
      <c r="TG1" s="628"/>
      <c r="TH1" s="628"/>
      <c r="TI1" s="52"/>
      <c r="TJ1" s="55"/>
      <c r="TK1" s="628"/>
      <c r="TL1" s="628"/>
      <c r="TM1" s="628"/>
      <c r="TN1" s="628"/>
      <c r="TO1" s="628"/>
      <c r="TP1" s="52"/>
      <c r="TQ1" s="55"/>
      <c r="TR1" s="628"/>
      <c r="TS1" s="628"/>
      <c r="TT1" s="628"/>
      <c r="TU1" s="628"/>
      <c r="TV1" s="628"/>
      <c r="TW1" s="52"/>
      <c r="TX1" s="55"/>
      <c r="TY1" s="628"/>
      <c r="TZ1" s="628"/>
      <c r="UA1" s="628"/>
      <c r="UB1" s="628"/>
      <c r="UC1" s="628"/>
      <c r="UD1" s="52"/>
      <c r="UE1" s="55"/>
      <c r="UF1" s="628"/>
      <c r="UG1" s="628"/>
      <c r="UH1" s="628"/>
      <c r="UI1" s="628"/>
      <c r="UJ1" s="628"/>
      <c r="UK1" s="52"/>
      <c r="UL1" s="55"/>
      <c r="UM1" s="628"/>
      <c r="UN1" s="628"/>
      <c r="UO1" s="628"/>
      <c r="UP1" s="628"/>
      <c r="UQ1" s="628"/>
      <c r="UR1" s="52"/>
      <c r="US1" s="55"/>
      <c r="UT1" s="628"/>
      <c r="UU1" s="628"/>
      <c r="UV1" s="628"/>
      <c r="UW1" s="628"/>
      <c r="UX1" s="628"/>
      <c r="UY1" s="52"/>
      <c r="UZ1" s="55"/>
      <c r="VA1" s="628"/>
      <c r="VB1" s="628"/>
      <c r="VC1" s="628"/>
      <c r="VD1" s="628"/>
      <c r="VE1" s="628"/>
      <c r="VF1" s="52"/>
      <c r="VG1" s="55"/>
      <c r="VH1" s="628"/>
      <c r="VI1" s="628"/>
      <c r="VJ1" s="628"/>
      <c r="VK1" s="628"/>
      <c r="VL1" s="628"/>
      <c r="VM1" s="52"/>
      <c r="VN1" s="55"/>
      <c r="VO1" s="628"/>
      <c r="VP1" s="628"/>
      <c r="VQ1" s="628"/>
      <c r="VR1" s="628"/>
      <c r="VS1" s="628"/>
      <c r="VT1" s="52"/>
      <c r="VU1" s="55"/>
      <c r="VV1" s="628"/>
      <c r="VW1" s="628"/>
      <c r="VX1" s="628"/>
      <c r="VY1" s="628"/>
      <c r="VZ1" s="628"/>
      <c r="WA1" s="52"/>
      <c r="WB1" s="55"/>
      <c r="WC1" s="628"/>
      <c r="WD1" s="628"/>
      <c r="WE1" s="628"/>
      <c r="WF1" s="628"/>
      <c r="WG1" s="628"/>
      <c r="WH1" s="52"/>
      <c r="WI1" s="55"/>
      <c r="WJ1" s="628"/>
      <c r="WK1" s="628"/>
      <c r="WL1" s="628"/>
      <c r="WM1" s="628"/>
      <c r="WN1" s="628"/>
      <c r="WO1" s="52"/>
      <c r="WP1" s="55"/>
      <c r="WQ1" s="628"/>
      <c r="WR1" s="628"/>
      <c r="WS1" s="628"/>
      <c r="WT1" s="628"/>
      <c r="WU1" s="628"/>
      <c r="WV1" s="52"/>
      <c r="WW1" s="55"/>
      <c r="WX1" s="628"/>
      <c r="WY1" s="628"/>
      <c r="WZ1" s="628"/>
      <c r="XA1" s="628"/>
      <c r="XB1" s="628"/>
      <c r="XC1" s="52"/>
      <c r="XD1" s="55"/>
      <c r="XE1" s="628"/>
      <c r="XF1" s="628"/>
      <c r="XG1" s="628"/>
      <c r="XH1" s="628"/>
      <c r="XI1" s="628"/>
      <c r="XJ1" s="52"/>
      <c r="XK1" s="55"/>
      <c r="XL1" s="628"/>
      <c r="XM1" s="628"/>
      <c r="XN1" s="628"/>
      <c r="XO1" s="628"/>
      <c r="XP1" s="628"/>
      <c r="XQ1" s="52"/>
      <c r="XR1" s="55"/>
      <c r="XS1" s="628"/>
      <c r="XT1" s="628"/>
      <c r="XU1" s="628"/>
      <c r="XV1" s="628"/>
      <c r="XW1" s="628"/>
      <c r="XX1" s="52"/>
      <c r="XY1" s="55"/>
      <c r="XZ1" s="628"/>
      <c r="YA1" s="628"/>
      <c r="YB1" s="628"/>
      <c r="YC1" s="628"/>
      <c r="YD1" s="628"/>
      <c r="YE1" s="52"/>
      <c r="YF1" s="55"/>
      <c r="YG1" s="628"/>
      <c r="YH1" s="628"/>
      <c r="YI1" s="628"/>
      <c r="YJ1" s="628"/>
      <c r="YK1" s="628"/>
      <c r="YL1" s="52"/>
      <c r="YM1" s="55"/>
      <c r="YN1" s="628"/>
      <c r="YO1" s="628"/>
      <c r="YP1" s="628"/>
      <c r="YQ1" s="628"/>
      <c r="YR1" s="628"/>
      <c r="YS1" s="52"/>
      <c r="YT1" s="55"/>
      <c r="YU1" s="628"/>
      <c r="YV1" s="628"/>
      <c r="YW1" s="628"/>
      <c r="YX1" s="628"/>
      <c r="YY1" s="628"/>
      <c r="YZ1" s="52"/>
      <c r="ZA1" s="55"/>
      <c r="ZB1" s="628"/>
      <c r="ZC1" s="628"/>
      <c r="ZD1" s="628"/>
      <c r="ZE1" s="628"/>
      <c r="ZF1" s="628"/>
      <c r="ZG1" s="52"/>
      <c r="ZH1" s="55"/>
      <c r="ZI1" s="628"/>
      <c r="ZJ1" s="628"/>
      <c r="ZK1" s="628"/>
      <c r="ZL1" s="628"/>
      <c r="ZM1" s="628"/>
      <c r="ZN1" s="52"/>
      <c r="ZO1" s="55"/>
      <c r="ZP1" s="628"/>
      <c r="ZQ1" s="628"/>
      <c r="ZR1" s="628"/>
      <c r="ZS1" s="628"/>
      <c r="ZT1" s="628"/>
      <c r="ZU1" s="52"/>
      <c r="ZV1" s="55"/>
      <c r="ZW1" s="628"/>
      <c r="ZX1" s="628"/>
      <c r="ZY1" s="628"/>
      <c r="ZZ1" s="628"/>
      <c r="AAA1" s="628"/>
      <c r="AAB1" s="52"/>
      <c r="AAC1" s="55"/>
      <c r="AAD1" s="628"/>
      <c r="AAE1" s="628"/>
      <c r="AAF1" s="628"/>
      <c r="AAG1" s="628"/>
      <c r="AAH1" s="628"/>
      <c r="AAI1" s="52"/>
      <c r="AAJ1" s="55"/>
      <c r="AAK1" s="628"/>
      <c r="AAL1" s="628"/>
      <c r="AAM1" s="628"/>
      <c r="AAN1" s="628"/>
      <c r="AAO1" s="628"/>
      <c r="AAP1" s="52"/>
      <c r="AAQ1" s="55"/>
      <c r="AAR1" s="628"/>
      <c r="AAS1" s="628"/>
      <c r="AAT1" s="628"/>
      <c r="AAU1" s="628"/>
      <c r="AAV1" s="628"/>
      <c r="AAW1" s="52"/>
      <c r="AAX1" s="55"/>
      <c r="AAY1" s="628"/>
      <c r="AAZ1" s="628"/>
      <c r="ABA1" s="628"/>
      <c r="ABB1" s="628"/>
      <c r="ABC1" s="628"/>
      <c r="ABD1" s="52"/>
      <c r="ABE1" s="55"/>
      <c r="ABF1" s="628"/>
      <c r="ABG1" s="628"/>
      <c r="ABH1" s="628"/>
      <c r="ABI1" s="628"/>
      <c r="ABJ1" s="628"/>
      <c r="ABK1" s="52"/>
      <c r="ABL1" s="55"/>
      <c r="ABM1" s="628"/>
      <c r="ABN1" s="628"/>
      <c r="ABO1" s="628"/>
      <c r="ABP1" s="628"/>
      <c r="ABQ1" s="628"/>
      <c r="ABR1" s="52"/>
      <c r="ABS1" s="55"/>
      <c r="ABT1" s="628"/>
      <c r="ABU1" s="628"/>
      <c r="ABV1" s="628"/>
      <c r="ABW1" s="628"/>
      <c r="ABX1" s="628"/>
      <c r="ABY1" s="52"/>
      <c r="ABZ1" s="55"/>
      <c r="ACA1" s="628"/>
      <c r="ACB1" s="628"/>
      <c r="ACC1" s="628"/>
      <c r="ACD1" s="628"/>
      <c r="ACE1" s="628"/>
      <c r="ACF1" s="52"/>
      <c r="ACG1" s="55"/>
      <c r="ACH1" s="628"/>
      <c r="ACI1" s="628"/>
      <c r="ACJ1" s="628"/>
      <c r="ACK1" s="628"/>
      <c r="ACL1" s="628"/>
      <c r="ACM1" s="52"/>
      <c r="ACN1" s="55"/>
      <c r="ACO1" s="628"/>
      <c r="ACP1" s="628"/>
      <c r="ACQ1" s="628"/>
      <c r="ACR1" s="628"/>
      <c r="ACS1" s="628"/>
      <c r="ACT1" s="52"/>
      <c r="ACU1" s="55"/>
      <c r="ACV1" s="628"/>
      <c r="ACW1" s="628"/>
      <c r="ACX1" s="628"/>
      <c r="ACY1" s="628"/>
      <c r="ACZ1" s="628"/>
      <c r="ADA1" s="52"/>
      <c r="ADB1" s="55"/>
      <c r="ADC1" s="628"/>
      <c r="ADD1" s="628"/>
      <c r="ADE1" s="628"/>
      <c r="ADF1" s="628"/>
      <c r="ADG1" s="628"/>
      <c r="ADH1" s="52"/>
      <c r="ADI1" s="55"/>
      <c r="ADJ1" s="628"/>
      <c r="ADK1" s="628"/>
      <c r="ADL1" s="628"/>
      <c r="ADM1" s="628"/>
      <c r="ADN1" s="628"/>
      <c r="ADO1" s="52"/>
      <c r="ADP1" s="55"/>
      <c r="ADQ1" s="628"/>
      <c r="ADR1" s="628"/>
      <c r="ADS1" s="628"/>
      <c r="ADT1" s="628"/>
      <c r="ADU1" s="628"/>
      <c r="ADV1" s="52"/>
      <c r="ADW1" s="55"/>
      <c r="ADX1" s="628"/>
      <c r="ADY1" s="628"/>
      <c r="ADZ1" s="628"/>
      <c r="AEA1" s="628"/>
      <c r="AEB1" s="628"/>
      <c r="AEC1" s="52"/>
      <c r="AED1" s="55"/>
      <c r="AEE1" s="628"/>
      <c r="AEF1" s="628"/>
      <c r="AEG1" s="628"/>
      <c r="AEH1" s="628"/>
      <c r="AEI1" s="628"/>
      <c r="AEJ1" s="52"/>
      <c r="AEK1" s="55"/>
      <c r="AEL1" s="628"/>
      <c r="AEM1" s="628"/>
      <c r="AEN1" s="628"/>
      <c r="AEO1" s="628"/>
      <c r="AEP1" s="628"/>
      <c r="AEQ1" s="52"/>
      <c r="AER1" s="55"/>
      <c r="AES1" s="628"/>
      <c r="AET1" s="628"/>
      <c r="AEU1" s="628"/>
      <c r="AEV1" s="628"/>
      <c r="AEW1" s="628"/>
      <c r="AEX1" s="52"/>
      <c r="AEY1" s="55"/>
      <c r="AEZ1" s="628"/>
      <c r="AFA1" s="628"/>
      <c r="AFB1" s="628"/>
      <c r="AFC1" s="628"/>
      <c r="AFD1" s="628"/>
      <c r="AFE1" s="52"/>
      <c r="AFF1" s="55"/>
      <c r="AFG1" s="628"/>
      <c r="AFH1" s="628"/>
      <c r="AFI1" s="628"/>
      <c r="AFJ1" s="628"/>
      <c r="AFK1" s="628"/>
      <c r="AFL1" s="52"/>
      <c r="AFM1" s="55"/>
      <c r="AFN1" s="628"/>
      <c r="AFO1" s="628"/>
      <c r="AFP1" s="628"/>
      <c r="AFQ1" s="628"/>
      <c r="AFR1" s="628"/>
      <c r="AFS1" s="52"/>
      <c r="AFT1" s="55"/>
      <c r="AFU1" s="628"/>
      <c r="AFV1" s="628"/>
      <c r="AFW1" s="628"/>
      <c r="AFX1" s="628"/>
      <c r="AFY1" s="628"/>
      <c r="AFZ1" s="52"/>
      <c r="AGA1" s="55"/>
      <c r="AGB1" s="628"/>
      <c r="AGC1" s="628"/>
      <c r="AGD1" s="628"/>
      <c r="AGE1" s="628"/>
      <c r="AGF1" s="628"/>
      <c r="AGG1" s="52"/>
      <c r="AGH1" s="55"/>
      <c r="AGI1" s="628"/>
      <c r="AGJ1" s="628"/>
      <c r="AGK1" s="628"/>
      <c r="AGL1" s="628"/>
      <c r="AGM1" s="628"/>
      <c r="AGN1" s="52"/>
      <c r="AGO1" s="55"/>
      <c r="AGP1" s="628"/>
      <c r="AGQ1" s="628"/>
      <c r="AGR1" s="628"/>
      <c r="AGS1" s="628"/>
      <c r="AGT1" s="628"/>
      <c r="AGU1" s="52"/>
      <c r="AGV1" s="55"/>
      <c r="AGW1" s="628"/>
      <c r="AGX1" s="628"/>
      <c r="AGY1" s="628"/>
      <c r="AGZ1" s="628"/>
      <c r="AHA1" s="628"/>
      <c r="AHB1" s="52"/>
      <c r="AHC1" s="55"/>
      <c r="AHD1" s="628"/>
      <c r="AHE1" s="628"/>
      <c r="AHF1" s="628"/>
      <c r="AHG1" s="628"/>
      <c r="AHH1" s="628"/>
      <c r="AHI1" s="52"/>
      <c r="AHJ1" s="55"/>
      <c r="AHK1" s="628"/>
      <c r="AHL1" s="628"/>
      <c r="AHM1" s="628"/>
      <c r="AHN1" s="628"/>
      <c r="AHO1" s="628"/>
      <c r="AHP1" s="52"/>
      <c r="AHQ1" s="55"/>
      <c r="AHR1" s="628"/>
      <c r="AHS1" s="628"/>
      <c r="AHT1" s="628"/>
      <c r="AHU1" s="628"/>
      <c r="AHV1" s="628"/>
      <c r="AHW1" s="52"/>
      <c r="AHX1" s="55"/>
      <c r="AHY1" s="628"/>
      <c r="AHZ1" s="628"/>
      <c r="AIA1" s="628"/>
      <c r="AIB1" s="628"/>
      <c r="AIC1" s="628"/>
      <c r="AID1" s="52"/>
      <c r="AIE1" s="55"/>
      <c r="AIF1" s="628"/>
      <c r="AIG1" s="628"/>
      <c r="AIH1" s="628"/>
      <c r="AII1" s="628"/>
      <c r="AIJ1" s="628"/>
      <c r="AIK1" s="52"/>
      <c r="AIL1" s="55"/>
      <c r="AIM1" s="628"/>
      <c r="AIN1" s="628"/>
      <c r="AIO1" s="628"/>
      <c r="AIP1" s="628"/>
      <c r="AIQ1" s="628"/>
      <c r="AIR1" s="52"/>
      <c r="AIS1" s="55"/>
      <c r="AIT1" s="628"/>
      <c r="AIU1" s="628"/>
      <c r="AIV1" s="628"/>
      <c r="AIW1" s="628"/>
      <c r="AIX1" s="628"/>
      <c r="AIY1" s="52"/>
      <c r="AIZ1" s="55"/>
      <c r="AJA1" s="628"/>
      <c r="AJB1" s="628"/>
      <c r="AJC1" s="628"/>
      <c r="AJD1" s="628"/>
      <c r="AJE1" s="628"/>
      <c r="AJF1" s="52"/>
      <c r="AJG1" s="55"/>
      <c r="AJH1" s="628"/>
      <c r="AJI1" s="628"/>
      <c r="AJJ1" s="628"/>
      <c r="AJK1" s="628"/>
      <c r="AJL1" s="628"/>
      <c r="AJM1" s="52"/>
      <c r="AJN1" s="55"/>
      <c r="AJO1" s="628"/>
      <c r="AJP1" s="628"/>
      <c r="AJQ1" s="628"/>
      <c r="AJR1" s="628"/>
      <c r="AJS1" s="628"/>
      <c r="AJT1" s="52"/>
      <c r="AJU1" s="55"/>
      <c r="AJV1" s="628"/>
      <c r="AJW1" s="628"/>
      <c r="AJX1" s="628"/>
      <c r="AJY1" s="628"/>
      <c r="AJZ1" s="628"/>
      <c r="AKA1" s="52"/>
      <c r="AKB1" s="55"/>
      <c r="AKC1" s="628"/>
      <c r="AKD1" s="628"/>
      <c r="AKE1" s="628"/>
      <c r="AKF1" s="628"/>
      <c r="AKG1" s="628"/>
      <c r="AKH1" s="52"/>
      <c r="AKI1" s="55"/>
      <c r="AKJ1" s="628"/>
      <c r="AKK1" s="628"/>
      <c r="AKL1" s="628"/>
      <c r="AKM1" s="628"/>
      <c r="AKN1" s="628"/>
      <c r="AKO1" s="52"/>
      <c r="AKP1" s="55"/>
      <c r="AKQ1" s="628"/>
      <c r="AKR1" s="628"/>
      <c r="AKS1" s="628"/>
      <c r="AKT1" s="628"/>
      <c r="AKU1" s="628"/>
      <c r="AKV1" s="52"/>
      <c r="AKW1" s="55"/>
      <c r="AKX1" s="628"/>
      <c r="AKY1" s="628"/>
      <c r="AKZ1" s="628"/>
      <c r="ALA1" s="628"/>
      <c r="ALB1" s="628"/>
      <c r="ALC1" s="52"/>
      <c r="ALD1" s="55"/>
      <c r="ALE1" s="628"/>
      <c r="ALF1" s="628"/>
      <c r="ALG1" s="628"/>
      <c r="ALH1" s="628"/>
      <c r="ALI1" s="628"/>
      <c r="ALJ1" s="52"/>
      <c r="ALK1" s="55"/>
      <c r="ALL1" s="628"/>
      <c r="ALM1" s="628"/>
      <c r="ALN1" s="628"/>
      <c r="ALO1" s="628"/>
      <c r="ALP1" s="628"/>
      <c r="ALQ1" s="52"/>
      <c r="ALR1" s="55"/>
      <c r="ALS1" s="628"/>
      <c r="ALT1" s="628"/>
      <c r="ALU1" s="628"/>
      <c r="ALV1" s="628"/>
      <c r="ALW1" s="628"/>
      <c r="ALX1" s="52"/>
      <c r="ALY1" s="55"/>
      <c r="ALZ1" s="628"/>
      <c r="AMA1" s="628"/>
      <c r="AMB1" s="628"/>
      <c r="AMC1" s="628"/>
      <c r="AMD1" s="628"/>
      <c r="AME1" s="52"/>
      <c r="AMF1" s="55"/>
      <c r="AMG1" s="628"/>
      <c r="AMH1" s="628"/>
      <c r="AMI1" s="628"/>
      <c r="AMJ1" s="628"/>
      <c r="AMK1" s="628"/>
      <c r="AML1" s="52"/>
      <c r="AMM1" s="55"/>
      <c r="AMN1" s="628"/>
      <c r="AMO1" s="628"/>
      <c r="AMP1" s="628"/>
      <c r="AMQ1" s="628"/>
      <c r="AMR1" s="628"/>
      <c r="AMS1" s="52"/>
      <c r="AMT1" s="55"/>
      <c r="AMU1" s="628"/>
      <c r="AMV1" s="628"/>
      <c r="AMW1" s="628"/>
      <c r="AMX1" s="628"/>
      <c r="AMY1" s="628"/>
      <c r="AMZ1" s="52"/>
      <c r="ANA1" s="55"/>
      <c r="ANB1" s="628"/>
      <c r="ANC1" s="628"/>
      <c r="AND1" s="628"/>
      <c r="ANE1" s="628"/>
      <c r="ANF1" s="628"/>
      <c r="ANG1" s="52"/>
      <c r="ANH1" s="55"/>
      <c r="ANI1" s="628"/>
      <c r="ANJ1" s="628"/>
      <c r="ANK1" s="628"/>
      <c r="ANL1" s="628"/>
      <c r="ANM1" s="628"/>
      <c r="ANN1" s="52"/>
      <c r="ANO1" s="55"/>
      <c r="ANP1" s="628"/>
      <c r="ANQ1" s="628"/>
      <c r="ANR1" s="628"/>
      <c r="ANS1" s="628"/>
      <c r="ANT1" s="628"/>
      <c r="ANU1" s="52"/>
      <c r="ANV1" s="55"/>
      <c r="ANW1" s="628"/>
      <c r="ANX1" s="628"/>
      <c r="ANY1" s="628"/>
      <c r="ANZ1" s="628"/>
      <c r="AOA1" s="628"/>
      <c r="AOB1" s="52"/>
      <c r="AOC1" s="55"/>
      <c r="AOD1" s="628"/>
      <c r="AOE1" s="628"/>
      <c r="AOF1" s="628"/>
      <c r="AOG1" s="628"/>
      <c r="AOH1" s="628"/>
      <c r="AOI1" s="52"/>
      <c r="AOJ1" s="55"/>
      <c r="AOK1" s="628"/>
      <c r="AOL1" s="628"/>
      <c r="AOM1" s="628"/>
      <c r="AON1" s="628"/>
      <c r="AOO1" s="628"/>
      <c r="AOP1" s="52"/>
      <c r="AOQ1" s="55"/>
      <c r="AOR1" s="628"/>
      <c r="AOS1" s="628"/>
      <c r="AOT1" s="628"/>
      <c r="AOU1" s="628"/>
      <c r="AOV1" s="628"/>
      <c r="AOW1" s="52"/>
      <c r="AOX1" s="55"/>
      <c r="AOY1" s="628"/>
      <c r="AOZ1" s="628"/>
      <c r="APA1" s="628"/>
      <c r="APB1" s="628"/>
      <c r="APC1" s="628"/>
      <c r="APD1" s="52"/>
      <c r="APE1" s="55"/>
      <c r="APF1" s="628"/>
      <c r="APG1" s="628"/>
      <c r="APH1" s="628"/>
      <c r="API1" s="628"/>
      <c r="APJ1" s="628"/>
      <c r="APK1" s="52"/>
      <c r="APL1" s="55"/>
      <c r="APM1" s="628"/>
      <c r="APN1" s="628"/>
      <c r="APO1" s="628"/>
      <c r="APP1" s="628"/>
      <c r="APQ1" s="628"/>
      <c r="APR1" s="52"/>
      <c r="APS1" s="55"/>
      <c r="APT1" s="628"/>
      <c r="APU1" s="628"/>
      <c r="APV1" s="628"/>
      <c r="APW1" s="628"/>
      <c r="APX1" s="628"/>
      <c r="APY1" s="52"/>
      <c r="APZ1" s="55"/>
      <c r="AQA1" s="628"/>
      <c r="AQB1" s="628"/>
      <c r="AQC1" s="628"/>
      <c r="AQD1" s="628"/>
      <c r="AQE1" s="628"/>
      <c r="AQF1" s="52"/>
      <c r="AQG1" s="55"/>
      <c r="AQH1" s="628"/>
      <c r="AQI1" s="628"/>
      <c r="AQJ1" s="628"/>
      <c r="AQK1" s="628"/>
      <c r="AQL1" s="628"/>
      <c r="AQM1" s="52"/>
      <c r="AQN1" s="55"/>
      <c r="AQO1" s="628"/>
      <c r="AQP1" s="628"/>
      <c r="AQQ1" s="628"/>
      <c r="AQR1" s="628"/>
      <c r="AQS1" s="628"/>
      <c r="AQT1" s="52"/>
      <c r="AQU1" s="55"/>
      <c r="AQV1" s="628"/>
      <c r="AQW1" s="628"/>
      <c r="AQX1" s="628"/>
      <c r="AQY1" s="628"/>
      <c r="AQZ1" s="628"/>
      <c r="ARA1" s="52"/>
      <c r="ARB1" s="55"/>
      <c r="ARC1" s="628"/>
      <c r="ARD1" s="628"/>
      <c r="ARE1" s="628"/>
      <c r="ARF1" s="628"/>
      <c r="ARG1" s="628"/>
      <c r="ARH1" s="52"/>
      <c r="ARI1" s="55"/>
      <c r="ARJ1" s="628"/>
      <c r="ARK1" s="628"/>
      <c r="ARL1" s="628"/>
      <c r="ARM1" s="628"/>
      <c r="ARN1" s="628"/>
      <c r="ARO1" s="52"/>
      <c r="ARP1" s="55"/>
      <c r="ARQ1" s="628"/>
      <c r="ARR1" s="628"/>
      <c r="ARS1" s="628"/>
      <c r="ART1" s="628"/>
      <c r="ARU1" s="628"/>
      <c r="ARV1" s="52"/>
      <c r="ARW1" s="55"/>
      <c r="ARX1" s="628"/>
      <c r="ARY1" s="628"/>
      <c r="ARZ1" s="628"/>
      <c r="ASA1" s="628"/>
      <c r="ASB1" s="628"/>
      <c r="ASC1" s="52"/>
      <c r="ASD1" s="55"/>
      <c r="ASE1" s="628"/>
      <c r="ASF1" s="628"/>
      <c r="ASG1" s="628"/>
      <c r="ASH1" s="628"/>
      <c r="ASI1" s="628"/>
      <c r="ASJ1" s="52"/>
      <c r="ASK1" s="55"/>
      <c r="ASL1" s="628"/>
      <c r="ASM1" s="628"/>
      <c r="ASN1" s="628"/>
      <c r="ASO1" s="628"/>
      <c r="ASP1" s="628"/>
      <c r="ASQ1" s="52"/>
      <c r="ASR1" s="55"/>
      <c r="ASS1" s="628"/>
      <c r="AST1" s="628"/>
      <c r="ASU1" s="628"/>
      <c r="ASV1" s="628"/>
      <c r="ASW1" s="628"/>
      <c r="ASX1" s="52"/>
      <c r="ASY1" s="55"/>
      <c r="ASZ1" s="628"/>
      <c r="ATA1" s="628"/>
      <c r="ATB1" s="628"/>
      <c r="ATC1" s="628"/>
      <c r="ATD1" s="628"/>
      <c r="ATE1" s="52"/>
      <c r="ATF1" s="55"/>
      <c r="ATG1" s="628"/>
      <c r="ATH1" s="628"/>
      <c r="ATI1" s="628"/>
      <c r="ATJ1" s="628"/>
      <c r="ATK1" s="628"/>
      <c r="ATL1" s="52"/>
      <c r="ATM1" s="55"/>
      <c r="ATN1" s="628"/>
      <c r="ATO1" s="628"/>
      <c r="ATP1" s="628"/>
      <c r="ATQ1" s="628"/>
      <c r="ATR1" s="628"/>
      <c r="ATS1" s="52"/>
      <c r="ATT1" s="55"/>
      <c r="ATU1" s="628"/>
      <c r="ATV1" s="628"/>
      <c r="ATW1" s="628"/>
      <c r="ATX1" s="628"/>
      <c r="ATY1" s="628"/>
      <c r="ATZ1" s="52"/>
      <c r="AUA1" s="55"/>
      <c r="AUB1" s="628"/>
      <c r="AUC1" s="628"/>
      <c r="AUD1" s="628"/>
      <c r="AUE1" s="628"/>
      <c r="AUF1" s="628"/>
      <c r="AUG1" s="52"/>
      <c r="AUH1" s="55"/>
      <c r="AUI1" s="628"/>
      <c r="AUJ1" s="628"/>
      <c r="AUK1" s="628"/>
      <c r="AUL1" s="628"/>
      <c r="AUM1" s="628"/>
      <c r="AUN1" s="52"/>
      <c r="AUO1" s="55"/>
      <c r="AUP1" s="628"/>
      <c r="AUQ1" s="628"/>
      <c r="AUR1" s="628"/>
      <c r="AUS1" s="628"/>
      <c r="AUT1" s="628"/>
      <c r="AUU1" s="52"/>
      <c r="AUV1" s="55"/>
      <c r="AUW1" s="628"/>
      <c r="AUX1" s="628"/>
      <c r="AUY1" s="628"/>
      <c r="AUZ1" s="628"/>
      <c r="AVA1" s="628"/>
      <c r="AVB1" s="52"/>
      <c r="AVC1" s="55"/>
      <c r="AVD1" s="628"/>
      <c r="AVE1" s="628"/>
      <c r="AVF1" s="628"/>
      <c r="AVG1" s="628"/>
      <c r="AVH1" s="628"/>
      <c r="AVI1" s="52"/>
      <c r="AVJ1" s="55"/>
      <c r="AVK1" s="628"/>
      <c r="AVL1" s="628"/>
      <c r="AVM1" s="628"/>
      <c r="AVN1" s="628"/>
      <c r="AVO1" s="628"/>
      <c r="AVP1" s="52"/>
      <c r="AVQ1" s="55"/>
      <c r="AVR1" s="628"/>
      <c r="AVS1" s="628"/>
      <c r="AVT1" s="628"/>
      <c r="AVU1" s="628"/>
      <c r="AVV1" s="628"/>
      <c r="AVW1" s="52"/>
      <c r="AVX1" s="55"/>
      <c r="AVY1" s="628"/>
      <c r="AVZ1" s="628"/>
      <c r="AWA1" s="628"/>
      <c r="AWB1" s="628"/>
      <c r="AWC1" s="628"/>
      <c r="AWD1" s="52"/>
      <c r="AWE1" s="55"/>
      <c r="AWF1" s="628"/>
      <c r="AWG1" s="628"/>
      <c r="AWH1" s="628"/>
      <c r="AWI1" s="628"/>
      <c r="AWJ1" s="628"/>
      <c r="AWK1" s="52"/>
      <c r="AWL1" s="55"/>
      <c r="AWM1" s="628"/>
      <c r="AWN1" s="628"/>
      <c r="AWO1" s="628"/>
      <c r="AWP1" s="628"/>
      <c r="AWQ1" s="628"/>
      <c r="AWR1" s="52"/>
      <c r="AWS1" s="55"/>
      <c r="AWT1" s="628"/>
      <c r="AWU1" s="628"/>
      <c r="AWV1" s="628"/>
      <c r="AWW1" s="628"/>
      <c r="AWX1" s="628"/>
      <c r="AWY1" s="52"/>
      <c r="AWZ1" s="55"/>
      <c r="AXA1" s="628"/>
      <c r="AXB1" s="628"/>
      <c r="AXC1" s="628"/>
      <c r="AXD1" s="628"/>
      <c r="AXE1" s="628"/>
      <c r="AXF1" s="52"/>
      <c r="AXG1" s="55"/>
      <c r="AXH1" s="628"/>
      <c r="AXI1" s="628"/>
      <c r="AXJ1" s="628"/>
      <c r="AXK1" s="628"/>
      <c r="AXL1" s="628"/>
      <c r="AXM1" s="52"/>
      <c r="AXN1" s="55"/>
      <c r="AXO1" s="628"/>
      <c r="AXP1" s="628"/>
      <c r="AXQ1" s="628"/>
      <c r="AXR1" s="628"/>
      <c r="AXS1" s="628"/>
      <c r="AXT1" s="52"/>
      <c r="AXU1" s="55"/>
      <c r="AXV1" s="628"/>
      <c r="AXW1" s="628"/>
      <c r="AXX1" s="628"/>
      <c r="AXY1" s="628"/>
      <c r="AXZ1" s="628"/>
      <c r="AYA1" s="52"/>
      <c r="AYB1" s="55"/>
      <c r="AYC1" s="628"/>
      <c r="AYD1" s="628"/>
      <c r="AYE1" s="628"/>
      <c r="AYF1" s="628"/>
      <c r="AYG1" s="628"/>
      <c r="AYH1" s="52"/>
      <c r="AYI1" s="55"/>
      <c r="AYJ1" s="628"/>
      <c r="AYK1" s="628"/>
      <c r="AYL1" s="628"/>
      <c r="AYM1" s="628"/>
      <c r="AYN1" s="628"/>
      <c r="AYO1" s="52"/>
      <c r="AYP1" s="55"/>
      <c r="AYQ1" s="628"/>
      <c r="AYR1" s="628"/>
      <c r="AYS1" s="628"/>
      <c r="AYT1" s="628"/>
      <c r="AYU1" s="628"/>
      <c r="AYV1" s="52"/>
      <c r="AYW1" s="55"/>
      <c r="AYX1" s="628"/>
      <c r="AYY1" s="628"/>
      <c r="AYZ1" s="628"/>
      <c r="AZA1" s="628"/>
      <c r="AZB1" s="628"/>
      <c r="AZC1" s="52"/>
      <c r="AZD1" s="55"/>
      <c r="AZE1" s="628"/>
      <c r="AZF1" s="628"/>
      <c r="AZG1" s="628"/>
      <c r="AZH1" s="628"/>
      <c r="AZI1" s="628"/>
      <c r="AZJ1" s="52"/>
      <c r="AZK1" s="55"/>
      <c r="AZL1" s="628"/>
      <c r="AZM1" s="628"/>
      <c r="AZN1" s="628"/>
      <c r="AZO1" s="628"/>
      <c r="AZP1" s="628"/>
      <c r="AZQ1" s="52"/>
      <c r="AZR1" s="55"/>
      <c r="AZS1" s="628"/>
      <c r="AZT1" s="628"/>
      <c r="AZU1" s="628"/>
      <c r="AZV1" s="628"/>
      <c r="AZW1" s="628"/>
      <c r="AZX1" s="52"/>
      <c r="AZY1" s="55"/>
      <c r="AZZ1" s="628"/>
      <c r="BAA1" s="628"/>
      <c r="BAB1" s="628"/>
      <c r="BAC1" s="628"/>
      <c r="BAD1" s="628"/>
      <c r="BAE1" s="52"/>
      <c r="BAF1" s="55"/>
      <c r="BAG1" s="628"/>
      <c r="BAH1" s="628"/>
      <c r="BAI1" s="628"/>
      <c r="BAJ1" s="628"/>
      <c r="BAK1" s="628"/>
      <c r="BAL1" s="52"/>
      <c r="BAM1" s="55"/>
      <c r="BAN1" s="628"/>
      <c r="BAO1" s="628"/>
      <c r="BAP1" s="628"/>
      <c r="BAQ1" s="628"/>
      <c r="BAR1" s="628"/>
      <c r="BAS1" s="52"/>
      <c r="BAT1" s="55"/>
      <c r="BAU1" s="628"/>
      <c r="BAV1" s="628"/>
      <c r="BAW1" s="628"/>
      <c r="BAX1" s="628"/>
      <c r="BAY1" s="628"/>
      <c r="BAZ1" s="52"/>
      <c r="BBA1" s="55"/>
      <c r="BBB1" s="628"/>
      <c r="BBC1" s="628"/>
      <c r="BBD1" s="628"/>
      <c r="BBE1" s="628"/>
      <c r="BBF1" s="628"/>
      <c r="BBG1" s="52"/>
      <c r="BBH1" s="55"/>
      <c r="BBI1" s="628"/>
      <c r="BBJ1" s="628"/>
      <c r="BBK1" s="628"/>
      <c r="BBL1" s="628"/>
      <c r="BBM1" s="628"/>
      <c r="BBN1" s="52"/>
      <c r="BBO1" s="55"/>
      <c r="BBP1" s="628"/>
      <c r="BBQ1" s="628"/>
      <c r="BBR1" s="628"/>
      <c r="BBS1" s="628"/>
      <c r="BBT1" s="628"/>
      <c r="BBU1" s="52"/>
      <c r="BBV1" s="55"/>
      <c r="BBW1" s="628"/>
      <c r="BBX1" s="628"/>
      <c r="BBY1" s="628"/>
      <c r="BBZ1" s="628"/>
      <c r="BCA1" s="628"/>
      <c r="BCB1" s="52"/>
      <c r="BCC1" s="55"/>
      <c r="BCD1" s="628"/>
      <c r="BCE1" s="628"/>
      <c r="BCF1" s="628"/>
      <c r="BCG1" s="628"/>
      <c r="BCH1" s="628"/>
      <c r="BCI1" s="52"/>
      <c r="BCJ1" s="55"/>
      <c r="BCK1" s="628"/>
      <c r="BCL1" s="628"/>
      <c r="BCM1" s="628"/>
      <c r="BCN1" s="628"/>
      <c r="BCO1" s="628"/>
      <c r="BCP1" s="52"/>
      <c r="BCQ1" s="55"/>
      <c r="BCR1" s="628"/>
      <c r="BCS1" s="628"/>
      <c r="BCT1" s="628"/>
      <c r="BCU1" s="628"/>
      <c r="BCV1" s="628"/>
      <c r="BCW1" s="52"/>
      <c r="BCX1" s="55"/>
      <c r="BCY1" s="628"/>
      <c r="BCZ1" s="628"/>
      <c r="BDA1" s="628"/>
      <c r="BDB1" s="628"/>
      <c r="BDC1" s="628"/>
      <c r="BDD1" s="52"/>
      <c r="BDE1" s="55"/>
      <c r="BDF1" s="628"/>
      <c r="BDG1" s="628"/>
      <c r="BDH1" s="628"/>
      <c r="BDI1" s="628"/>
      <c r="BDJ1" s="628"/>
      <c r="BDK1" s="52"/>
      <c r="BDL1" s="55"/>
      <c r="BDM1" s="628"/>
      <c r="BDN1" s="628"/>
      <c r="BDO1" s="628"/>
      <c r="BDP1" s="628"/>
      <c r="BDQ1" s="628"/>
      <c r="BDR1" s="52"/>
      <c r="BDS1" s="55"/>
      <c r="BDT1" s="628"/>
      <c r="BDU1" s="628"/>
      <c r="BDV1" s="628"/>
      <c r="BDW1" s="628"/>
      <c r="BDX1" s="628"/>
      <c r="BDY1" s="52"/>
      <c r="BDZ1" s="55"/>
      <c r="BEA1" s="628"/>
      <c r="BEB1" s="628"/>
      <c r="BEC1" s="628"/>
      <c r="BED1" s="628"/>
      <c r="BEE1" s="628"/>
      <c r="BEF1" s="52"/>
      <c r="BEG1" s="55"/>
      <c r="BEH1" s="628"/>
      <c r="BEI1" s="628"/>
      <c r="BEJ1" s="628"/>
      <c r="BEK1" s="628"/>
      <c r="BEL1" s="628"/>
      <c r="BEM1" s="52"/>
      <c r="BEN1" s="55"/>
      <c r="BEO1" s="628"/>
      <c r="BEP1" s="628"/>
      <c r="BEQ1" s="628"/>
      <c r="BER1" s="628"/>
      <c r="BES1" s="628"/>
      <c r="BET1" s="52"/>
      <c r="BEU1" s="55"/>
      <c r="BEV1" s="628"/>
      <c r="BEW1" s="628"/>
      <c r="BEX1" s="628"/>
      <c r="BEY1" s="628"/>
      <c r="BEZ1" s="628"/>
      <c r="BFA1" s="52"/>
      <c r="BFB1" s="55"/>
      <c r="BFC1" s="628"/>
      <c r="BFD1" s="628"/>
      <c r="BFE1" s="628"/>
      <c r="BFF1" s="628"/>
      <c r="BFG1" s="628"/>
      <c r="BFH1" s="52"/>
      <c r="BFI1" s="55"/>
      <c r="BFJ1" s="628"/>
      <c r="BFK1" s="628"/>
      <c r="BFL1" s="628"/>
      <c r="BFM1" s="628"/>
      <c r="BFN1" s="628"/>
      <c r="BFO1" s="52"/>
      <c r="BFP1" s="55"/>
      <c r="BFQ1" s="628"/>
      <c r="BFR1" s="628"/>
      <c r="BFS1" s="628"/>
      <c r="BFT1" s="628"/>
      <c r="BFU1" s="628"/>
      <c r="BFV1" s="52"/>
      <c r="BFW1" s="55"/>
      <c r="BFX1" s="628"/>
      <c r="BFY1" s="628"/>
      <c r="BFZ1" s="628"/>
      <c r="BGA1" s="628"/>
      <c r="BGB1" s="628"/>
      <c r="BGC1" s="52"/>
      <c r="BGD1" s="55"/>
      <c r="BGE1" s="628"/>
      <c r="BGF1" s="628"/>
      <c r="BGG1" s="628"/>
      <c r="BGH1" s="628"/>
      <c r="BGI1" s="628"/>
      <c r="BGJ1" s="52"/>
      <c r="BGK1" s="55"/>
      <c r="BGL1" s="628"/>
      <c r="BGM1" s="628"/>
      <c r="BGN1" s="628"/>
      <c r="BGO1" s="628"/>
      <c r="BGP1" s="628"/>
      <c r="BGQ1" s="52"/>
      <c r="BGR1" s="55"/>
      <c r="BGS1" s="628"/>
      <c r="BGT1" s="628"/>
      <c r="BGU1" s="628"/>
      <c r="BGV1" s="628"/>
      <c r="BGW1" s="628"/>
      <c r="BGX1" s="52"/>
      <c r="BGY1" s="55"/>
      <c r="BGZ1" s="628"/>
      <c r="BHA1" s="628"/>
      <c r="BHB1" s="628"/>
      <c r="BHC1" s="628"/>
      <c r="BHD1" s="628"/>
      <c r="BHE1" s="52"/>
      <c r="BHF1" s="55"/>
      <c r="BHG1" s="628"/>
      <c r="BHH1" s="628"/>
      <c r="BHI1" s="628"/>
      <c r="BHJ1" s="628"/>
      <c r="BHK1" s="628"/>
      <c r="BHL1" s="52"/>
      <c r="BHM1" s="55"/>
      <c r="BHN1" s="628"/>
      <c r="BHO1" s="628"/>
      <c r="BHP1" s="628"/>
      <c r="BHQ1" s="628"/>
      <c r="BHR1" s="628"/>
      <c r="BHS1" s="52"/>
      <c r="BHT1" s="55"/>
      <c r="BHU1" s="628"/>
      <c r="BHV1" s="628"/>
      <c r="BHW1" s="628"/>
      <c r="BHX1" s="628"/>
      <c r="BHY1" s="628"/>
      <c r="BHZ1" s="52"/>
      <c r="BIA1" s="55"/>
      <c r="BIB1" s="628"/>
      <c r="BIC1" s="628"/>
      <c r="BID1" s="628"/>
      <c r="BIE1" s="628"/>
      <c r="BIF1" s="628"/>
      <c r="BIG1" s="52"/>
      <c r="BIH1" s="55"/>
      <c r="BII1" s="628"/>
      <c r="BIJ1" s="628"/>
      <c r="BIK1" s="628"/>
      <c r="BIL1" s="628"/>
      <c r="BIM1" s="628"/>
      <c r="BIN1" s="52"/>
      <c r="BIO1" s="55"/>
      <c r="BIP1" s="628"/>
      <c r="BIQ1" s="628"/>
      <c r="BIR1" s="628"/>
      <c r="BIS1" s="628"/>
      <c r="BIT1" s="628"/>
      <c r="BIU1" s="52"/>
      <c r="BIV1" s="55"/>
      <c r="BIW1" s="628"/>
      <c r="BIX1" s="628"/>
      <c r="BIY1" s="628"/>
      <c r="BIZ1" s="628"/>
      <c r="BJA1" s="628"/>
      <c r="BJB1" s="52"/>
      <c r="BJC1" s="55"/>
      <c r="BJD1" s="628"/>
      <c r="BJE1" s="628"/>
      <c r="BJF1" s="628"/>
      <c r="BJG1" s="628"/>
      <c r="BJH1" s="628"/>
      <c r="BJI1" s="52"/>
      <c r="BJJ1" s="55"/>
      <c r="BJK1" s="628"/>
      <c r="BJL1" s="628"/>
      <c r="BJM1" s="628"/>
      <c r="BJN1" s="628"/>
      <c r="BJO1" s="628"/>
      <c r="BJP1" s="52"/>
      <c r="BJQ1" s="55"/>
      <c r="BJR1" s="628"/>
      <c r="BJS1" s="628"/>
      <c r="BJT1" s="628"/>
      <c r="BJU1" s="628"/>
      <c r="BJV1" s="628"/>
      <c r="BJW1" s="52"/>
      <c r="BJX1" s="55"/>
      <c r="BJY1" s="628"/>
      <c r="BJZ1" s="628"/>
      <c r="BKA1" s="628"/>
      <c r="BKB1" s="628"/>
      <c r="BKC1" s="628"/>
      <c r="BKD1" s="52"/>
      <c r="BKE1" s="55"/>
      <c r="BKF1" s="628"/>
      <c r="BKG1" s="628"/>
      <c r="BKH1" s="628"/>
      <c r="BKI1" s="628"/>
      <c r="BKJ1" s="628"/>
      <c r="BKK1" s="52"/>
      <c r="BKL1" s="55"/>
      <c r="BKM1" s="628"/>
      <c r="BKN1" s="628"/>
      <c r="BKO1" s="628"/>
      <c r="BKP1" s="628"/>
      <c r="BKQ1" s="628"/>
      <c r="BKR1" s="52"/>
      <c r="BKS1" s="55"/>
      <c r="BKT1" s="628"/>
      <c r="BKU1" s="628"/>
      <c r="BKV1" s="628"/>
      <c r="BKW1" s="628"/>
      <c r="BKX1" s="628"/>
      <c r="BKY1" s="52"/>
      <c r="BKZ1" s="55"/>
      <c r="BLA1" s="628"/>
      <c r="BLB1" s="628"/>
      <c r="BLC1" s="628"/>
      <c r="BLD1" s="628"/>
      <c r="BLE1" s="628"/>
      <c r="BLF1" s="52"/>
      <c r="BLG1" s="55"/>
      <c r="BLH1" s="628"/>
      <c r="BLI1" s="628"/>
      <c r="BLJ1" s="628"/>
      <c r="BLK1" s="628"/>
      <c r="BLL1" s="628"/>
      <c r="BLM1" s="52"/>
      <c r="BLN1" s="55"/>
      <c r="BLO1" s="628"/>
      <c r="BLP1" s="628"/>
      <c r="BLQ1" s="628"/>
      <c r="BLR1" s="628"/>
      <c r="BLS1" s="628"/>
      <c r="BLT1" s="52"/>
      <c r="BLU1" s="55"/>
      <c r="BLV1" s="628"/>
      <c r="BLW1" s="628"/>
      <c r="BLX1" s="628"/>
      <c r="BLY1" s="628"/>
      <c r="BLZ1" s="628"/>
      <c r="BMA1" s="52"/>
      <c r="BMB1" s="55"/>
      <c r="BMC1" s="628"/>
      <c r="BMD1" s="628"/>
      <c r="BME1" s="628"/>
      <c r="BMF1" s="628"/>
      <c r="BMG1" s="628"/>
      <c r="BMH1" s="52"/>
      <c r="BMI1" s="55"/>
      <c r="BMJ1" s="628"/>
      <c r="BMK1" s="628"/>
      <c r="BML1" s="628"/>
      <c r="BMM1" s="628"/>
      <c r="BMN1" s="628"/>
      <c r="BMO1" s="52"/>
      <c r="BMP1" s="55"/>
      <c r="BMQ1" s="628"/>
      <c r="BMR1" s="628"/>
      <c r="BMS1" s="628"/>
      <c r="BMT1" s="628"/>
      <c r="BMU1" s="628"/>
      <c r="BMV1" s="52"/>
      <c r="BMW1" s="55"/>
      <c r="BMX1" s="628"/>
      <c r="BMY1" s="628"/>
      <c r="BMZ1" s="628"/>
      <c r="BNA1" s="628"/>
      <c r="BNB1" s="628"/>
      <c r="BNC1" s="52"/>
      <c r="BND1" s="55"/>
      <c r="BNE1" s="628"/>
      <c r="BNF1" s="628"/>
      <c r="BNG1" s="628"/>
      <c r="BNH1" s="628"/>
      <c r="BNI1" s="628"/>
      <c r="BNJ1" s="52"/>
      <c r="BNK1" s="55"/>
      <c r="BNL1" s="628"/>
      <c r="BNM1" s="628"/>
      <c r="BNN1" s="628"/>
      <c r="BNO1" s="628"/>
      <c r="BNP1" s="628"/>
      <c r="BNQ1" s="52"/>
      <c r="BNR1" s="55"/>
      <c r="BNS1" s="628"/>
      <c r="BNT1" s="628"/>
      <c r="BNU1" s="628"/>
      <c r="BNV1" s="628"/>
      <c r="BNW1" s="628"/>
      <c r="BNX1" s="52"/>
      <c r="BNY1" s="55"/>
      <c r="BNZ1" s="628"/>
      <c r="BOA1" s="628"/>
      <c r="BOB1" s="628"/>
      <c r="BOC1" s="628"/>
      <c r="BOD1" s="628"/>
      <c r="BOE1" s="52"/>
      <c r="BOF1" s="55"/>
      <c r="BOG1" s="628"/>
      <c r="BOH1" s="628"/>
      <c r="BOI1" s="628"/>
      <c r="BOJ1" s="628"/>
      <c r="BOK1" s="628"/>
      <c r="BOL1" s="52"/>
      <c r="BOM1" s="55"/>
      <c r="BON1" s="628"/>
      <c r="BOO1" s="628"/>
      <c r="BOP1" s="628"/>
      <c r="BOQ1" s="628"/>
      <c r="BOR1" s="628"/>
      <c r="BOS1" s="52"/>
      <c r="BOT1" s="55"/>
      <c r="BOU1" s="628"/>
      <c r="BOV1" s="628"/>
      <c r="BOW1" s="628"/>
      <c r="BOX1" s="628"/>
      <c r="BOY1" s="628"/>
      <c r="BOZ1" s="52"/>
      <c r="BPA1" s="55"/>
      <c r="BPB1" s="628"/>
      <c r="BPC1" s="628"/>
      <c r="BPD1" s="628"/>
      <c r="BPE1" s="628"/>
      <c r="BPF1" s="628"/>
      <c r="BPG1" s="52"/>
      <c r="BPH1" s="55"/>
      <c r="BPI1" s="628"/>
      <c r="BPJ1" s="628"/>
      <c r="BPK1" s="628"/>
      <c r="BPL1" s="628"/>
      <c r="BPM1" s="628"/>
      <c r="BPN1" s="52"/>
      <c r="BPO1" s="55"/>
      <c r="BPP1" s="628"/>
      <c r="BPQ1" s="628"/>
      <c r="BPR1" s="628"/>
      <c r="BPS1" s="628"/>
      <c r="BPT1" s="628"/>
      <c r="BPU1" s="52"/>
      <c r="BPV1" s="55"/>
      <c r="BPW1" s="628"/>
      <c r="BPX1" s="628"/>
      <c r="BPY1" s="628"/>
      <c r="BPZ1" s="628"/>
      <c r="BQA1" s="628"/>
      <c r="BQB1" s="52"/>
      <c r="BQC1" s="55"/>
      <c r="BQD1" s="628"/>
      <c r="BQE1" s="628"/>
      <c r="BQF1" s="628"/>
      <c r="BQG1" s="628"/>
      <c r="BQH1" s="628"/>
      <c r="BQI1" s="52"/>
      <c r="BQJ1" s="55"/>
      <c r="BQK1" s="628"/>
      <c r="BQL1" s="628"/>
      <c r="BQM1" s="628"/>
      <c r="BQN1" s="628"/>
      <c r="BQO1" s="628"/>
      <c r="BQP1" s="52"/>
      <c r="BQQ1" s="55"/>
      <c r="BQR1" s="628"/>
      <c r="BQS1" s="628"/>
      <c r="BQT1" s="628"/>
      <c r="BQU1" s="628"/>
      <c r="BQV1" s="628"/>
      <c r="BQW1" s="52"/>
      <c r="BQX1" s="55"/>
      <c r="BQY1" s="628"/>
      <c r="BQZ1" s="628"/>
      <c r="BRA1" s="628"/>
      <c r="BRB1" s="628"/>
      <c r="BRC1" s="628"/>
      <c r="BRD1" s="52"/>
      <c r="BRE1" s="55"/>
      <c r="BRF1" s="628"/>
      <c r="BRG1" s="628"/>
      <c r="BRH1" s="628"/>
      <c r="BRI1" s="628"/>
      <c r="BRJ1" s="628"/>
      <c r="BRK1" s="52"/>
      <c r="BRL1" s="55"/>
      <c r="BRM1" s="628"/>
      <c r="BRN1" s="628"/>
      <c r="BRO1" s="628"/>
      <c r="BRP1" s="628"/>
      <c r="BRQ1" s="628"/>
      <c r="BRR1" s="52"/>
      <c r="BRS1" s="55"/>
      <c r="BRT1" s="628"/>
      <c r="BRU1" s="628"/>
      <c r="BRV1" s="628"/>
      <c r="BRW1" s="628"/>
      <c r="BRX1" s="628"/>
      <c r="BRY1" s="52"/>
      <c r="BRZ1" s="55"/>
      <c r="BSA1" s="628"/>
      <c r="BSB1" s="628"/>
      <c r="BSC1" s="628"/>
      <c r="BSD1" s="628"/>
      <c r="BSE1" s="628"/>
      <c r="BSF1" s="52"/>
      <c r="BSG1" s="55"/>
      <c r="BSH1" s="628"/>
      <c r="BSI1" s="628"/>
      <c r="BSJ1" s="628"/>
      <c r="BSK1" s="628"/>
      <c r="BSL1" s="628"/>
      <c r="BSM1" s="52"/>
      <c r="BSN1" s="55"/>
      <c r="BSO1" s="628"/>
      <c r="BSP1" s="628"/>
      <c r="BSQ1" s="628"/>
      <c r="BSR1" s="628"/>
      <c r="BSS1" s="628"/>
      <c r="BST1" s="52"/>
      <c r="BSU1" s="55"/>
      <c r="BSV1" s="628"/>
      <c r="BSW1" s="628"/>
      <c r="BSX1" s="628"/>
      <c r="BSY1" s="628"/>
      <c r="BSZ1" s="628"/>
      <c r="BTA1" s="52"/>
      <c r="BTB1" s="55"/>
      <c r="BTC1" s="628"/>
      <c r="BTD1" s="628"/>
      <c r="BTE1" s="628"/>
      <c r="BTF1" s="628"/>
      <c r="BTG1" s="628"/>
      <c r="BTH1" s="52"/>
      <c r="BTI1" s="55"/>
      <c r="BTJ1" s="628"/>
      <c r="BTK1" s="628"/>
      <c r="BTL1" s="628"/>
      <c r="BTM1" s="628"/>
      <c r="BTN1" s="628"/>
      <c r="BTO1" s="52"/>
      <c r="BTP1" s="55"/>
      <c r="BTQ1" s="628"/>
      <c r="BTR1" s="628"/>
      <c r="BTS1" s="628"/>
      <c r="BTT1" s="628"/>
      <c r="BTU1" s="628"/>
      <c r="BTV1" s="52"/>
      <c r="BTW1" s="55"/>
      <c r="BTX1" s="628"/>
      <c r="BTY1" s="628"/>
      <c r="BTZ1" s="628"/>
      <c r="BUA1" s="628"/>
      <c r="BUB1" s="628"/>
      <c r="BUC1" s="52"/>
      <c r="BUD1" s="55"/>
      <c r="BUE1" s="628"/>
      <c r="BUF1" s="628"/>
      <c r="BUG1" s="628"/>
      <c r="BUH1" s="628"/>
      <c r="BUI1" s="628"/>
      <c r="BUJ1" s="52"/>
      <c r="BUK1" s="55"/>
      <c r="BUL1" s="628"/>
      <c r="BUM1" s="628"/>
      <c r="BUN1" s="628"/>
      <c r="BUO1" s="628"/>
      <c r="BUP1" s="628"/>
      <c r="BUQ1" s="52"/>
      <c r="BUR1" s="55"/>
      <c r="BUS1" s="628"/>
      <c r="BUT1" s="628"/>
      <c r="BUU1" s="628"/>
      <c r="BUV1" s="628"/>
      <c r="BUW1" s="628"/>
      <c r="BUX1" s="52"/>
      <c r="BUY1" s="55"/>
      <c r="BUZ1" s="628"/>
      <c r="BVA1" s="628"/>
      <c r="BVB1" s="628"/>
      <c r="BVC1" s="628"/>
      <c r="BVD1" s="628"/>
      <c r="BVE1" s="52"/>
      <c r="BVF1" s="55"/>
      <c r="BVG1" s="628"/>
      <c r="BVH1" s="628"/>
      <c r="BVI1" s="628"/>
      <c r="BVJ1" s="628"/>
      <c r="BVK1" s="628"/>
      <c r="BVL1" s="52"/>
      <c r="BVM1" s="55"/>
      <c r="BVN1" s="628"/>
      <c r="BVO1" s="628"/>
      <c r="BVP1" s="628"/>
      <c r="BVQ1" s="628"/>
      <c r="BVR1" s="628"/>
      <c r="BVS1" s="52"/>
      <c r="BVT1" s="55"/>
      <c r="BVU1" s="628"/>
      <c r="BVV1" s="628"/>
      <c r="BVW1" s="628"/>
      <c r="BVX1" s="628"/>
      <c r="BVY1" s="628"/>
      <c r="BVZ1" s="52"/>
      <c r="BWA1" s="55"/>
      <c r="BWB1" s="628"/>
      <c r="BWC1" s="628"/>
      <c r="BWD1" s="628"/>
      <c r="BWE1" s="628"/>
      <c r="BWF1" s="628"/>
      <c r="BWG1" s="52"/>
      <c r="BWH1" s="55"/>
      <c r="BWI1" s="628"/>
      <c r="BWJ1" s="628"/>
      <c r="BWK1" s="628"/>
      <c r="BWL1" s="628"/>
      <c r="BWM1" s="628"/>
      <c r="BWN1" s="52"/>
      <c r="BWO1" s="55"/>
      <c r="BWP1" s="628"/>
      <c r="BWQ1" s="628"/>
      <c r="BWR1" s="628"/>
      <c r="BWS1" s="628"/>
      <c r="BWT1" s="628"/>
      <c r="BWU1" s="52"/>
      <c r="BWV1" s="55"/>
      <c r="BWW1" s="628"/>
      <c r="BWX1" s="628"/>
      <c r="BWY1" s="628"/>
      <c r="BWZ1" s="628"/>
      <c r="BXA1" s="628"/>
      <c r="BXB1" s="52"/>
      <c r="BXC1" s="55"/>
      <c r="BXD1" s="628"/>
      <c r="BXE1" s="628"/>
      <c r="BXF1" s="628"/>
      <c r="BXG1" s="628"/>
      <c r="BXH1" s="628"/>
      <c r="BXI1" s="52"/>
      <c r="BXJ1" s="55"/>
      <c r="BXK1" s="628"/>
      <c r="BXL1" s="628"/>
      <c r="BXM1" s="628"/>
      <c r="BXN1" s="628"/>
      <c r="BXO1" s="628"/>
      <c r="BXP1" s="52"/>
      <c r="BXQ1" s="55"/>
      <c r="BXR1" s="628"/>
      <c r="BXS1" s="628"/>
      <c r="BXT1" s="628"/>
      <c r="BXU1" s="628"/>
      <c r="BXV1" s="628"/>
      <c r="BXW1" s="52"/>
      <c r="BXX1" s="55"/>
      <c r="BXY1" s="628"/>
      <c r="BXZ1" s="628"/>
      <c r="BYA1" s="628"/>
      <c r="BYB1" s="628"/>
      <c r="BYC1" s="628"/>
      <c r="BYD1" s="52"/>
      <c r="BYE1" s="55"/>
      <c r="BYF1" s="628"/>
      <c r="BYG1" s="628"/>
      <c r="BYH1" s="628"/>
      <c r="BYI1" s="628"/>
      <c r="BYJ1" s="628"/>
      <c r="BYK1" s="52"/>
      <c r="BYL1" s="55"/>
      <c r="BYM1" s="628"/>
      <c r="BYN1" s="628"/>
      <c r="BYO1" s="628"/>
      <c r="BYP1" s="628"/>
      <c r="BYQ1" s="628"/>
      <c r="BYR1" s="52"/>
      <c r="BYS1" s="55"/>
      <c r="BYT1" s="628"/>
      <c r="BYU1" s="628"/>
      <c r="BYV1" s="628"/>
      <c r="BYW1" s="628"/>
      <c r="BYX1" s="628"/>
      <c r="BYY1" s="52"/>
      <c r="BYZ1" s="55"/>
      <c r="BZA1" s="628"/>
      <c r="BZB1" s="628"/>
      <c r="BZC1" s="628"/>
      <c r="BZD1" s="628"/>
      <c r="BZE1" s="628"/>
      <c r="BZF1" s="52"/>
      <c r="BZG1" s="55"/>
      <c r="BZH1" s="628"/>
      <c r="BZI1" s="628"/>
      <c r="BZJ1" s="628"/>
      <c r="BZK1" s="628"/>
      <c r="BZL1" s="628"/>
      <c r="BZM1" s="52"/>
      <c r="BZN1" s="55"/>
      <c r="BZO1" s="628"/>
      <c r="BZP1" s="628"/>
      <c r="BZQ1" s="628"/>
      <c r="BZR1" s="628"/>
      <c r="BZS1" s="628"/>
      <c r="BZT1" s="52"/>
      <c r="BZU1" s="55"/>
      <c r="BZV1" s="628"/>
      <c r="BZW1" s="628"/>
      <c r="BZX1" s="628"/>
      <c r="BZY1" s="628"/>
      <c r="BZZ1" s="628"/>
      <c r="CAA1" s="52"/>
      <c r="CAB1" s="55"/>
      <c r="CAC1" s="628"/>
      <c r="CAD1" s="628"/>
      <c r="CAE1" s="628"/>
      <c r="CAF1" s="628"/>
      <c r="CAG1" s="628"/>
      <c r="CAH1" s="52"/>
      <c r="CAI1" s="55"/>
      <c r="CAJ1" s="628"/>
      <c r="CAK1" s="628"/>
      <c r="CAL1" s="628"/>
      <c r="CAM1" s="628"/>
      <c r="CAN1" s="628"/>
      <c r="CAO1" s="52"/>
      <c r="CAP1" s="55"/>
      <c r="CAQ1" s="628"/>
      <c r="CAR1" s="628"/>
      <c r="CAS1" s="628"/>
      <c r="CAT1" s="628"/>
      <c r="CAU1" s="628"/>
      <c r="CAV1" s="52"/>
      <c r="CAW1" s="55"/>
      <c r="CAX1" s="628"/>
      <c r="CAY1" s="628"/>
      <c r="CAZ1" s="628"/>
      <c r="CBA1" s="628"/>
      <c r="CBB1" s="628"/>
      <c r="CBC1" s="52"/>
      <c r="CBD1" s="55"/>
      <c r="CBE1" s="628"/>
      <c r="CBF1" s="628"/>
      <c r="CBG1" s="628"/>
      <c r="CBH1" s="628"/>
      <c r="CBI1" s="628"/>
      <c r="CBJ1" s="52"/>
      <c r="CBK1" s="55"/>
      <c r="CBL1" s="628"/>
      <c r="CBM1" s="628"/>
      <c r="CBN1" s="628"/>
      <c r="CBO1" s="628"/>
      <c r="CBP1" s="628"/>
      <c r="CBQ1" s="52"/>
      <c r="CBR1" s="55"/>
      <c r="CBS1" s="628"/>
      <c r="CBT1" s="628"/>
      <c r="CBU1" s="628"/>
      <c r="CBV1" s="628"/>
      <c r="CBW1" s="628"/>
      <c r="CBX1" s="52"/>
      <c r="CBY1" s="55"/>
      <c r="CBZ1" s="628"/>
      <c r="CCA1" s="628"/>
      <c r="CCB1" s="628"/>
      <c r="CCC1" s="628"/>
      <c r="CCD1" s="628"/>
      <c r="CCE1" s="52"/>
      <c r="CCF1" s="55"/>
      <c r="CCG1" s="628"/>
      <c r="CCH1" s="628"/>
      <c r="CCI1" s="628"/>
      <c r="CCJ1" s="628"/>
      <c r="CCK1" s="628"/>
      <c r="CCL1" s="52"/>
      <c r="CCM1" s="55"/>
      <c r="CCN1" s="628"/>
      <c r="CCO1" s="628"/>
      <c r="CCP1" s="628"/>
      <c r="CCQ1" s="628"/>
      <c r="CCR1" s="628"/>
      <c r="CCS1" s="52"/>
      <c r="CCT1" s="55"/>
      <c r="CCU1" s="628"/>
      <c r="CCV1" s="628"/>
      <c r="CCW1" s="628"/>
      <c r="CCX1" s="628"/>
      <c r="CCY1" s="628"/>
      <c r="CCZ1" s="52"/>
      <c r="CDA1" s="55"/>
      <c r="CDB1" s="628"/>
      <c r="CDC1" s="628"/>
      <c r="CDD1" s="628"/>
      <c r="CDE1" s="628"/>
      <c r="CDF1" s="628"/>
      <c r="CDG1" s="52"/>
      <c r="CDH1" s="55"/>
      <c r="CDI1" s="628"/>
      <c r="CDJ1" s="628"/>
      <c r="CDK1" s="628"/>
      <c r="CDL1" s="628"/>
      <c r="CDM1" s="628"/>
      <c r="CDN1" s="52"/>
      <c r="CDO1" s="55"/>
      <c r="CDP1" s="628"/>
      <c r="CDQ1" s="628"/>
      <c r="CDR1" s="628"/>
      <c r="CDS1" s="628"/>
      <c r="CDT1" s="628"/>
      <c r="CDU1" s="52"/>
      <c r="CDV1" s="55"/>
      <c r="CDW1" s="628"/>
      <c r="CDX1" s="628"/>
      <c r="CDY1" s="628"/>
      <c r="CDZ1" s="628"/>
      <c r="CEA1" s="628"/>
      <c r="CEB1" s="52"/>
      <c r="CEC1" s="55"/>
      <c r="CED1" s="628"/>
      <c r="CEE1" s="628"/>
      <c r="CEF1" s="628"/>
      <c r="CEG1" s="628"/>
      <c r="CEH1" s="628"/>
      <c r="CEI1" s="52"/>
      <c r="CEJ1" s="55"/>
      <c r="CEK1" s="628"/>
      <c r="CEL1" s="628"/>
      <c r="CEM1" s="628"/>
      <c r="CEN1" s="628"/>
      <c r="CEO1" s="628"/>
      <c r="CEP1" s="52"/>
      <c r="CEQ1" s="55"/>
      <c r="CER1" s="628"/>
      <c r="CES1" s="628"/>
      <c r="CET1" s="628"/>
      <c r="CEU1" s="628"/>
      <c r="CEV1" s="628"/>
      <c r="CEW1" s="52"/>
      <c r="CEX1" s="55"/>
      <c r="CEY1" s="628"/>
      <c r="CEZ1" s="628"/>
      <c r="CFA1" s="628"/>
      <c r="CFB1" s="628"/>
      <c r="CFC1" s="628"/>
      <c r="CFD1" s="52"/>
      <c r="CFE1" s="55"/>
      <c r="CFF1" s="628"/>
      <c r="CFG1" s="628"/>
      <c r="CFH1" s="628"/>
      <c r="CFI1" s="628"/>
      <c r="CFJ1" s="628"/>
      <c r="CFK1" s="52"/>
      <c r="CFL1" s="55"/>
      <c r="CFM1" s="628"/>
      <c r="CFN1" s="628"/>
      <c r="CFO1" s="628"/>
      <c r="CFP1" s="628"/>
      <c r="CFQ1" s="628"/>
      <c r="CFR1" s="52"/>
      <c r="CFS1" s="55"/>
      <c r="CFT1" s="628"/>
      <c r="CFU1" s="628"/>
      <c r="CFV1" s="628"/>
      <c r="CFW1" s="628"/>
      <c r="CFX1" s="628"/>
      <c r="CFY1" s="52"/>
      <c r="CFZ1" s="55"/>
      <c r="CGA1" s="628"/>
      <c r="CGB1" s="628"/>
      <c r="CGC1" s="628"/>
      <c r="CGD1" s="628"/>
      <c r="CGE1" s="628"/>
      <c r="CGF1" s="52"/>
      <c r="CGG1" s="55"/>
      <c r="CGH1" s="628"/>
      <c r="CGI1" s="628"/>
      <c r="CGJ1" s="628"/>
      <c r="CGK1" s="628"/>
      <c r="CGL1" s="628"/>
      <c r="CGM1" s="52"/>
      <c r="CGN1" s="55"/>
      <c r="CGO1" s="628"/>
      <c r="CGP1" s="628"/>
      <c r="CGQ1" s="628"/>
      <c r="CGR1" s="628"/>
      <c r="CGS1" s="628"/>
      <c r="CGT1" s="52"/>
      <c r="CGU1" s="55"/>
      <c r="CGV1" s="628"/>
      <c r="CGW1" s="628"/>
      <c r="CGX1" s="628"/>
      <c r="CGY1" s="628"/>
      <c r="CGZ1" s="628"/>
      <c r="CHA1" s="52"/>
      <c r="CHB1" s="55"/>
      <c r="CHC1" s="628"/>
      <c r="CHD1" s="628"/>
      <c r="CHE1" s="628"/>
      <c r="CHF1" s="628"/>
      <c r="CHG1" s="628"/>
      <c r="CHH1" s="52"/>
      <c r="CHI1" s="55"/>
      <c r="CHJ1" s="628"/>
      <c r="CHK1" s="628"/>
      <c r="CHL1" s="628"/>
      <c r="CHM1" s="628"/>
      <c r="CHN1" s="628"/>
      <c r="CHO1" s="52"/>
      <c r="CHP1" s="55"/>
      <c r="CHQ1" s="628"/>
      <c r="CHR1" s="628"/>
      <c r="CHS1" s="628"/>
      <c r="CHT1" s="628"/>
      <c r="CHU1" s="628"/>
      <c r="CHV1" s="52"/>
      <c r="CHW1" s="55"/>
      <c r="CHX1" s="628"/>
      <c r="CHY1" s="628"/>
      <c r="CHZ1" s="628"/>
      <c r="CIA1" s="628"/>
      <c r="CIB1" s="628"/>
      <c r="CIC1" s="52"/>
      <c r="CID1" s="55"/>
      <c r="CIE1" s="628"/>
      <c r="CIF1" s="628"/>
      <c r="CIG1" s="628"/>
      <c r="CIH1" s="628"/>
      <c r="CII1" s="628"/>
      <c r="CIJ1" s="52"/>
      <c r="CIK1" s="55"/>
      <c r="CIL1" s="628"/>
      <c r="CIM1" s="628"/>
      <c r="CIN1" s="628"/>
      <c r="CIO1" s="628"/>
      <c r="CIP1" s="628"/>
      <c r="CIQ1" s="52"/>
      <c r="CIR1" s="55"/>
      <c r="CIS1" s="628"/>
      <c r="CIT1" s="628"/>
      <c r="CIU1" s="628"/>
      <c r="CIV1" s="628"/>
      <c r="CIW1" s="628"/>
      <c r="CIX1" s="52"/>
      <c r="CIY1" s="55"/>
      <c r="CIZ1" s="628"/>
      <c r="CJA1" s="628"/>
      <c r="CJB1" s="628"/>
      <c r="CJC1" s="628"/>
      <c r="CJD1" s="628"/>
      <c r="CJE1" s="52"/>
      <c r="CJF1" s="55"/>
      <c r="CJG1" s="628"/>
      <c r="CJH1" s="628"/>
      <c r="CJI1" s="628"/>
      <c r="CJJ1" s="628"/>
      <c r="CJK1" s="628"/>
      <c r="CJL1" s="52"/>
      <c r="CJM1" s="55"/>
      <c r="CJN1" s="628"/>
      <c r="CJO1" s="628"/>
      <c r="CJP1" s="628"/>
      <c r="CJQ1" s="628"/>
      <c r="CJR1" s="628"/>
      <c r="CJS1" s="52"/>
      <c r="CJT1" s="55"/>
      <c r="CJU1" s="628"/>
      <c r="CJV1" s="628"/>
      <c r="CJW1" s="628"/>
      <c r="CJX1" s="628"/>
      <c r="CJY1" s="628"/>
      <c r="CJZ1" s="52"/>
      <c r="CKA1" s="55"/>
      <c r="CKB1" s="628"/>
      <c r="CKC1" s="628"/>
      <c r="CKD1" s="628"/>
      <c r="CKE1" s="628"/>
      <c r="CKF1" s="628"/>
      <c r="CKG1" s="52"/>
      <c r="CKH1" s="55"/>
      <c r="CKI1" s="628"/>
      <c r="CKJ1" s="628"/>
      <c r="CKK1" s="628"/>
      <c r="CKL1" s="628"/>
      <c r="CKM1" s="628"/>
      <c r="CKN1" s="52"/>
      <c r="CKO1" s="55"/>
      <c r="CKP1" s="628"/>
      <c r="CKQ1" s="628"/>
      <c r="CKR1" s="628"/>
      <c r="CKS1" s="628"/>
      <c r="CKT1" s="628"/>
      <c r="CKU1" s="52"/>
      <c r="CKV1" s="55"/>
      <c r="CKW1" s="628"/>
      <c r="CKX1" s="628"/>
      <c r="CKY1" s="628"/>
      <c r="CKZ1" s="628"/>
      <c r="CLA1" s="628"/>
      <c r="CLB1" s="52"/>
      <c r="CLC1" s="55"/>
      <c r="CLD1" s="628"/>
      <c r="CLE1" s="628"/>
      <c r="CLF1" s="628"/>
      <c r="CLG1" s="628"/>
      <c r="CLH1" s="628"/>
      <c r="CLI1" s="52"/>
      <c r="CLJ1" s="55"/>
      <c r="CLK1" s="628"/>
      <c r="CLL1" s="628"/>
      <c r="CLM1" s="628"/>
      <c r="CLN1" s="628"/>
      <c r="CLO1" s="628"/>
      <c r="CLP1" s="52"/>
      <c r="CLQ1" s="55"/>
      <c r="CLR1" s="628"/>
      <c r="CLS1" s="628"/>
      <c r="CLT1" s="628"/>
      <c r="CLU1" s="628"/>
      <c r="CLV1" s="628"/>
      <c r="CLW1" s="52"/>
      <c r="CLX1" s="55"/>
      <c r="CLY1" s="628"/>
      <c r="CLZ1" s="628"/>
      <c r="CMA1" s="628"/>
      <c r="CMB1" s="628"/>
      <c r="CMC1" s="628"/>
      <c r="CMD1" s="52"/>
      <c r="CME1" s="55"/>
      <c r="CMF1" s="628"/>
      <c r="CMG1" s="628"/>
      <c r="CMH1" s="628"/>
      <c r="CMI1" s="628"/>
      <c r="CMJ1" s="628"/>
      <c r="CMK1" s="52"/>
      <c r="CML1" s="55"/>
      <c r="CMM1" s="628"/>
      <c r="CMN1" s="628"/>
      <c r="CMO1" s="628"/>
      <c r="CMP1" s="628"/>
      <c r="CMQ1" s="628"/>
      <c r="CMR1" s="52"/>
      <c r="CMS1" s="55"/>
      <c r="CMT1" s="628"/>
      <c r="CMU1" s="628"/>
      <c r="CMV1" s="628"/>
      <c r="CMW1" s="628"/>
      <c r="CMX1" s="628"/>
      <c r="CMY1" s="52"/>
      <c r="CMZ1" s="55"/>
      <c r="CNA1" s="628"/>
      <c r="CNB1" s="628"/>
      <c r="CNC1" s="628"/>
      <c r="CND1" s="628"/>
      <c r="CNE1" s="628"/>
      <c r="CNF1" s="52"/>
      <c r="CNG1" s="55"/>
      <c r="CNH1" s="628"/>
      <c r="CNI1" s="628"/>
      <c r="CNJ1" s="628"/>
      <c r="CNK1" s="628"/>
      <c r="CNL1" s="628"/>
      <c r="CNM1" s="52"/>
      <c r="CNN1" s="55"/>
      <c r="CNO1" s="628"/>
      <c r="CNP1" s="628"/>
      <c r="CNQ1" s="628"/>
      <c r="CNR1" s="628"/>
      <c r="CNS1" s="628"/>
      <c r="CNT1" s="52"/>
      <c r="CNU1" s="55"/>
      <c r="CNV1" s="628"/>
      <c r="CNW1" s="628"/>
      <c r="CNX1" s="628"/>
      <c r="CNY1" s="628"/>
      <c r="CNZ1" s="628"/>
      <c r="COA1" s="52"/>
      <c r="COB1" s="55"/>
      <c r="COC1" s="628"/>
      <c r="COD1" s="628"/>
      <c r="COE1" s="628"/>
      <c r="COF1" s="628"/>
      <c r="COG1" s="628"/>
      <c r="COH1" s="52"/>
      <c r="COI1" s="55"/>
      <c r="COJ1" s="628"/>
      <c r="COK1" s="628"/>
      <c r="COL1" s="628"/>
      <c r="COM1" s="628"/>
      <c r="CON1" s="628"/>
      <c r="COO1" s="52"/>
      <c r="COP1" s="55"/>
      <c r="COQ1" s="628"/>
      <c r="COR1" s="628"/>
      <c r="COS1" s="628"/>
      <c r="COT1" s="628"/>
      <c r="COU1" s="628"/>
      <c r="COV1" s="52"/>
      <c r="COW1" s="55"/>
      <c r="COX1" s="628"/>
      <c r="COY1" s="628"/>
      <c r="COZ1" s="628"/>
      <c r="CPA1" s="628"/>
      <c r="CPB1" s="628"/>
      <c r="CPC1" s="52"/>
      <c r="CPD1" s="55"/>
      <c r="CPE1" s="628"/>
      <c r="CPF1" s="628"/>
      <c r="CPG1" s="628"/>
      <c r="CPH1" s="628"/>
      <c r="CPI1" s="628"/>
      <c r="CPJ1" s="52"/>
      <c r="CPK1" s="55"/>
      <c r="CPL1" s="628"/>
      <c r="CPM1" s="628"/>
      <c r="CPN1" s="628"/>
      <c r="CPO1" s="628"/>
      <c r="CPP1" s="628"/>
      <c r="CPQ1" s="52"/>
      <c r="CPR1" s="55"/>
      <c r="CPS1" s="628"/>
      <c r="CPT1" s="628"/>
      <c r="CPU1" s="628"/>
      <c r="CPV1" s="628"/>
      <c r="CPW1" s="628"/>
      <c r="CPX1" s="52"/>
      <c r="CPY1" s="55"/>
      <c r="CPZ1" s="628"/>
      <c r="CQA1" s="628"/>
      <c r="CQB1" s="628"/>
      <c r="CQC1" s="628"/>
      <c r="CQD1" s="628"/>
      <c r="CQE1" s="52"/>
      <c r="CQF1" s="55"/>
      <c r="CQG1" s="628"/>
      <c r="CQH1" s="628"/>
      <c r="CQI1" s="628"/>
      <c r="CQJ1" s="628"/>
      <c r="CQK1" s="628"/>
      <c r="CQL1" s="52"/>
      <c r="CQM1" s="55"/>
      <c r="CQN1" s="628"/>
      <c r="CQO1" s="628"/>
      <c r="CQP1" s="628"/>
      <c r="CQQ1" s="628"/>
      <c r="CQR1" s="628"/>
      <c r="CQS1" s="52"/>
      <c r="CQT1" s="55"/>
      <c r="CQU1" s="628"/>
      <c r="CQV1" s="628"/>
      <c r="CQW1" s="628"/>
      <c r="CQX1" s="628"/>
      <c r="CQY1" s="628"/>
      <c r="CQZ1" s="52"/>
      <c r="CRA1" s="55"/>
      <c r="CRB1" s="628"/>
      <c r="CRC1" s="628"/>
      <c r="CRD1" s="628"/>
      <c r="CRE1" s="628"/>
      <c r="CRF1" s="628"/>
      <c r="CRG1" s="52"/>
      <c r="CRH1" s="55"/>
      <c r="CRI1" s="628"/>
      <c r="CRJ1" s="628"/>
      <c r="CRK1" s="628"/>
      <c r="CRL1" s="628"/>
      <c r="CRM1" s="628"/>
      <c r="CRN1" s="52"/>
      <c r="CRO1" s="55"/>
      <c r="CRP1" s="628"/>
      <c r="CRQ1" s="628"/>
      <c r="CRR1" s="628"/>
      <c r="CRS1" s="628"/>
      <c r="CRT1" s="628"/>
      <c r="CRU1" s="52"/>
      <c r="CRV1" s="55"/>
      <c r="CRW1" s="628"/>
      <c r="CRX1" s="628"/>
      <c r="CRY1" s="628"/>
      <c r="CRZ1" s="628"/>
      <c r="CSA1" s="628"/>
      <c r="CSB1" s="52"/>
      <c r="CSC1" s="55"/>
      <c r="CSD1" s="628"/>
      <c r="CSE1" s="628"/>
      <c r="CSF1" s="628"/>
      <c r="CSG1" s="628"/>
      <c r="CSH1" s="628"/>
      <c r="CSI1" s="52"/>
      <c r="CSJ1" s="55"/>
      <c r="CSK1" s="628"/>
      <c r="CSL1" s="628"/>
      <c r="CSM1" s="628"/>
      <c r="CSN1" s="628"/>
      <c r="CSO1" s="628"/>
      <c r="CSP1" s="52"/>
      <c r="CSQ1" s="55"/>
      <c r="CSR1" s="628"/>
      <c r="CSS1" s="628"/>
      <c r="CST1" s="628"/>
      <c r="CSU1" s="628"/>
      <c r="CSV1" s="628"/>
      <c r="CSW1" s="52"/>
      <c r="CSX1" s="55"/>
      <c r="CSY1" s="628"/>
      <c r="CSZ1" s="628"/>
      <c r="CTA1" s="628"/>
      <c r="CTB1" s="628"/>
      <c r="CTC1" s="628"/>
      <c r="CTD1" s="52"/>
      <c r="CTE1" s="55"/>
      <c r="CTF1" s="628"/>
      <c r="CTG1" s="628"/>
      <c r="CTH1" s="628"/>
      <c r="CTI1" s="628"/>
      <c r="CTJ1" s="628"/>
      <c r="CTK1" s="52"/>
      <c r="CTL1" s="55"/>
      <c r="CTM1" s="628"/>
      <c r="CTN1" s="628"/>
      <c r="CTO1" s="628"/>
      <c r="CTP1" s="628"/>
      <c r="CTQ1" s="628"/>
      <c r="CTR1" s="52"/>
      <c r="CTS1" s="55"/>
      <c r="CTT1" s="628"/>
      <c r="CTU1" s="628"/>
      <c r="CTV1" s="628"/>
      <c r="CTW1" s="628"/>
      <c r="CTX1" s="628"/>
      <c r="CTY1" s="52"/>
      <c r="CTZ1" s="55"/>
      <c r="CUA1" s="628"/>
      <c r="CUB1" s="628"/>
      <c r="CUC1" s="628"/>
      <c r="CUD1" s="628"/>
      <c r="CUE1" s="628"/>
      <c r="CUF1" s="52"/>
      <c r="CUG1" s="55"/>
      <c r="CUH1" s="628"/>
      <c r="CUI1" s="628"/>
      <c r="CUJ1" s="628"/>
      <c r="CUK1" s="628"/>
      <c r="CUL1" s="628"/>
      <c r="CUM1" s="52"/>
      <c r="CUN1" s="55"/>
      <c r="CUO1" s="628"/>
      <c r="CUP1" s="628"/>
      <c r="CUQ1" s="628"/>
      <c r="CUR1" s="628"/>
      <c r="CUS1" s="628"/>
      <c r="CUT1" s="52"/>
      <c r="CUU1" s="55"/>
      <c r="CUV1" s="628"/>
      <c r="CUW1" s="628"/>
      <c r="CUX1" s="628"/>
      <c r="CUY1" s="628"/>
      <c r="CUZ1" s="628"/>
      <c r="CVA1" s="52"/>
      <c r="CVB1" s="55"/>
      <c r="CVC1" s="628"/>
      <c r="CVD1" s="628"/>
      <c r="CVE1" s="628"/>
      <c r="CVF1" s="628"/>
      <c r="CVG1" s="628"/>
      <c r="CVH1" s="52"/>
      <c r="CVI1" s="55"/>
      <c r="CVJ1" s="628"/>
      <c r="CVK1" s="628"/>
      <c r="CVL1" s="628"/>
      <c r="CVM1" s="628"/>
      <c r="CVN1" s="628"/>
      <c r="CVO1" s="52"/>
      <c r="CVP1" s="55"/>
      <c r="CVQ1" s="628"/>
      <c r="CVR1" s="628"/>
      <c r="CVS1" s="628"/>
      <c r="CVT1" s="628"/>
      <c r="CVU1" s="628"/>
      <c r="CVV1" s="52"/>
      <c r="CVW1" s="55"/>
      <c r="CVX1" s="628"/>
      <c r="CVY1" s="628"/>
      <c r="CVZ1" s="628"/>
      <c r="CWA1" s="628"/>
      <c r="CWB1" s="628"/>
      <c r="CWC1" s="52"/>
      <c r="CWD1" s="55"/>
      <c r="CWE1" s="628"/>
      <c r="CWF1" s="628"/>
      <c r="CWG1" s="628"/>
      <c r="CWH1" s="628"/>
      <c r="CWI1" s="628"/>
      <c r="CWJ1" s="52"/>
      <c r="CWK1" s="55"/>
      <c r="CWL1" s="628"/>
      <c r="CWM1" s="628"/>
      <c r="CWN1" s="628"/>
      <c r="CWO1" s="628"/>
      <c r="CWP1" s="628"/>
      <c r="CWQ1" s="52"/>
      <c r="CWR1" s="55"/>
      <c r="CWS1" s="628"/>
      <c r="CWT1" s="628"/>
      <c r="CWU1" s="628"/>
      <c r="CWV1" s="628"/>
      <c r="CWW1" s="628"/>
      <c r="CWX1" s="52"/>
      <c r="CWY1" s="55"/>
      <c r="CWZ1" s="628"/>
      <c r="CXA1" s="628"/>
      <c r="CXB1" s="628"/>
      <c r="CXC1" s="628"/>
      <c r="CXD1" s="628"/>
      <c r="CXE1" s="52"/>
      <c r="CXF1" s="55"/>
      <c r="CXG1" s="628"/>
      <c r="CXH1" s="628"/>
      <c r="CXI1" s="628"/>
      <c r="CXJ1" s="628"/>
      <c r="CXK1" s="628"/>
      <c r="CXL1" s="52"/>
      <c r="CXM1" s="55"/>
      <c r="CXN1" s="628"/>
      <c r="CXO1" s="628"/>
      <c r="CXP1" s="628"/>
      <c r="CXQ1" s="628"/>
      <c r="CXR1" s="628"/>
      <c r="CXS1" s="52"/>
      <c r="CXT1" s="55"/>
      <c r="CXU1" s="628"/>
      <c r="CXV1" s="628"/>
      <c r="CXW1" s="628"/>
      <c r="CXX1" s="628"/>
      <c r="CXY1" s="628"/>
      <c r="CXZ1" s="52"/>
      <c r="CYA1" s="55"/>
      <c r="CYB1" s="628"/>
      <c r="CYC1" s="628"/>
      <c r="CYD1" s="628"/>
      <c r="CYE1" s="628"/>
      <c r="CYF1" s="628"/>
      <c r="CYG1" s="52"/>
      <c r="CYH1" s="55"/>
      <c r="CYI1" s="628"/>
      <c r="CYJ1" s="628"/>
      <c r="CYK1" s="628"/>
      <c r="CYL1" s="628"/>
      <c r="CYM1" s="628"/>
      <c r="CYN1" s="52"/>
      <c r="CYO1" s="55"/>
      <c r="CYP1" s="628"/>
      <c r="CYQ1" s="628"/>
      <c r="CYR1" s="628"/>
      <c r="CYS1" s="628"/>
      <c r="CYT1" s="628"/>
      <c r="CYU1" s="52"/>
      <c r="CYV1" s="55"/>
      <c r="CYW1" s="628"/>
      <c r="CYX1" s="628"/>
      <c r="CYY1" s="628"/>
      <c r="CYZ1" s="628"/>
      <c r="CZA1" s="628"/>
      <c r="CZB1" s="52"/>
      <c r="CZC1" s="55"/>
      <c r="CZD1" s="628"/>
      <c r="CZE1" s="628"/>
      <c r="CZF1" s="628"/>
      <c r="CZG1" s="628"/>
      <c r="CZH1" s="628"/>
      <c r="CZI1" s="52"/>
      <c r="CZJ1" s="55"/>
      <c r="CZK1" s="628"/>
      <c r="CZL1" s="628"/>
      <c r="CZM1" s="628"/>
      <c r="CZN1" s="628"/>
      <c r="CZO1" s="628"/>
      <c r="CZP1" s="52"/>
      <c r="CZQ1" s="55"/>
      <c r="CZR1" s="628"/>
      <c r="CZS1" s="628"/>
      <c r="CZT1" s="628"/>
      <c r="CZU1" s="628"/>
      <c r="CZV1" s="628"/>
      <c r="CZW1" s="52"/>
      <c r="CZX1" s="55"/>
      <c r="CZY1" s="628"/>
      <c r="CZZ1" s="628"/>
      <c r="DAA1" s="628"/>
      <c r="DAB1" s="628"/>
      <c r="DAC1" s="628"/>
      <c r="DAD1" s="52"/>
      <c r="DAE1" s="55"/>
      <c r="DAF1" s="628"/>
      <c r="DAG1" s="628"/>
      <c r="DAH1" s="628"/>
      <c r="DAI1" s="628"/>
      <c r="DAJ1" s="628"/>
      <c r="DAK1" s="52"/>
      <c r="DAL1" s="55"/>
      <c r="DAM1" s="628"/>
      <c r="DAN1" s="628"/>
      <c r="DAO1" s="628"/>
      <c r="DAP1" s="628"/>
      <c r="DAQ1" s="628"/>
      <c r="DAR1" s="52"/>
      <c r="DAS1" s="55"/>
      <c r="DAT1" s="628"/>
      <c r="DAU1" s="628"/>
      <c r="DAV1" s="628"/>
      <c r="DAW1" s="628"/>
      <c r="DAX1" s="628"/>
      <c r="DAY1" s="52"/>
      <c r="DAZ1" s="55"/>
      <c r="DBA1" s="628"/>
      <c r="DBB1" s="628"/>
      <c r="DBC1" s="628"/>
      <c r="DBD1" s="628"/>
      <c r="DBE1" s="628"/>
      <c r="DBF1" s="52"/>
      <c r="DBG1" s="55"/>
      <c r="DBH1" s="628"/>
      <c r="DBI1" s="628"/>
      <c r="DBJ1" s="628"/>
      <c r="DBK1" s="628"/>
      <c r="DBL1" s="628"/>
      <c r="DBM1" s="52"/>
      <c r="DBN1" s="55"/>
      <c r="DBO1" s="628"/>
      <c r="DBP1" s="628"/>
      <c r="DBQ1" s="628"/>
      <c r="DBR1" s="628"/>
      <c r="DBS1" s="628"/>
      <c r="DBT1" s="52"/>
      <c r="DBU1" s="55"/>
      <c r="DBV1" s="628"/>
      <c r="DBW1" s="628"/>
      <c r="DBX1" s="628"/>
      <c r="DBY1" s="628"/>
      <c r="DBZ1" s="628"/>
      <c r="DCA1" s="52"/>
      <c r="DCB1" s="55"/>
      <c r="DCC1" s="628"/>
      <c r="DCD1" s="628"/>
      <c r="DCE1" s="628"/>
      <c r="DCF1" s="628"/>
      <c r="DCG1" s="628"/>
      <c r="DCH1" s="52"/>
      <c r="DCI1" s="55"/>
      <c r="DCJ1" s="628"/>
      <c r="DCK1" s="628"/>
      <c r="DCL1" s="628"/>
      <c r="DCM1" s="628"/>
      <c r="DCN1" s="628"/>
      <c r="DCO1" s="52"/>
      <c r="DCP1" s="55"/>
      <c r="DCQ1" s="628"/>
      <c r="DCR1" s="628"/>
      <c r="DCS1" s="628"/>
      <c r="DCT1" s="628"/>
      <c r="DCU1" s="628"/>
      <c r="DCV1" s="52"/>
      <c r="DCW1" s="55"/>
      <c r="DCX1" s="628"/>
      <c r="DCY1" s="628"/>
      <c r="DCZ1" s="628"/>
      <c r="DDA1" s="628"/>
      <c r="DDB1" s="628"/>
      <c r="DDC1" s="52"/>
      <c r="DDD1" s="55"/>
      <c r="DDE1" s="628"/>
      <c r="DDF1" s="628"/>
      <c r="DDG1" s="628"/>
      <c r="DDH1" s="628"/>
      <c r="DDI1" s="628"/>
      <c r="DDJ1" s="52"/>
      <c r="DDK1" s="55"/>
      <c r="DDL1" s="628"/>
      <c r="DDM1" s="628"/>
      <c r="DDN1" s="628"/>
      <c r="DDO1" s="628"/>
      <c r="DDP1" s="628"/>
      <c r="DDQ1" s="52"/>
      <c r="DDR1" s="55"/>
      <c r="DDS1" s="628"/>
      <c r="DDT1" s="628"/>
      <c r="DDU1" s="628"/>
      <c r="DDV1" s="628"/>
      <c r="DDW1" s="628"/>
      <c r="DDX1" s="52"/>
      <c r="DDY1" s="55"/>
      <c r="DDZ1" s="628"/>
      <c r="DEA1" s="628"/>
      <c r="DEB1" s="628"/>
      <c r="DEC1" s="628"/>
      <c r="DED1" s="628"/>
      <c r="DEE1" s="52"/>
      <c r="DEF1" s="55"/>
      <c r="DEG1" s="628"/>
      <c r="DEH1" s="628"/>
      <c r="DEI1" s="628"/>
      <c r="DEJ1" s="628"/>
      <c r="DEK1" s="628"/>
      <c r="DEL1" s="52"/>
      <c r="DEM1" s="55"/>
      <c r="DEN1" s="628"/>
      <c r="DEO1" s="628"/>
      <c r="DEP1" s="628"/>
      <c r="DEQ1" s="628"/>
      <c r="DER1" s="628"/>
      <c r="DES1" s="52"/>
      <c r="DET1" s="55"/>
      <c r="DEU1" s="628"/>
      <c r="DEV1" s="628"/>
      <c r="DEW1" s="628"/>
      <c r="DEX1" s="628"/>
      <c r="DEY1" s="628"/>
      <c r="DEZ1" s="52"/>
      <c r="DFA1" s="55"/>
      <c r="DFB1" s="628"/>
      <c r="DFC1" s="628"/>
      <c r="DFD1" s="628"/>
      <c r="DFE1" s="628"/>
      <c r="DFF1" s="628"/>
      <c r="DFG1" s="52"/>
      <c r="DFH1" s="55"/>
      <c r="DFI1" s="628"/>
      <c r="DFJ1" s="628"/>
      <c r="DFK1" s="628"/>
      <c r="DFL1" s="628"/>
      <c r="DFM1" s="628"/>
      <c r="DFN1" s="52"/>
      <c r="DFO1" s="55"/>
      <c r="DFP1" s="628"/>
      <c r="DFQ1" s="628"/>
      <c r="DFR1" s="628"/>
      <c r="DFS1" s="628"/>
      <c r="DFT1" s="628"/>
      <c r="DFU1" s="52"/>
      <c r="DFV1" s="55"/>
      <c r="DFW1" s="628"/>
      <c r="DFX1" s="628"/>
      <c r="DFY1" s="628"/>
      <c r="DFZ1" s="628"/>
      <c r="DGA1" s="628"/>
      <c r="DGB1" s="52"/>
      <c r="DGC1" s="55"/>
      <c r="DGD1" s="628"/>
      <c r="DGE1" s="628"/>
      <c r="DGF1" s="628"/>
      <c r="DGG1" s="628"/>
      <c r="DGH1" s="628"/>
      <c r="DGI1" s="52"/>
      <c r="DGJ1" s="55"/>
      <c r="DGK1" s="628"/>
      <c r="DGL1" s="628"/>
      <c r="DGM1" s="628"/>
      <c r="DGN1" s="628"/>
      <c r="DGO1" s="628"/>
      <c r="DGP1" s="52"/>
      <c r="DGQ1" s="55"/>
      <c r="DGR1" s="628"/>
      <c r="DGS1" s="628"/>
      <c r="DGT1" s="628"/>
      <c r="DGU1" s="628"/>
      <c r="DGV1" s="628"/>
      <c r="DGW1" s="52"/>
      <c r="DGX1" s="55"/>
      <c r="DGY1" s="628"/>
      <c r="DGZ1" s="628"/>
      <c r="DHA1" s="628"/>
      <c r="DHB1" s="628"/>
      <c r="DHC1" s="628"/>
      <c r="DHD1" s="52"/>
      <c r="DHE1" s="55"/>
      <c r="DHF1" s="628"/>
      <c r="DHG1" s="628"/>
      <c r="DHH1" s="628"/>
      <c r="DHI1" s="628"/>
      <c r="DHJ1" s="628"/>
      <c r="DHK1" s="52"/>
      <c r="DHL1" s="55"/>
      <c r="DHM1" s="628"/>
      <c r="DHN1" s="628"/>
      <c r="DHO1" s="628"/>
      <c r="DHP1" s="628"/>
      <c r="DHQ1" s="628"/>
      <c r="DHR1" s="52"/>
      <c r="DHS1" s="55"/>
      <c r="DHT1" s="628"/>
      <c r="DHU1" s="628"/>
      <c r="DHV1" s="628"/>
      <c r="DHW1" s="628"/>
      <c r="DHX1" s="628"/>
      <c r="DHY1" s="52"/>
      <c r="DHZ1" s="55"/>
      <c r="DIA1" s="628"/>
      <c r="DIB1" s="628"/>
      <c r="DIC1" s="628"/>
      <c r="DID1" s="628"/>
      <c r="DIE1" s="628"/>
      <c r="DIF1" s="52"/>
      <c r="DIG1" s="55"/>
      <c r="DIH1" s="628"/>
      <c r="DII1" s="628"/>
      <c r="DIJ1" s="628"/>
      <c r="DIK1" s="628"/>
      <c r="DIL1" s="628"/>
      <c r="DIM1" s="52"/>
      <c r="DIN1" s="55"/>
      <c r="DIO1" s="628"/>
      <c r="DIP1" s="628"/>
      <c r="DIQ1" s="628"/>
      <c r="DIR1" s="628"/>
      <c r="DIS1" s="628"/>
      <c r="DIT1" s="52"/>
      <c r="DIU1" s="55"/>
      <c r="DIV1" s="628"/>
      <c r="DIW1" s="628"/>
      <c r="DIX1" s="628"/>
      <c r="DIY1" s="628"/>
      <c r="DIZ1" s="628"/>
      <c r="DJA1" s="52"/>
      <c r="DJB1" s="55"/>
      <c r="DJC1" s="628"/>
      <c r="DJD1" s="628"/>
      <c r="DJE1" s="628"/>
      <c r="DJF1" s="628"/>
      <c r="DJG1" s="628"/>
      <c r="DJH1" s="52"/>
      <c r="DJI1" s="55"/>
      <c r="DJJ1" s="628"/>
      <c r="DJK1" s="628"/>
      <c r="DJL1" s="628"/>
      <c r="DJM1" s="628"/>
      <c r="DJN1" s="628"/>
      <c r="DJO1" s="52"/>
      <c r="DJP1" s="55"/>
      <c r="DJQ1" s="628"/>
      <c r="DJR1" s="628"/>
      <c r="DJS1" s="628"/>
      <c r="DJT1" s="628"/>
      <c r="DJU1" s="628"/>
      <c r="DJV1" s="52"/>
      <c r="DJW1" s="55"/>
      <c r="DJX1" s="628"/>
      <c r="DJY1" s="628"/>
      <c r="DJZ1" s="628"/>
      <c r="DKA1" s="628"/>
      <c r="DKB1" s="628"/>
      <c r="DKC1" s="52"/>
      <c r="DKD1" s="55"/>
      <c r="DKE1" s="628"/>
      <c r="DKF1" s="628"/>
      <c r="DKG1" s="628"/>
      <c r="DKH1" s="628"/>
      <c r="DKI1" s="628"/>
      <c r="DKJ1" s="52"/>
      <c r="DKK1" s="55"/>
      <c r="DKL1" s="628"/>
      <c r="DKM1" s="628"/>
      <c r="DKN1" s="628"/>
      <c r="DKO1" s="628"/>
      <c r="DKP1" s="628"/>
      <c r="DKQ1" s="52"/>
      <c r="DKR1" s="55"/>
      <c r="DKS1" s="628"/>
      <c r="DKT1" s="628"/>
      <c r="DKU1" s="628"/>
      <c r="DKV1" s="628"/>
      <c r="DKW1" s="628"/>
      <c r="DKX1" s="52"/>
      <c r="DKY1" s="55"/>
      <c r="DKZ1" s="628"/>
      <c r="DLA1" s="628"/>
      <c r="DLB1" s="628"/>
      <c r="DLC1" s="628"/>
      <c r="DLD1" s="628"/>
      <c r="DLE1" s="52"/>
      <c r="DLF1" s="55"/>
      <c r="DLG1" s="628"/>
      <c r="DLH1" s="628"/>
      <c r="DLI1" s="628"/>
      <c r="DLJ1" s="628"/>
      <c r="DLK1" s="628"/>
      <c r="DLL1" s="52"/>
      <c r="DLM1" s="55"/>
      <c r="DLN1" s="628"/>
      <c r="DLO1" s="628"/>
      <c r="DLP1" s="628"/>
      <c r="DLQ1" s="628"/>
      <c r="DLR1" s="628"/>
      <c r="DLS1" s="52"/>
      <c r="DLT1" s="55"/>
      <c r="DLU1" s="628"/>
      <c r="DLV1" s="628"/>
      <c r="DLW1" s="628"/>
      <c r="DLX1" s="628"/>
      <c r="DLY1" s="628"/>
      <c r="DLZ1" s="52"/>
      <c r="DMA1" s="55"/>
      <c r="DMB1" s="628"/>
      <c r="DMC1" s="628"/>
      <c r="DMD1" s="628"/>
      <c r="DME1" s="628"/>
      <c r="DMF1" s="628"/>
      <c r="DMG1" s="52"/>
      <c r="DMH1" s="55"/>
      <c r="DMI1" s="628"/>
      <c r="DMJ1" s="628"/>
      <c r="DMK1" s="628"/>
      <c r="DML1" s="628"/>
      <c r="DMM1" s="628"/>
      <c r="DMN1" s="52"/>
      <c r="DMO1" s="55"/>
      <c r="DMP1" s="628"/>
      <c r="DMQ1" s="628"/>
      <c r="DMR1" s="628"/>
      <c r="DMS1" s="628"/>
      <c r="DMT1" s="628"/>
      <c r="DMU1" s="52"/>
      <c r="DMV1" s="55"/>
      <c r="DMW1" s="628"/>
      <c r="DMX1" s="628"/>
      <c r="DMY1" s="628"/>
      <c r="DMZ1" s="628"/>
      <c r="DNA1" s="628"/>
      <c r="DNB1" s="52"/>
      <c r="DNC1" s="55"/>
      <c r="DND1" s="628"/>
      <c r="DNE1" s="628"/>
      <c r="DNF1" s="628"/>
      <c r="DNG1" s="628"/>
      <c r="DNH1" s="628"/>
      <c r="DNI1" s="52"/>
      <c r="DNJ1" s="55"/>
      <c r="DNK1" s="628"/>
      <c r="DNL1" s="628"/>
      <c r="DNM1" s="628"/>
      <c r="DNN1" s="628"/>
      <c r="DNO1" s="628"/>
      <c r="DNP1" s="52"/>
      <c r="DNQ1" s="55"/>
      <c r="DNR1" s="628"/>
      <c r="DNS1" s="628"/>
      <c r="DNT1" s="628"/>
      <c r="DNU1" s="628"/>
      <c r="DNV1" s="628"/>
      <c r="DNW1" s="52"/>
      <c r="DNX1" s="55"/>
      <c r="DNY1" s="628"/>
      <c r="DNZ1" s="628"/>
      <c r="DOA1" s="628"/>
      <c r="DOB1" s="628"/>
      <c r="DOC1" s="628"/>
      <c r="DOD1" s="52"/>
      <c r="DOE1" s="55"/>
      <c r="DOF1" s="628"/>
      <c r="DOG1" s="628"/>
      <c r="DOH1" s="628"/>
      <c r="DOI1" s="628"/>
      <c r="DOJ1" s="628"/>
      <c r="DOK1" s="52"/>
      <c r="DOL1" s="55"/>
      <c r="DOM1" s="628"/>
      <c r="DON1" s="628"/>
      <c r="DOO1" s="628"/>
      <c r="DOP1" s="628"/>
      <c r="DOQ1" s="628"/>
      <c r="DOR1" s="52"/>
      <c r="DOS1" s="55"/>
      <c r="DOT1" s="628"/>
      <c r="DOU1" s="628"/>
      <c r="DOV1" s="628"/>
      <c r="DOW1" s="628"/>
      <c r="DOX1" s="628"/>
      <c r="DOY1" s="52"/>
      <c r="DOZ1" s="55"/>
      <c r="DPA1" s="628"/>
      <c r="DPB1" s="628"/>
      <c r="DPC1" s="628"/>
      <c r="DPD1" s="628"/>
      <c r="DPE1" s="628"/>
      <c r="DPF1" s="52"/>
      <c r="DPG1" s="55"/>
      <c r="DPH1" s="628"/>
      <c r="DPI1" s="628"/>
      <c r="DPJ1" s="628"/>
      <c r="DPK1" s="628"/>
      <c r="DPL1" s="628"/>
      <c r="DPM1" s="52"/>
      <c r="DPN1" s="55"/>
      <c r="DPO1" s="628"/>
      <c r="DPP1" s="628"/>
      <c r="DPQ1" s="628"/>
      <c r="DPR1" s="628"/>
      <c r="DPS1" s="628"/>
      <c r="DPT1" s="52"/>
      <c r="DPU1" s="55"/>
      <c r="DPV1" s="628"/>
      <c r="DPW1" s="628"/>
      <c r="DPX1" s="628"/>
      <c r="DPY1" s="628"/>
      <c r="DPZ1" s="628"/>
      <c r="DQA1" s="52"/>
      <c r="DQB1" s="55"/>
      <c r="DQC1" s="628"/>
      <c r="DQD1" s="628"/>
      <c r="DQE1" s="628"/>
      <c r="DQF1" s="628"/>
      <c r="DQG1" s="628"/>
      <c r="DQH1" s="52"/>
      <c r="DQI1" s="55"/>
      <c r="DQJ1" s="628"/>
      <c r="DQK1" s="628"/>
      <c r="DQL1" s="628"/>
      <c r="DQM1" s="628"/>
      <c r="DQN1" s="628"/>
      <c r="DQO1" s="52"/>
      <c r="DQP1" s="55"/>
      <c r="DQQ1" s="628"/>
      <c r="DQR1" s="628"/>
      <c r="DQS1" s="628"/>
      <c r="DQT1" s="628"/>
      <c r="DQU1" s="628"/>
      <c r="DQV1" s="52"/>
      <c r="DQW1" s="55"/>
      <c r="DQX1" s="628"/>
      <c r="DQY1" s="628"/>
      <c r="DQZ1" s="628"/>
      <c r="DRA1" s="628"/>
      <c r="DRB1" s="628"/>
      <c r="DRC1" s="52"/>
      <c r="DRD1" s="55"/>
      <c r="DRE1" s="628"/>
      <c r="DRF1" s="628"/>
      <c r="DRG1" s="628"/>
      <c r="DRH1" s="628"/>
      <c r="DRI1" s="628"/>
      <c r="DRJ1" s="52"/>
      <c r="DRK1" s="55"/>
      <c r="DRL1" s="628"/>
      <c r="DRM1" s="628"/>
      <c r="DRN1" s="628"/>
      <c r="DRO1" s="628"/>
      <c r="DRP1" s="628"/>
      <c r="DRQ1" s="52"/>
      <c r="DRR1" s="55"/>
      <c r="DRS1" s="628"/>
      <c r="DRT1" s="628"/>
      <c r="DRU1" s="628"/>
      <c r="DRV1" s="628"/>
      <c r="DRW1" s="628"/>
      <c r="DRX1" s="52"/>
      <c r="DRY1" s="55"/>
      <c r="DRZ1" s="628"/>
      <c r="DSA1" s="628"/>
      <c r="DSB1" s="628"/>
      <c r="DSC1" s="628"/>
      <c r="DSD1" s="628"/>
      <c r="DSE1" s="52"/>
      <c r="DSF1" s="55"/>
      <c r="DSG1" s="628"/>
      <c r="DSH1" s="628"/>
      <c r="DSI1" s="628"/>
      <c r="DSJ1" s="628"/>
      <c r="DSK1" s="628"/>
      <c r="DSL1" s="52"/>
      <c r="DSM1" s="55"/>
      <c r="DSN1" s="628"/>
      <c r="DSO1" s="628"/>
      <c r="DSP1" s="628"/>
      <c r="DSQ1" s="628"/>
      <c r="DSR1" s="628"/>
      <c r="DSS1" s="52"/>
      <c r="DST1" s="55"/>
      <c r="DSU1" s="628"/>
      <c r="DSV1" s="628"/>
      <c r="DSW1" s="628"/>
      <c r="DSX1" s="628"/>
      <c r="DSY1" s="628"/>
      <c r="DSZ1" s="52"/>
      <c r="DTA1" s="55"/>
      <c r="DTB1" s="628"/>
      <c r="DTC1" s="628"/>
      <c r="DTD1" s="628"/>
      <c r="DTE1" s="628"/>
      <c r="DTF1" s="628"/>
      <c r="DTG1" s="52"/>
      <c r="DTH1" s="55"/>
      <c r="DTI1" s="628"/>
      <c r="DTJ1" s="628"/>
      <c r="DTK1" s="628"/>
      <c r="DTL1" s="628"/>
      <c r="DTM1" s="628"/>
      <c r="DTN1" s="52"/>
      <c r="DTO1" s="55"/>
      <c r="DTP1" s="628"/>
      <c r="DTQ1" s="628"/>
      <c r="DTR1" s="628"/>
      <c r="DTS1" s="628"/>
      <c r="DTT1" s="628"/>
      <c r="DTU1" s="52"/>
      <c r="DTV1" s="55"/>
      <c r="DTW1" s="628"/>
      <c r="DTX1" s="628"/>
      <c r="DTY1" s="628"/>
      <c r="DTZ1" s="628"/>
      <c r="DUA1" s="628"/>
      <c r="DUB1" s="52"/>
      <c r="DUC1" s="55"/>
      <c r="DUD1" s="628"/>
      <c r="DUE1" s="628"/>
      <c r="DUF1" s="628"/>
      <c r="DUG1" s="628"/>
      <c r="DUH1" s="628"/>
      <c r="DUI1" s="52"/>
      <c r="DUJ1" s="55"/>
      <c r="DUK1" s="628"/>
      <c r="DUL1" s="628"/>
      <c r="DUM1" s="628"/>
      <c r="DUN1" s="628"/>
      <c r="DUO1" s="628"/>
      <c r="DUP1" s="52"/>
      <c r="DUQ1" s="55"/>
      <c r="DUR1" s="628"/>
      <c r="DUS1" s="628"/>
      <c r="DUT1" s="628"/>
      <c r="DUU1" s="628"/>
      <c r="DUV1" s="628"/>
      <c r="DUW1" s="52"/>
      <c r="DUX1" s="55"/>
      <c r="DUY1" s="628"/>
      <c r="DUZ1" s="628"/>
      <c r="DVA1" s="628"/>
      <c r="DVB1" s="628"/>
      <c r="DVC1" s="628"/>
      <c r="DVD1" s="52"/>
      <c r="DVE1" s="55"/>
      <c r="DVF1" s="628"/>
      <c r="DVG1" s="628"/>
      <c r="DVH1" s="628"/>
      <c r="DVI1" s="628"/>
      <c r="DVJ1" s="628"/>
      <c r="DVK1" s="52"/>
      <c r="DVL1" s="55"/>
      <c r="DVM1" s="628"/>
      <c r="DVN1" s="628"/>
      <c r="DVO1" s="628"/>
      <c r="DVP1" s="628"/>
      <c r="DVQ1" s="628"/>
      <c r="DVR1" s="52"/>
      <c r="DVS1" s="55"/>
      <c r="DVT1" s="628"/>
      <c r="DVU1" s="628"/>
      <c r="DVV1" s="628"/>
      <c r="DVW1" s="628"/>
      <c r="DVX1" s="628"/>
      <c r="DVY1" s="52"/>
      <c r="DVZ1" s="55"/>
      <c r="DWA1" s="628"/>
      <c r="DWB1" s="628"/>
      <c r="DWC1" s="628"/>
      <c r="DWD1" s="628"/>
      <c r="DWE1" s="628"/>
      <c r="DWF1" s="52"/>
      <c r="DWG1" s="55"/>
      <c r="DWH1" s="628"/>
      <c r="DWI1" s="628"/>
      <c r="DWJ1" s="628"/>
      <c r="DWK1" s="628"/>
      <c r="DWL1" s="628"/>
      <c r="DWM1" s="52"/>
      <c r="DWN1" s="55"/>
      <c r="DWO1" s="628"/>
      <c r="DWP1" s="628"/>
      <c r="DWQ1" s="628"/>
      <c r="DWR1" s="628"/>
      <c r="DWS1" s="628"/>
      <c r="DWT1" s="52"/>
      <c r="DWU1" s="55"/>
      <c r="DWV1" s="628"/>
      <c r="DWW1" s="628"/>
      <c r="DWX1" s="628"/>
      <c r="DWY1" s="628"/>
      <c r="DWZ1" s="628"/>
      <c r="DXA1" s="52"/>
      <c r="DXB1" s="55"/>
      <c r="DXC1" s="628"/>
      <c r="DXD1" s="628"/>
      <c r="DXE1" s="628"/>
      <c r="DXF1" s="628"/>
      <c r="DXG1" s="628"/>
      <c r="DXH1" s="52"/>
      <c r="DXI1" s="55"/>
      <c r="DXJ1" s="628"/>
      <c r="DXK1" s="628"/>
      <c r="DXL1" s="628"/>
      <c r="DXM1" s="628"/>
      <c r="DXN1" s="628"/>
      <c r="DXO1" s="52"/>
      <c r="DXP1" s="55"/>
      <c r="DXQ1" s="628"/>
      <c r="DXR1" s="628"/>
      <c r="DXS1" s="628"/>
      <c r="DXT1" s="628"/>
      <c r="DXU1" s="628"/>
      <c r="DXV1" s="52"/>
      <c r="DXW1" s="55"/>
      <c r="DXX1" s="628"/>
      <c r="DXY1" s="628"/>
      <c r="DXZ1" s="628"/>
      <c r="DYA1" s="628"/>
      <c r="DYB1" s="628"/>
      <c r="DYC1" s="52"/>
      <c r="DYD1" s="55"/>
      <c r="DYE1" s="628"/>
      <c r="DYF1" s="628"/>
      <c r="DYG1" s="628"/>
      <c r="DYH1" s="628"/>
      <c r="DYI1" s="628"/>
      <c r="DYJ1" s="52"/>
      <c r="DYK1" s="55"/>
      <c r="DYL1" s="628"/>
      <c r="DYM1" s="628"/>
      <c r="DYN1" s="628"/>
      <c r="DYO1" s="628"/>
      <c r="DYP1" s="628"/>
      <c r="DYQ1" s="52"/>
      <c r="DYR1" s="55"/>
      <c r="DYS1" s="628"/>
      <c r="DYT1" s="628"/>
      <c r="DYU1" s="628"/>
      <c r="DYV1" s="628"/>
      <c r="DYW1" s="628"/>
      <c r="DYX1" s="52"/>
      <c r="DYY1" s="55"/>
      <c r="DYZ1" s="628"/>
      <c r="DZA1" s="628"/>
      <c r="DZB1" s="628"/>
      <c r="DZC1" s="628"/>
      <c r="DZD1" s="628"/>
      <c r="DZE1" s="52"/>
      <c r="DZF1" s="55"/>
      <c r="DZG1" s="628"/>
      <c r="DZH1" s="628"/>
      <c r="DZI1" s="628"/>
      <c r="DZJ1" s="628"/>
      <c r="DZK1" s="628"/>
      <c r="DZL1" s="52"/>
      <c r="DZM1" s="55"/>
      <c r="DZN1" s="628"/>
      <c r="DZO1" s="628"/>
      <c r="DZP1" s="628"/>
      <c r="DZQ1" s="628"/>
      <c r="DZR1" s="628"/>
      <c r="DZS1" s="52"/>
      <c r="DZT1" s="55"/>
      <c r="DZU1" s="628"/>
      <c r="DZV1" s="628"/>
      <c r="DZW1" s="628"/>
      <c r="DZX1" s="628"/>
      <c r="DZY1" s="628"/>
      <c r="DZZ1" s="52"/>
      <c r="EAA1" s="55"/>
      <c r="EAB1" s="628"/>
      <c r="EAC1" s="628"/>
      <c r="EAD1" s="628"/>
      <c r="EAE1" s="628"/>
      <c r="EAF1" s="628"/>
      <c r="EAG1" s="52"/>
      <c r="EAH1" s="55"/>
      <c r="EAI1" s="628"/>
      <c r="EAJ1" s="628"/>
      <c r="EAK1" s="628"/>
      <c r="EAL1" s="628"/>
      <c r="EAM1" s="628"/>
      <c r="EAN1" s="52"/>
      <c r="EAO1" s="55"/>
      <c r="EAP1" s="628"/>
      <c r="EAQ1" s="628"/>
      <c r="EAR1" s="628"/>
      <c r="EAS1" s="628"/>
      <c r="EAT1" s="628"/>
      <c r="EAU1" s="52"/>
      <c r="EAV1" s="55"/>
      <c r="EAW1" s="628"/>
      <c r="EAX1" s="628"/>
      <c r="EAY1" s="628"/>
      <c r="EAZ1" s="628"/>
      <c r="EBA1" s="628"/>
      <c r="EBB1" s="52"/>
      <c r="EBC1" s="55"/>
      <c r="EBD1" s="628"/>
      <c r="EBE1" s="628"/>
      <c r="EBF1" s="628"/>
      <c r="EBG1" s="628"/>
      <c r="EBH1" s="628"/>
      <c r="EBI1" s="52"/>
      <c r="EBJ1" s="55"/>
      <c r="EBK1" s="628"/>
      <c r="EBL1" s="628"/>
      <c r="EBM1" s="628"/>
      <c r="EBN1" s="628"/>
      <c r="EBO1" s="628"/>
      <c r="EBP1" s="52"/>
      <c r="EBQ1" s="55"/>
      <c r="EBR1" s="628"/>
      <c r="EBS1" s="628"/>
      <c r="EBT1" s="628"/>
      <c r="EBU1" s="628"/>
      <c r="EBV1" s="628"/>
      <c r="EBW1" s="52"/>
      <c r="EBX1" s="55"/>
      <c r="EBY1" s="628"/>
      <c r="EBZ1" s="628"/>
      <c r="ECA1" s="628"/>
      <c r="ECB1" s="628"/>
      <c r="ECC1" s="628"/>
      <c r="ECD1" s="52"/>
      <c r="ECE1" s="55"/>
      <c r="ECF1" s="628"/>
      <c r="ECG1" s="628"/>
      <c r="ECH1" s="628"/>
      <c r="ECI1" s="628"/>
      <c r="ECJ1" s="628"/>
      <c r="ECK1" s="52"/>
      <c r="ECL1" s="55"/>
      <c r="ECM1" s="628"/>
      <c r="ECN1" s="628"/>
      <c r="ECO1" s="628"/>
      <c r="ECP1" s="628"/>
      <c r="ECQ1" s="628"/>
      <c r="ECR1" s="52"/>
      <c r="ECS1" s="55"/>
      <c r="ECT1" s="628"/>
      <c r="ECU1" s="628"/>
      <c r="ECV1" s="628"/>
      <c r="ECW1" s="628"/>
      <c r="ECX1" s="628"/>
      <c r="ECY1" s="52"/>
      <c r="ECZ1" s="55"/>
      <c r="EDA1" s="628"/>
      <c r="EDB1" s="628"/>
      <c r="EDC1" s="628"/>
      <c r="EDD1" s="628"/>
      <c r="EDE1" s="628"/>
      <c r="EDF1" s="52"/>
      <c r="EDG1" s="55"/>
      <c r="EDH1" s="628"/>
      <c r="EDI1" s="628"/>
      <c r="EDJ1" s="628"/>
      <c r="EDK1" s="628"/>
      <c r="EDL1" s="628"/>
      <c r="EDM1" s="52"/>
      <c r="EDN1" s="55"/>
      <c r="EDO1" s="628"/>
      <c r="EDP1" s="628"/>
      <c r="EDQ1" s="628"/>
      <c r="EDR1" s="628"/>
      <c r="EDS1" s="628"/>
      <c r="EDT1" s="52"/>
      <c r="EDU1" s="55"/>
      <c r="EDV1" s="628"/>
      <c r="EDW1" s="628"/>
      <c r="EDX1" s="628"/>
      <c r="EDY1" s="628"/>
      <c r="EDZ1" s="628"/>
      <c r="EEA1" s="52"/>
      <c r="EEB1" s="55"/>
      <c r="EEC1" s="628"/>
      <c r="EED1" s="628"/>
      <c r="EEE1" s="628"/>
      <c r="EEF1" s="628"/>
      <c r="EEG1" s="628"/>
      <c r="EEH1" s="52"/>
      <c r="EEI1" s="55"/>
      <c r="EEJ1" s="628"/>
      <c r="EEK1" s="628"/>
      <c r="EEL1" s="628"/>
      <c r="EEM1" s="628"/>
      <c r="EEN1" s="628"/>
      <c r="EEO1" s="52"/>
      <c r="EEP1" s="55"/>
      <c r="EEQ1" s="628"/>
      <c r="EER1" s="628"/>
      <c r="EES1" s="628"/>
      <c r="EET1" s="628"/>
      <c r="EEU1" s="628"/>
      <c r="EEV1" s="52"/>
      <c r="EEW1" s="55"/>
      <c r="EEX1" s="628"/>
      <c r="EEY1" s="628"/>
      <c r="EEZ1" s="628"/>
      <c r="EFA1" s="628"/>
      <c r="EFB1" s="628"/>
      <c r="EFC1" s="52"/>
      <c r="EFD1" s="55"/>
      <c r="EFE1" s="628"/>
      <c r="EFF1" s="628"/>
      <c r="EFG1" s="628"/>
      <c r="EFH1" s="628"/>
      <c r="EFI1" s="628"/>
      <c r="EFJ1" s="52"/>
      <c r="EFK1" s="55"/>
      <c r="EFL1" s="628"/>
      <c r="EFM1" s="628"/>
      <c r="EFN1" s="628"/>
      <c r="EFO1" s="628"/>
      <c r="EFP1" s="628"/>
      <c r="EFQ1" s="52"/>
      <c r="EFR1" s="55"/>
      <c r="EFS1" s="628"/>
      <c r="EFT1" s="628"/>
      <c r="EFU1" s="628"/>
      <c r="EFV1" s="628"/>
      <c r="EFW1" s="628"/>
      <c r="EFX1" s="52"/>
      <c r="EFY1" s="55"/>
      <c r="EFZ1" s="628"/>
      <c r="EGA1" s="628"/>
      <c r="EGB1" s="628"/>
      <c r="EGC1" s="628"/>
      <c r="EGD1" s="628"/>
      <c r="EGE1" s="52"/>
      <c r="EGF1" s="55"/>
      <c r="EGG1" s="628"/>
      <c r="EGH1" s="628"/>
      <c r="EGI1" s="628"/>
      <c r="EGJ1" s="628"/>
      <c r="EGK1" s="628"/>
      <c r="EGL1" s="52"/>
      <c r="EGM1" s="55"/>
      <c r="EGN1" s="628"/>
      <c r="EGO1" s="628"/>
      <c r="EGP1" s="628"/>
      <c r="EGQ1" s="628"/>
      <c r="EGR1" s="628"/>
      <c r="EGS1" s="52"/>
      <c r="EGT1" s="55"/>
      <c r="EGU1" s="628"/>
      <c r="EGV1" s="628"/>
      <c r="EGW1" s="628"/>
      <c r="EGX1" s="628"/>
      <c r="EGY1" s="628"/>
      <c r="EGZ1" s="52"/>
      <c r="EHA1" s="55"/>
      <c r="EHB1" s="628"/>
      <c r="EHC1" s="628"/>
      <c r="EHD1" s="628"/>
      <c r="EHE1" s="628"/>
      <c r="EHF1" s="628"/>
      <c r="EHG1" s="52"/>
      <c r="EHH1" s="55"/>
      <c r="EHI1" s="628"/>
      <c r="EHJ1" s="628"/>
      <c r="EHK1" s="628"/>
      <c r="EHL1" s="628"/>
      <c r="EHM1" s="628"/>
      <c r="EHN1" s="52"/>
      <c r="EHO1" s="55"/>
      <c r="EHP1" s="628"/>
      <c r="EHQ1" s="628"/>
      <c r="EHR1" s="628"/>
      <c r="EHS1" s="628"/>
      <c r="EHT1" s="628"/>
      <c r="EHU1" s="52"/>
      <c r="EHV1" s="55"/>
      <c r="EHW1" s="628"/>
      <c r="EHX1" s="628"/>
      <c r="EHY1" s="628"/>
      <c r="EHZ1" s="628"/>
      <c r="EIA1" s="628"/>
      <c r="EIB1" s="52"/>
      <c r="EIC1" s="55"/>
      <c r="EID1" s="628"/>
      <c r="EIE1" s="628"/>
      <c r="EIF1" s="628"/>
      <c r="EIG1" s="628"/>
      <c r="EIH1" s="628"/>
      <c r="EII1" s="52"/>
      <c r="EIJ1" s="55"/>
      <c r="EIK1" s="628"/>
      <c r="EIL1" s="628"/>
      <c r="EIM1" s="628"/>
      <c r="EIN1" s="628"/>
      <c r="EIO1" s="628"/>
      <c r="EIP1" s="52"/>
      <c r="EIQ1" s="55"/>
      <c r="EIR1" s="628"/>
      <c r="EIS1" s="628"/>
      <c r="EIT1" s="628"/>
      <c r="EIU1" s="628"/>
      <c r="EIV1" s="628"/>
      <c r="EIW1" s="52"/>
      <c r="EIX1" s="55"/>
      <c r="EIY1" s="628"/>
      <c r="EIZ1" s="628"/>
      <c r="EJA1" s="628"/>
      <c r="EJB1" s="628"/>
      <c r="EJC1" s="628"/>
      <c r="EJD1" s="52"/>
      <c r="EJE1" s="55"/>
      <c r="EJF1" s="628"/>
      <c r="EJG1" s="628"/>
      <c r="EJH1" s="628"/>
      <c r="EJI1" s="628"/>
      <c r="EJJ1" s="628"/>
      <c r="EJK1" s="52"/>
      <c r="EJL1" s="55"/>
      <c r="EJM1" s="628"/>
      <c r="EJN1" s="628"/>
      <c r="EJO1" s="628"/>
      <c r="EJP1" s="628"/>
      <c r="EJQ1" s="628"/>
      <c r="EJR1" s="52"/>
      <c r="EJS1" s="55"/>
      <c r="EJT1" s="628"/>
      <c r="EJU1" s="628"/>
      <c r="EJV1" s="628"/>
      <c r="EJW1" s="628"/>
      <c r="EJX1" s="628"/>
      <c r="EJY1" s="52"/>
      <c r="EJZ1" s="55"/>
      <c r="EKA1" s="628"/>
      <c r="EKB1" s="628"/>
      <c r="EKC1" s="628"/>
      <c r="EKD1" s="628"/>
      <c r="EKE1" s="628"/>
      <c r="EKF1" s="52"/>
      <c r="EKG1" s="55"/>
      <c r="EKH1" s="628"/>
      <c r="EKI1" s="628"/>
      <c r="EKJ1" s="628"/>
      <c r="EKK1" s="628"/>
      <c r="EKL1" s="628"/>
      <c r="EKM1" s="52"/>
      <c r="EKN1" s="55"/>
      <c r="EKO1" s="628"/>
      <c r="EKP1" s="628"/>
      <c r="EKQ1" s="628"/>
      <c r="EKR1" s="628"/>
      <c r="EKS1" s="628"/>
      <c r="EKT1" s="52"/>
      <c r="EKU1" s="55"/>
      <c r="EKV1" s="628"/>
      <c r="EKW1" s="628"/>
      <c r="EKX1" s="628"/>
      <c r="EKY1" s="628"/>
      <c r="EKZ1" s="628"/>
      <c r="ELA1" s="52"/>
      <c r="ELB1" s="55"/>
      <c r="ELC1" s="628"/>
      <c r="ELD1" s="628"/>
      <c r="ELE1" s="628"/>
      <c r="ELF1" s="628"/>
      <c r="ELG1" s="628"/>
      <c r="ELH1" s="52"/>
      <c r="ELI1" s="55"/>
      <c r="ELJ1" s="628"/>
      <c r="ELK1" s="628"/>
      <c r="ELL1" s="628"/>
      <c r="ELM1" s="628"/>
      <c r="ELN1" s="628"/>
      <c r="ELO1" s="52"/>
      <c r="ELP1" s="55"/>
      <c r="ELQ1" s="628"/>
      <c r="ELR1" s="628"/>
      <c r="ELS1" s="628"/>
      <c r="ELT1" s="628"/>
      <c r="ELU1" s="628"/>
      <c r="ELV1" s="52"/>
      <c r="ELW1" s="55"/>
      <c r="ELX1" s="628"/>
      <c r="ELY1" s="628"/>
      <c r="ELZ1" s="628"/>
      <c r="EMA1" s="628"/>
      <c r="EMB1" s="628"/>
      <c r="EMC1" s="52"/>
      <c r="EMD1" s="55"/>
      <c r="EME1" s="628"/>
      <c r="EMF1" s="628"/>
      <c r="EMG1" s="628"/>
      <c r="EMH1" s="628"/>
      <c r="EMI1" s="628"/>
      <c r="EMJ1" s="52"/>
      <c r="EMK1" s="55"/>
      <c r="EML1" s="628"/>
      <c r="EMM1" s="628"/>
      <c r="EMN1" s="628"/>
      <c r="EMO1" s="628"/>
      <c r="EMP1" s="628"/>
      <c r="EMQ1" s="52"/>
      <c r="EMR1" s="55"/>
      <c r="EMS1" s="628"/>
      <c r="EMT1" s="628"/>
      <c r="EMU1" s="628"/>
      <c r="EMV1" s="628"/>
      <c r="EMW1" s="628"/>
      <c r="EMX1" s="52"/>
      <c r="EMY1" s="55"/>
      <c r="EMZ1" s="628"/>
      <c r="ENA1" s="628"/>
      <c r="ENB1" s="628"/>
      <c r="ENC1" s="628"/>
      <c r="END1" s="628"/>
      <c r="ENE1" s="52"/>
      <c r="ENF1" s="55"/>
      <c r="ENG1" s="628"/>
      <c r="ENH1" s="628"/>
      <c r="ENI1" s="628"/>
      <c r="ENJ1" s="628"/>
      <c r="ENK1" s="628"/>
      <c r="ENL1" s="52"/>
      <c r="ENM1" s="55"/>
      <c r="ENN1" s="628"/>
      <c r="ENO1" s="628"/>
      <c r="ENP1" s="628"/>
      <c r="ENQ1" s="628"/>
      <c r="ENR1" s="628"/>
      <c r="ENS1" s="52"/>
      <c r="ENT1" s="55"/>
      <c r="ENU1" s="628"/>
      <c r="ENV1" s="628"/>
      <c r="ENW1" s="628"/>
      <c r="ENX1" s="628"/>
      <c r="ENY1" s="628"/>
      <c r="ENZ1" s="52"/>
      <c r="EOA1" s="55"/>
      <c r="EOB1" s="628"/>
      <c r="EOC1" s="628"/>
      <c r="EOD1" s="628"/>
      <c r="EOE1" s="628"/>
      <c r="EOF1" s="628"/>
      <c r="EOG1" s="52"/>
      <c r="EOH1" s="55"/>
      <c r="EOI1" s="628"/>
      <c r="EOJ1" s="628"/>
      <c r="EOK1" s="628"/>
      <c r="EOL1" s="628"/>
      <c r="EOM1" s="628"/>
      <c r="EON1" s="52"/>
      <c r="EOO1" s="55"/>
      <c r="EOP1" s="628"/>
      <c r="EOQ1" s="628"/>
      <c r="EOR1" s="628"/>
      <c r="EOS1" s="628"/>
      <c r="EOT1" s="628"/>
      <c r="EOU1" s="52"/>
      <c r="EOV1" s="55"/>
      <c r="EOW1" s="628"/>
      <c r="EOX1" s="628"/>
      <c r="EOY1" s="628"/>
      <c r="EOZ1" s="628"/>
      <c r="EPA1" s="628"/>
      <c r="EPB1" s="52"/>
      <c r="EPC1" s="55"/>
      <c r="EPD1" s="628"/>
      <c r="EPE1" s="628"/>
      <c r="EPF1" s="628"/>
      <c r="EPG1" s="628"/>
      <c r="EPH1" s="628"/>
      <c r="EPI1" s="52"/>
      <c r="EPJ1" s="55"/>
      <c r="EPK1" s="628"/>
      <c r="EPL1" s="628"/>
      <c r="EPM1" s="628"/>
      <c r="EPN1" s="628"/>
      <c r="EPO1" s="628"/>
      <c r="EPP1" s="52"/>
      <c r="EPQ1" s="55"/>
      <c r="EPR1" s="628"/>
      <c r="EPS1" s="628"/>
      <c r="EPT1" s="628"/>
      <c r="EPU1" s="628"/>
      <c r="EPV1" s="628"/>
      <c r="EPW1" s="52"/>
      <c r="EPX1" s="55"/>
      <c r="EPY1" s="628"/>
      <c r="EPZ1" s="628"/>
      <c r="EQA1" s="628"/>
      <c r="EQB1" s="628"/>
      <c r="EQC1" s="628"/>
      <c r="EQD1" s="52"/>
      <c r="EQE1" s="55"/>
      <c r="EQF1" s="628"/>
      <c r="EQG1" s="628"/>
      <c r="EQH1" s="628"/>
      <c r="EQI1" s="628"/>
      <c r="EQJ1" s="628"/>
      <c r="EQK1" s="52"/>
      <c r="EQL1" s="55"/>
      <c r="EQM1" s="628"/>
      <c r="EQN1" s="628"/>
      <c r="EQO1" s="628"/>
      <c r="EQP1" s="628"/>
      <c r="EQQ1" s="628"/>
      <c r="EQR1" s="52"/>
      <c r="EQS1" s="55"/>
      <c r="EQT1" s="628"/>
      <c r="EQU1" s="628"/>
      <c r="EQV1" s="628"/>
      <c r="EQW1" s="628"/>
      <c r="EQX1" s="628"/>
      <c r="EQY1" s="52"/>
      <c r="EQZ1" s="55"/>
      <c r="ERA1" s="628"/>
      <c r="ERB1" s="628"/>
      <c r="ERC1" s="628"/>
      <c r="ERD1" s="628"/>
      <c r="ERE1" s="628"/>
      <c r="ERF1" s="52"/>
      <c r="ERG1" s="55"/>
      <c r="ERH1" s="628"/>
      <c r="ERI1" s="628"/>
      <c r="ERJ1" s="628"/>
      <c r="ERK1" s="628"/>
      <c r="ERL1" s="628"/>
      <c r="ERM1" s="52"/>
      <c r="ERN1" s="55"/>
      <c r="ERO1" s="628"/>
      <c r="ERP1" s="628"/>
      <c r="ERQ1" s="628"/>
      <c r="ERR1" s="628"/>
      <c r="ERS1" s="628"/>
      <c r="ERT1" s="52"/>
      <c r="ERU1" s="55"/>
      <c r="ERV1" s="628"/>
      <c r="ERW1" s="628"/>
      <c r="ERX1" s="628"/>
      <c r="ERY1" s="628"/>
      <c r="ERZ1" s="628"/>
      <c r="ESA1" s="52"/>
      <c r="ESB1" s="55"/>
      <c r="ESC1" s="628"/>
      <c r="ESD1" s="628"/>
      <c r="ESE1" s="628"/>
      <c r="ESF1" s="628"/>
      <c r="ESG1" s="628"/>
      <c r="ESH1" s="52"/>
      <c r="ESI1" s="55"/>
      <c r="ESJ1" s="628"/>
      <c r="ESK1" s="628"/>
      <c r="ESL1" s="628"/>
      <c r="ESM1" s="628"/>
      <c r="ESN1" s="628"/>
      <c r="ESO1" s="52"/>
      <c r="ESP1" s="55"/>
      <c r="ESQ1" s="628"/>
      <c r="ESR1" s="628"/>
      <c r="ESS1" s="628"/>
      <c r="EST1" s="628"/>
      <c r="ESU1" s="628"/>
      <c r="ESV1" s="52"/>
      <c r="ESW1" s="55"/>
      <c r="ESX1" s="628"/>
      <c r="ESY1" s="628"/>
      <c r="ESZ1" s="628"/>
      <c r="ETA1" s="628"/>
      <c r="ETB1" s="628"/>
      <c r="ETC1" s="52"/>
      <c r="ETD1" s="55"/>
      <c r="ETE1" s="628"/>
      <c r="ETF1" s="628"/>
      <c r="ETG1" s="628"/>
      <c r="ETH1" s="628"/>
      <c r="ETI1" s="628"/>
      <c r="ETJ1" s="52"/>
      <c r="ETK1" s="55"/>
      <c r="ETL1" s="628"/>
      <c r="ETM1" s="628"/>
      <c r="ETN1" s="628"/>
      <c r="ETO1" s="628"/>
      <c r="ETP1" s="628"/>
      <c r="ETQ1" s="52"/>
      <c r="ETR1" s="55"/>
      <c r="ETS1" s="628"/>
      <c r="ETT1" s="628"/>
      <c r="ETU1" s="628"/>
      <c r="ETV1" s="628"/>
      <c r="ETW1" s="628"/>
      <c r="ETX1" s="52"/>
      <c r="ETY1" s="55"/>
      <c r="ETZ1" s="628"/>
      <c r="EUA1" s="628"/>
      <c r="EUB1" s="628"/>
      <c r="EUC1" s="628"/>
      <c r="EUD1" s="628"/>
      <c r="EUE1" s="52"/>
      <c r="EUF1" s="55"/>
      <c r="EUG1" s="628"/>
      <c r="EUH1" s="628"/>
      <c r="EUI1" s="628"/>
      <c r="EUJ1" s="628"/>
      <c r="EUK1" s="628"/>
      <c r="EUL1" s="52"/>
      <c r="EUM1" s="55"/>
      <c r="EUN1" s="628"/>
      <c r="EUO1" s="628"/>
      <c r="EUP1" s="628"/>
      <c r="EUQ1" s="628"/>
      <c r="EUR1" s="628"/>
      <c r="EUS1" s="52"/>
      <c r="EUT1" s="55"/>
      <c r="EUU1" s="628"/>
      <c r="EUV1" s="628"/>
      <c r="EUW1" s="628"/>
      <c r="EUX1" s="628"/>
      <c r="EUY1" s="628"/>
      <c r="EUZ1" s="52"/>
      <c r="EVA1" s="55"/>
      <c r="EVB1" s="628"/>
      <c r="EVC1" s="628"/>
      <c r="EVD1" s="628"/>
      <c r="EVE1" s="628"/>
      <c r="EVF1" s="628"/>
      <c r="EVG1" s="52"/>
      <c r="EVH1" s="55"/>
      <c r="EVI1" s="628"/>
      <c r="EVJ1" s="628"/>
      <c r="EVK1" s="628"/>
      <c r="EVL1" s="628"/>
      <c r="EVM1" s="628"/>
      <c r="EVN1" s="52"/>
      <c r="EVO1" s="55"/>
      <c r="EVP1" s="628"/>
      <c r="EVQ1" s="628"/>
      <c r="EVR1" s="628"/>
      <c r="EVS1" s="628"/>
      <c r="EVT1" s="628"/>
      <c r="EVU1" s="52"/>
      <c r="EVV1" s="55"/>
      <c r="EVW1" s="628"/>
      <c r="EVX1" s="628"/>
      <c r="EVY1" s="628"/>
      <c r="EVZ1" s="628"/>
      <c r="EWA1" s="628"/>
      <c r="EWB1" s="52"/>
      <c r="EWC1" s="55"/>
      <c r="EWD1" s="628"/>
      <c r="EWE1" s="628"/>
      <c r="EWF1" s="628"/>
      <c r="EWG1" s="628"/>
      <c r="EWH1" s="628"/>
      <c r="EWI1" s="52"/>
      <c r="EWJ1" s="55"/>
      <c r="EWK1" s="628"/>
      <c r="EWL1" s="628"/>
      <c r="EWM1" s="628"/>
      <c r="EWN1" s="628"/>
      <c r="EWO1" s="628"/>
      <c r="EWP1" s="52"/>
      <c r="EWQ1" s="55"/>
      <c r="EWR1" s="628"/>
      <c r="EWS1" s="628"/>
      <c r="EWT1" s="628"/>
      <c r="EWU1" s="628"/>
      <c r="EWV1" s="628"/>
      <c r="EWW1" s="52"/>
      <c r="EWX1" s="55"/>
      <c r="EWY1" s="628"/>
      <c r="EWZ1" s="628"/>
      <c r="EXA1" s="628"/>
      <c r="EXB1" s="628"/>
      <c r="EXC1" s="628"/>
      <c r="EXD1" s="52"/>
      <c r="EXE1" s="55"/>
      <c r="EXF1" s="628"/>
      <c r="EXG1" s="628"/>
      <c r="EXH1" s="628"/>
      <c r="EXI1" s="628"/>
      <c r="EXJ1" s="628"/>
      <c r="EXK1" s="52"/>
      <c r="EXL1" s="55"/>
      <c r="EXM1" s="628"/>
      <c r="EXN1" s="628"/>
      <c r="EXO1" s="628"/>
      <c r="EXP1" s="628"/>
      <c r="EXQ1" s="628"/>
      <c r="EXR1" s="52"/>
      <c r="EXS1" s="55"/>
      <c r="EXT1" s="628"/>
      <c r="EXU1" s="628"/>
      <c r="EXV1" s="628"/>
      <c r="EXW1" s="628"/>
      <c r="EXX1" s="628"/>
      <c r="EXY1" s="52"/>
      <c r="EXZ1" s="55"/>
      <c r="EYA1" s="628"/>
      <c r="EYB1" s="628"/>
      <c r="EYC1" s="628"/>
      <c r="EYD1" s="628"/>
      <c r="EYE1" s="628"/>
      <c r="EYF1" s="52"/>
      <c r="EYG1" s="55"/>
      <c r="EYH1" s="628"/>
      <c r="EYI1" s="628"/>
      <c r="EYJ1" s="628"/>
      <c r="EYK1" s="628"/>
      <c r="EYL1" s="628"/>
      <c r="EYM1" s="52"/>
      <c r="EYN1" s="55"/>
      <c r="EYO1" s="628"/>
      <c r="EYP1" s="628"/>
      <c r="EYQ1" s="628"/>
      <c r="EYR1" s="628"/>
      <c r="EYS1" s="628"/>
      <c r="EYT1" s="52"/>
      <c r="EYU1" s="55"/>
      <c r="EYV1" s="628"/>
      <c r="EYW1" s="628"/>
      <c r="EYX1" s="628"/>
      <c r="EYY1" s="628"/>
      <c r="EYZ1" s="628"/>
      <c r="EZA1" s="52"/>
      <c r="EZB1" s="55"/>
      <c r="EZC1" s="628"/>
      <c r="EZD1" s="628"/>
      <c r="EZE1" s="628"/>
      <c r="EZF1" s="628"/>
      <c r="EZG1" s="628"/>
      <c r="EZH1" s="52"/>
      <c r="EZI1" s="55"/>
      <c r="EZJ1" s="628"/>
      <c r="EZK1" s="628"/>
      <c r="EZL1" s="628"/>
      <c r="EZM1" s="628"/>
      <c r="EZN1" s="628"/>
      <c r="EZO1" s="52"/>
      <c r="EZP1" s="55"/>
      <c r="EZQ1" s="628"/>
      <c r="EZR1" s="628"/>
      <c r="EZS1" s="628"/>
      <c r="EZT1" s="628"/>
      <c r="EZU1" s="628"/>
      <c r="EZV1" s="52"/>
      <c r="EZW1" s="55"/>
      <c r="EZX1" s="628"/>
      <c r="EZY1" s="628"/>
      <c r="EZZ1" s="628"/>
      <c r="FAA1" s="628"/>
      <c r="FAB1" s="628"/>
      <c r="FAC1" s="52"/>
      <c r="FAD1" s="55"/>
      <c r="FAE1" s="628"/>
      <c r="FAF1" s="628"/>
      <c r="FAG1" s="628"/>
      <c r="FAH1" s="628"/>
      <c r="FAI1" s="628"/>
      <c r="FAJ1" s="52"/>
      <c r="FAK1" s="55"/>
      <c r="FAL1" s="628"/>
      <c r="FAM1" s="628"/>
      <c r="FAN1" s="628"/>
      <c r="FAO1" s="628"/>
      <c r="FAP1" s="628"/>
      <c r="FAQ1" s="52"/>
      <c r="FAR1" s="55"/>
      <c r="FAS1" s="628"/>
      <c r="FAT1" s="628"/>
      <c r="FAU1" s="628"/>
      <c r="FAV1" s="628"/>
      <c r="FAW1" s="628"/>
      <c r="FAX1" s="52"/>
      <c r="FAY1" s="55"/>
      <c r="FAZ1" s="628"/>
      <c r="FBA1" s="628"/>
      <c r="FBB1" s="628"/>
      <c r="FBC1" s="628"/>
      <c r="FBD1" s="628"/>
      <c r="FBE1" s="52"/>
      <c r="FBF1" s="55"/>
      <c r="FBG1" s="628"/>
      <c r="FBH1" s="628"/>
      <c r="FBI1" s="628"/>
      <c r="FBJ1" s="628"/>
      <c r="FBK1" s="628"/>
      <c r="FBL1" s="52"/>
      <c r="FBM1" s="55"/>
      <c r="FBN1" s="628"/>
      <c r="FBO1" s="628"/>
      <c r="FBP1" s="628"/>
      <c r="FBQ1" s="628"/>
      <c r="FBR1" s="628"/>
      <c r="FBS1" s="52"/>
      <c r="FBT1" s="55"/>
      <c r="FBU1" s="628"/>
      <c r="FBV1" s="628"/>
      <c r="FBW1" s="628"/>
      <c r="FBX1" s="628"/>
      <c r="FBY1" s="628"/>
      <c r="FBZ1" s="52"/>
      <c r="FCA1" s="55"/>
      <c r="FCB1" s="628"/>
      <c r="FCC1" s="628"/>
      <c r="FCD1" s="628"/>
      <c r="FCE1" s="628"/>
      <c r="FCF1" s="628"/>
      <c r="FCG1" s="52"/>
      <c r="FCH1" s="55"/>
      <c r="FCI1" s="628"/>
      <c r="FCJ1" s="628"/>
      <c r="FCK1" s="628"/>
      <c r="FCL1" s="628"/>
      <c r="FCM1" s="628"/>
      <c r="FCN1" s="52"/>
      <c r="FCO1" s="55"/>
      <c r="FCP1" s="628"/>
      <c r="FCQ1" s="628"/>
      <c r="FCR1" s="628"/>
      <c r="FCS1" s="628"/>
      <c r="FCT1" s="628"/>
      <c r="FCU1" s="52"/>
      <c r="FCV1" s="55"/>
      <c r="FCW1" s="628"/>
      <c r="FCX1" s="628"/>
      <c r="FCY1" s="628"/>
      <c r="FCZ1" s="628"/>
      <c r="FDA1" s="628"/>
      <c r="FDB1" s="52"/>
      <c r="FDC1" s="55"/>
      <c r="FDD1" s="628"/>
      <c r="FDE1" s="628"/>
      <c r="FDF1" s="628"/>
      <c r="FDG1" s="628"/>
      <c r="FDH1" s="628"/>
      <c r="FDI1" s="52"/>
      <c r="FDJ1" s="55"/>
      <c r="FDK1" s="628"/>
      <c r="FDL1" s="628"/>
      <c r="FDM1" s="628"/>
      <c r="FDN1" s="628"/>
      <c r="FDO1" s="628"/>
      <c r="FDP1" s="52"/>
      <c r="FDQ1" s="55"/>
      <c r="FDR1" s="628"/>
      <c r="FDS1" s="628"/>
      <c r="FDT1" s="628"/>
      <c r="FDU1" s="628"/>
      <c r="FDV1" s="628"/>
      <c r="FDW1" s="52"/>
      <c r="FDX1" s="55"/>
      <c r="FDY1" s="628"/>
      <c r="FDZ1" s="628"/>
      <c r="FEA1" s="628"/>
      <c r="FEB1" s="628"/>
      <c r="FEC1" s="628"/>
      <c r="FED1" s="52"/>
      <c r="FEE1" s="55"/>
      <c r="FEF1" s="628"/>
      <c r="FEG1" s="628"/>
      <c r="FEH1" s="628"/>
      <c r="FEI1" s="628"/>
      <c r="FEJ1" s="628"/>
      <c r="FEK1" s="52"/>
      <c r="FEL1" s="55"/>
      <c r="FEM1" s="628"/>
      <c r="FEN1" s="628"/>
      <c r="FEO1" s="628"/>
      <c r="FEP1" s="628"/>
      <c r="FEQ1" s="628"/>
      <c r="FER1" s="52"/>
      <c r="FES1" s="55"/>
      <c r="FET1" s="628"/>
      <c r="FEU1" s="628"/>
      <c r="FEV1" s="628"/>
      <c r="FEW1" s="628"/>
      <c r="FEX1" s="628"/>
      <c r="FEY1" s="52"/>
      <c r="FEZ1" s="55"/>
      <c r="FFA1" s="628"/>
      <c r="FFB1" s="628"/>
      <c r="FFC1" s="628"/>
      <c r="FFD1" s="628"/>
      <c r="FFE1" s="628"/>
      <c r="FFF1" s="52"/>
      <c r="FFG1" s="55"/>
      <c r="FFH1" s="628"/>
      <c r="FFI1" s="628"/>
      <c r="FFJ1" s="628"/>
      <c r="FFK1" s="628"/>
      <c r="FFL1" s="628"/>
      <c r="FFM1" s="52"/>
      <c r="FFN1" s="55"/>
      <c r="FFO1" s="628"/>
      <c r="FFP1" s="628"/>
      <c r="FFQ1" s="628"/>
      <c r="FFR1" s="628"/>
      <c r="FFS1" s="628"/>
      <c r="FFT1" s="52"/>
      <c r="FFU1" s="55"/>
      <c r="FFV1" s="628"/>
      <c r="FFW1" s="628"/>
      <c r="FFX1" s="628"/>
      <c r="FFY1" s="628"/>
      <c r="FFZ1" s="628"/>
      <c r="FGA1" s="52"/>
      <c r="FGB1" s="55"/>
      <c r="FGC1" s="628"/>
      <c r="FGD1" s="628"/>
      <c r="FGE1" s="628"/>
      <c r="FGF1" s="628"/>
      <c r="FGG1" s="628"/>
      <c r="FGH1" s="52"/>
      <c r="FGI1" s="55"/>
      <c r="FGJ1" s="628"/>
      <c r="FGK1" s="628"/>
      <c r="FGL1" s="628"/>
      <c r="FGM1" s="628"/>
      <c r="FGN1" s="628"/>
      <c r="FGO1" s="52"/>
      <c r="FGP1" s="55"/>
      <c r="FGQ1" s="628"/>
      <c r="FGR1" s="628"/>
      <c r="FGS1" s="628"/>
      <c r="FGT1" s="628"/>
      <c r="FGU1" s="628"/>
      <c r="FGV1" s="52"/>
      <c r="FGW1" s="55"/>
      <c r="FGX1" s="628"/>
      <c r="FGY1" s="628"/>
      <c r="FGZ1" s="628"/>
      <c r="FHA1" s="628"/>
      <c r="FHB1" s="628"/>
      <c r="FHC1" s="52"/>
      <c r="FHD1" s="55"/>
      <c r="FHE1" s="628"/>
      <c r="FHF1" s="628"/>
      <c r="FHG1" s="628"/>
      <c r="FHH1" s="628"/>
      <c r="FHI1" s="628"/>
      <c r="FHJ1" s="52"/>
      <c r="FHK1" s="55"/>
      <c r="FHL1" s="628"/>
      <c r="FHM1" s="628"/>
      <c r="FHN1" s="628"/>
      <c r="FHO1" s="628"/>
      <c r="FHP1" s="628"/>
      <c r="FHQ1" s="52"/>
      <c r="FHR1" s="55"/>
      <c r="FHS1" s="628"/>
      <c r="FHT1" s="628"/>
      <c r="FHU1" s="628"/>
      <c r="FHV1" s="628"/>
      <c r="FHW1" s="628"/>
      <c r="FHX1" s="52"/>
      <c r="FHY1" s="55"/>
      <c r="FHZ1" s="628"/>
      <c r="FIA1" s="628"/>
      <c r="FIB1" s="628"/>
      <c r="FIC1" s="628"/>
      <c r="FID1" s="628"/>
      <c r="FIE1" s="52"/>
      <c r="FIF1" s="55"/>
      <c r="FIG1" s="628"/>
      <c r="FIH1" s="628"/>
      <c r="FII1" s="628"/>
      <c r="FIJ1" s="628"/>
      <c r="FIK1" s="628"/>
      <c r="FIL1" s="52"/>
      <c r="FIM1" s="55"/>
      <c r="FIN1" s="628"/>
      <c r="FIO1" s="628"/>
      <c r="FIP1" s="628"/>
      <c r="FIQ1" s="628"/>
      <c r="FIR1" s="628"/>
      <c r="FIS1" s="52"/>
      <c r="FIT1" s="55"/>
      <c r="FIU1" s="628"/>
      <c r="FIV1" s="628"/>
      <c r="FIW1" s="628"/>
      <c r="FIX1" s="628"/>
      <c r="FIY1" s="628"/>
      <c r="FIZ1" s="52"/>
      <c r="FJA1" s="55"/>
      <c r="FJB1" s="628"/>
      <c r="FJC1" s="628"/>
      <c r="FJD1" s="628"/>
      <c r="FJE1" s="628"/>
      <c r="FJF1" s="628"/>
      <c r="FJG1" s="52"/>
      <c r="FJH1" s="55"/>
      <c r="FJI1" s="628"/>
      <c r="FJJ1" s="628"/>
      <c r="FJK1" s="628"/>
      <c r="FJL1" s="628"/>
      <c r="FJM1" s="628"/>
      <c r="FJN1" s="52"/>
      <c r="FJO1" s="55"/>
      <c r="FJP1" s="628"/>
      <c r="FJQ1" s="628"/>
      <c r="FJR1" s="628"/>
      <c r="FJS1" s="628"/>
      <c r="FJT1" s="628"/>
      <c r="FJU1" s="52"/>
      <c r="FJV1" s="55"/>
      <c r="FJW1" s="628"/>
      <c r="FJX1" s="628"/>
      <c r="FJY1" s="628"/>
      <c r="FJZ1" s="628"/>
      <c r="FKA1" s="628"/>
      <c r="FKB1" s="52"/>
      <c r="FKC1" s="55"/>
      <c r="FKD1" s="628"/>
      <c r="FKE1" s="628"/>
      <c r="FKF1" s="628"/>
      <c r="FKG1" s="628"/>
      <c r="FKH1" s="628"/>
      <c r="FKI1" s="52"/>
      <c r="FKJ1" s="55"/>
      <c r="FKK1" s="628"/>
      <c r="FKL1" s="628"/>
      <c r="FKM1" s="628"/>
      <c r="FKN1" s="628"/>
      <c r="FKO1" s="628"/>
      <c r="FKP1" s="52"/>
      <c r="FKQ1" s="55"/>
      <c r="FKR1" s="628"/>
      <c r="FKS1" s="628"/>
      <c r="FKT1" s="628"/>
      <c r="FKU1" s="628"/>
      <c r="FKV1" s="628"/>
      <c r="FKW1" s="52"/>
      <c r="FKX1" s="55"/>
      <c r="FKY1" s="628"/>
      <c r="FKZ1" s="628"/>
      <c r="FLA1" s="628"/>
      <c r="FLB1" s="628"/>
      <c r="FLC1" s="628"/>
      <c r="FLD1" s="52"/>
      <c r="FLE1" s="55"/>
      <c r="FLF1" s="628"/>
      <c r="FLG1" s="628"/>
      <c r="FLH1" s="628"/>
      <c r="FLI1" s="628"/>
      <c r="FLJ1" s="628"/>
      <c r="FLK1" s="52"/>
      <c r="FLL1" s="55"/>
      <c r="FLM1" s="628"/>
      <c r="FLN1" s="628"/>
      <c r="FLO1" s="628"/>
      <c r="FLP1" s="628"/>
      <c r="FLQ1" s="628"/>
      <c r="FLR1" s="52"/>
      <c r="FLS1" s="55"/>
      <c r="FLT1" s="628"/>
      <c r="FLU1" s="628"/>
      <c r="FLV1" s="628"/>
      <c r="FLW1" s="628"/>
      <c r="FLX1" s="628"/>
      <c r="FLY1" s="52"/>
      <c r="FLZ1" s="55"/>
      <c r="FMA1" s="628"/>
      <c r="FMB1" s="628"/>
      <c r="FMC1" s="628"/>
      <c r="FMD1" s="628"/>
      <c r="FME1" s="628"/>
      <c r="FMF1" s="52"/>
      <c r="FMG1" s="55"/>
      <c r="FMH1" s="628"/>
      <c r="FMI1" s="628"/>
      <c r="FMJ1" s="628"/>
      <c r="FMK1" s="628"/>
      <c r="FML1" s="628"/>
      <c r="FMM1" s="52"/>
      <c r="FMN1" s="55"/>
      <c r="FMO1" s="628"/>
      <c r="FMP1" s="628"/>
      <c r="FMQ1" s="628"/>
      <c r="FMR1" s="628"/>
      <c r="FMS1" s="628"/>
      <c r="FMT1" s="52"/>
      <c r="FMU1" s="55"/>
      <c r="FMV1" s="628"/>
      <c r="FMW1" s="628"/>
      <c r="FMX1" s="628"/>
      <c r="FMY1" s="628"/>
      <c r="FMZ1" s="628"/>
      <c r="FNA1" s="52"/>
      <c r="FNB1" s="55"/>
      <c r="FNC1" s="628"/>
      <c r="FND1" s="628"/>
      <c r="FNE1" s="628"/>
      <c r="FNF1" s="628"/>
      <c r="FNG1" s="628"/>
      <c r="FNH1" s="52"/>
      <c r="FNI1" s="55"/>
      <c r="FNJ1" s="628"/>
      <c r="FNK1" s="628"/>
      <c r="FNL1" s="628"/>
      <c r="FNM1" s="628"/>
      <c r="FNN1" s="628"/>
      <c r="FNO1" s="52"/>
      <c r="FNP1" s="55"/>
      <c r="FNQ1" s="628"/>
      <c r="FNR1" s="628"/>
      <c r="FNS1" s="628"/>
      <c r="FNT1" s="628"/>
      <c r="FNU1" s="628"/>
      <c r="FNV1" s="52"/>
      <c r="FNW1" s="55"/>
      <c r="FNX1" s="628"/>
      <c r="FNY1" s="628"/>
      <c r="FNZ1" s="628"/>
      <c r="FOA1" s="628"/>
      <c r="FOB1" s="628"/>
      <c r="FOC1" s="52"/>
      <c r="FOD1" s="55"/>
      <c r="FOE1" s="628"/>
      <c r="FOF1" s="628"/>
      <c r="FOG1" s="628"/>
      <c r="FOH1" s="628"/>
      <c r="FOI1" s="628"/>
      <c r="FOJ1" s="52"/>
      <c r="FOK1" s="55"/>
      <c r="FOL1" s="628"/>
      <c r="FOM1" s="628"/>
      <c r="FON1" s="628"/>
      <c r="FOO1" s="628"/>
      <c r="FOP1" s="628"/>
      <c r="FOQ1" s="52"/>
      <c r="FOR1" s="55"/>
      <c r="FOS1" s="628"/>
      <c r="FOT1" s="628"/>
      <c r="FOU1" s="628"/>
      <c r="FOV1" s="628"/>
      <c r="FOW1" s="628"/>
      <c r="FOX1" s="52"/>
      <c r="FOY1" s="55"/>
      <c r="FOZ1" s="628"/>
      <c r="FPA1" s="628"/>
      <c r="FPB1" s="628"/>
      <c r="FPC1" s="628"/>
      <c r="FPD1" s="628"/>
      <c r="FPE1" s="52"/>
      <c r="FPF1" s="55"/>
      <c r="FPG1" s="628"/>
      <c r="FPH1" s="628"/>
      <c r="FPI1" s="628"/>
      <c r="FPJ1" s="628"/>
      <c r="FPK1" s="628"/>
      <c r="FPL1" s="52"/>
      <c r="FPM1" s="55"/>
      <c r="FPN1" s="628"/>
      <c r="FPO1" s="628"/>
      <c r="FPP1" s="628"/>
      <c r="FPQ1" s="628"/>
      <c r="FPR1" s="628"/>
      <c r="FPS1" s="52"/>
      <c r="FPT1" s="55"/>
      <c r="FPU1" s="628"/>
      <c r="FPV1" s="628"/>
      <c r="FPW1" s="628"/>
      <c r="FPX1" s="628"/>
      <c r="FPY1" s="628"/>
      <c r="FPZ1" s="52"/>
      <c r="FQA1" s="55"/>
      <c r="FQB1" s="628"/>
      <c r="FQC1" s="628"/>
      <c r="FQD1" s="628"/>
      <c r="FQE1" s="628"/>
      <c r="FQF1" s="628"/>
      <c r="FQG1" s="52"/>
      <c r="FQH1" s="55"/>
      <c r="FQI1" s="628"/>
      <c r="FQJ1" s="628"/>
      <c r="FQK1" s="628"/>
      <c r="FQL1" s="628"/>
      <c r="FQM1" s="628"/>
      <c r="FQN1" s="52"/>
      <c r="FQO1" s="55"/>
      <c r="FQP1" s="628"/>
      <c r="FQQ1" s="628"/>
      <c r="FQR1" s="628"/>
      <c r="FQS1" s="628"/>
      <c r="FQT1" s="628"/>
      <c r="FQU1" s="52"/>
      <c r="FQV1" s="55"/>
      <c r="FQW1" s="628"/>
      <c r="FQX1" s="628"/>
      <c r="FQY1" s="628"/>
      <c r="FQZ1" s="628"/>
      <c r="FRA1" s="628"/>
      <c r="FRB1" s="52"/>
      <c r="FRC1" s="55"/>
      <c r="FRD1" s="628"/>
      <c r="FRE1" s="628"/>
      <c r="FRF1" s="628"/>
      <c r="FRG1" s="628"/>
      <c r="FRH1" s="628"/>
      <c r="FRI1" s="52"/>
      <c r="FRJ1" s="55"/>
      <c r="FRK1" s="628"/>
      <c r="FRL1" s="628"/>
      <c r="FRM1" s="628"/>
      <c r="FRN1" s="628"/>
      <c r="FRO1" s="628"/>
      <c r="FRP1" s="52"/>
      <c r="FRQ1" s="55"/>
      <c r="FRR1" s="628"/>
      <c r="FRS1" s="628"/>
      <c r="FRT1" s="628"/>
      <c r="FRU1" s="628"/>
      <c r="FRV1" s="628"/>
      <c r="FRW1" s="52"/>
      <c r="FRX1" s="55"/>
      <c r="FRY1" s="628"/>
      <c r="FRZ1" s="628"/>
      <c r="FSA1" s="628"/>
      <c r="FSB1" s="628"/>
      <c r="FSC1" s="628"/>
      <c r="FSD1" s="52"/>
      <c r="FSE1" s="55"/>
      <c r="FSF1" s="628"/>
      <c r="FSG1" s="628"/>
      <c r="FSH1" s="628"/>
      <c r="FSI1" s="628"/>
      <c r="FSJ1" s="628"/>
      <c r="FSK1" s="52"/>
      <c r="FSL1" s="55"/>
      <c r="FSM1" s="628"/>
      <c r="FSN1" s="628"/>
      <c r="FSO1" s="628"/>
      <c r="FSP1" s="628"/>
      <c r="FSQ1" s="628"/>
      <c r="FSR1" s="52"/>
      <c r="FSS1" s="55"/>
      <c r="FST1" s="628"/>
      <c r="FSU1" s="628"/>
      <c r="FSV1" s="628"/>
      <c r="FSW1" s="628"/>
      <c r="FSX1" s="628"/>
      <c r="FSY1" s="52"/>
      <c r="FSZ1" s="55"/>
      <c r="FTA1" s="628"/>
      <c r="FTB1" s="628"/>
      <c r="FTC1" s="628"/>
      <c r="FTD1" s="628"/>
      <c r="FTE1" s="628"/>
      <c r="FTF1" s="52"/>
      <c r="FTG1" s="55"/>
      <c r="FTH1" s="628"/>
      <c r="FTI1" s="628"/>
      <c r="FTJ1" s="628"/>
      <c r="FTK1" s="628"/>
      <c r="FTL1" s="628"/>
      <c r="FTM1" s="52"/>
      <c r="FTN1" s="55"/>
      <c r="FTO1" s="628"/>
      <c r="FTP1" s="628"/>
      <c r="FTQ1" s="628"/>
      <c r="FTR1" s="628"/>
      <c r="FTS1" s="628"/>
      <c r="FTT1" s="52"/>
      <c r="FTU1" s="55"/>
      <c r="FTV1" s="628"/>
      <c r="FTW1" s="628"/>
      <c r="FTX1" s="628"/>
      <c r="FTY1" s="628"/>
      <c r="FTZ1" s="628"/>
      <c r="FUA1" s="52"/>
      <c r="FUB1" s="55"/>
      <c r="FUC1" s="628"/>
      <c r="FUD1" s="628"/>
      <c r="FUE1" s="628"/>
      <c r="FUF1" s="628"/>
      <c r="FUG1" s="628"/>
      <c r="FUH1" s="52"/>
      <c r="FUI1" s="55"/>
      <c r="FUJ1" s="628"/>
      <c r="FUK1" s="628"/>
      <c r="FUL1" s="628"/>
      <c r="FUM1" s="628"/>
      <c r="FUN1" s="628"/>
      <c r="FUO1" s="52"/>
      <c r="FUP1" s="55"/>
      <c r="FUQ1" s="628"/>
      <c r="FUR1" s="628"/>
      <c r="FUS1" s="628"/>
      <c r="FUT1" s="628"/>
      <c r="FUU1" s="628"/>
      <c r="FUV1" s="52"/>
      <c r="FUW1" s="55"/>
      <c r="FUX1" s="628"/>
      <c r="FUY1" s="628"/>
      <c r="FUZ1" s="628"/>
      <c r="FVA1" s="628"/>
      <c r="FVB1" s="628"/>
      <c r="FVC1" s="52"/>
      <c r="FVD1" s="55"/>
      <c r="FVE1" s="628"/>
      <c r="FVF1" s="628"/>
      <c r="FVG1" s="628"/>
      <c r="FVH1" s="628"/>
      <c r="FVI1" s="628"/>
      <c r="FVJ1" s="52"/>
      <c r="FVK1" s="55"/>
      <c r="FVL1" s="628"/>
      <c r="FVM1" s="628"/>
      <c r="FVN1" s="628"/>
      <c r="FVO1" s="628"/>
      <c r="FVP1" s="628"/>
      <c r="FVQ1" s="52"/>
      <c r="FVR1" s="55"/>
      <c r="FVS1" s="628"/>
      <c r="FVT1" s="628"/>
      <c r="FVU1" s="628"/>
      <c r="FVV1" s="628"/>
      <c r="FVW1" s="628"/>
      <c r="FVX1" s="52"/>
      <c r="FVY1" s="55"/>
      <c r="FVZ1" s="628"/>
      <c r="FWA1" s="628"/>
      <c r="FWB1" s="628"/>
      <c r="FWC1" s="628"/>
      <c r="FWD1" s="628"/>
      <c r="FWE1" s="52"/>
      <c r="FWF1" s="55"/>
      <c r="FWG1" s="628"/>
      <c r="FWH1" s="628"/>
      <c r="FWI1" s="628"/>
      <c r="FWJ1" s="628"/>
      <c r="FWK1" s="628"/>
      <c r="FWL1" s="52"/>
      <c r="FWM1" s="55"/>
      <c r="FWN1" s="628"/>
      <c r="FWO1" s="628"/>
      <c r="FWP1" s="628"/>
      <c r="FWQ1" s="628"/>
      <c r="FWR1" s="628"/>
      <c r="FWS1" s="52"/>
      <c r="FWT1" s="55"/>
      <c r="FWU1" s="628"/>
      <c r="FWV1" s="628"/>
      <c r="FWW1" s="628"/>
      <c r="FWX1" s="628"/>
      <c r="FWY1" s="628"/>
      <c r="FWZ1" s="52"/>
      <c r="FXA1" s="55"/>
      <c r="FXB1" s="628"/>
      <c r="FXC1" s="628"/>
      <c r="FXD1" s="628"/>
      <c r="FXE1" s="628"/>
      <c r="FXF1" s="628"/>
      <c r="FXG1" s="52"/>
      <c r="FXH1" s="55"/>
      <c r="FXI1" s="628"/>
      <c r="FXJ1" s="628"/>
      <c r="FXK1" s="628"/>
      <c r="FXL1" s="628"/>
      <c r="FXM1" s="628"/>
      <c r="FXN1" s="52"/>
      <c r="FXO1" s="55"/>
      <c r="FXP1" s="628"/>
      <c r="FXQ1" s="628"/>
      <c r="FXR1" s="628"/>
      <c r="FXS1" s="628"/>
      <c r="FXT1" s="628"/>
      <c r="FXU1" s="52"/>
      <c r="FXV1" s="55"/>
      <c r="FXW1" s="628"/>
      <c r="FXX1" s="628"/>
      <c r="FXY1" s="628"/>
      <c r="FXZ1" s="628"/>
      <c r="FYA1" s="628"/>
      <c r="FYB1" s="52"/>
      <c r="FYC1" s="55"/>
      <c r="FYD1" s="628"/>
      <c r="FYE1" s="628"/>
      <c r="FYF1" s="628"/>
      <c r="FYG1" s="628"/>
      <c r="FYH1" s="628"/>
      <c r="FYI1" s="52"/>
      <c r="FYJ1" s="55"/>
      <c r="FYK1" s="628"/>
      <c r="FYL1" s="628"/>
      <c r="FYM1" s="628"/>
      <c r="FYN1" s="628"/>
      <c r="FYO1" s="628"/>
      <c r="FYP1" s="52"/>
      <c r="FYQ1" s="55"/>
      <c r="FYR1" s="628"/>
      <c r="FYS1" s="628"/>
      <c r="FYT1" s="628"/>
      <c r="FYU1" s="628"/>
      <c r="FYV1" s="628"/>
      <c r="FYW1" s="52"/>
      <c r="FYX1" s="55"/>
      <c r="FYY1" s="628"/>
      <c r="FYZ1" s="628"/>
      <c r="FZA1" s="628"/>
      <c r="FZB1" s="628"/>
      <c r="FZC1" s="628"/>
      <c r="FZD1" s="52"/>
      <c r="FZE1" s="55"/>
      <c r="FZF1" s="628"/>
      <c r="FZG1" s="628"/>
      <c r="FZH1" s="628"/>
      <c r="FZI1" s="628"/>
      <c r="FZJ1" s="628"/>
      <c r="FZK1" s="52"/>
      <c r="FZL1" s="55"/>
      <c r="FZM1" s="628"/>
      <c r="FZN1" s="628"/>
      <c r="FZO1" s="628"/>
      <c r="FZP1" s="628"/>
      <c r="FZQ1" s="628"/>
      <c r="FZR1" s="52"/>
      <c r="FZS1" s="55"/>
      <c r="FZT1" s="628"/>
      <c r="FZU1" s="628"/>
      <c r="FZV1" s="628"/>
      <c r="FZW1" s="628"/>
      <c r="FZX1" s="628"/>
      <c r="FZY1" s="52"/>
      <c r="FZZ1" s="55"/>
      <c r="GAA1" s="628"/>
      <c r="GAB1" s="628"/>
      <c r="GAC1" s="628"/>
      <c r="GAD1" s="628"/>
      <c r="GAE1" s="628"/>
      <c r="GAF1" s="52"/>
      <c r="GAG1" s="55"/>
      <c r="GAH1" s="628"/>
      <c r="GAI1" s="628"/>
      <c r="GAJ1" s="628"/>
      <c r="GAK1" s="628"/>
      <c r="GAL1" s="628"/>
      <c r="GAM1" s="52"/>
      <c r="GAN1" s="55"/>
      <c r="GAO1" s="628"/>
      <c r="GAP1" s="628"/>
      <c r="GAQ1" s="628"/>
      <c r="GAR1" s="628"/>
      <c r="GAS1" s="628"/>
      <c r="GAT1" s="52"/>
      <c r="GAU1" s="55"/>
      <c r="GAV1" s="628"/>
      <c r="GAW1" s="628"/>
      <c r="GAX1" s="628"/>
      <c r="GAY1" s="628"/>
      <c r="GAZ1" s="628"/>
      <c r="GBA1" s="52"/>
      <c r="GBB1" s="55"/>
      <c r="GBC1" s="628"/>
      <c r="GBD1" s="628"/>
      <c r="GBE1" s="628"/>
      <c r="GBF1" s="628"/>
      <c r="GBG1" s="628"/>
      <c r="GBH1" s="52"/>
      <c r="GBI1" s="55"/>
      <c r="GBJ1" s="628"/>
      <c r="GBK1" s="628"/>
      <c r="GBL1" s="628"/>
      <c r="GBM1" s="628"/>
      <c r="GBN1" s="628"/>
      <c r="GBO1" s="52"/>
      <c r="GBP1" s="55"/>
      <c r="GBQ1" s="628"/>
      <c r="GBR1" s="628"/>
      <c r="GBS1" s="628"/>
      <c r="GBT1" s="628"/>
      <c r="GBU1" s="628"/>
      <c r="GBV1" s="52"/>
      <c r="GBW1" s="55"/>
      <c r="GBX1" s="628"/>
      <c r="GBY1" s="628"/>
      <c r="GBZ1" s="628"/>
      <c r="GCA1" s="628"/>
      <c r="GCB1" s="628"/>
      <c r="GCC1" s="52"/>
      <c r="GCD1" s="55"/>
      <c r="GCE1" s="628"/>
      <c r="GCF1" s="628"/>
      <c r="GCG1" s="628"/>
      <c r="GCH1" s="628"/>
      <c r="GCI1" s="628"/>
      <c r="GCJ1" s="52"/>
      <c r="GCK1" s="55"/>
      <c r="GCL1" s="628"/>
      <c r="GCM1" s="628"/>
      <c r="GCN1" s="628"/>
      <c r="GCO1" s="628"/>
      <c r="GCP1" s="628"/>
      <c r="GCQ1" s="52"/>
      <c r="GCR1" s="55"/>
      <c r="GCS1" s="628"/>
      <c r="GCT1" s="628"/>
      <c r="GCU1" s="628"/>
      <c r="GCV1" s="628"/>
      <c r="GCW1" s="628"/>
      <c r="GCX1" s="52"/>
      <c r="GCY1" s="55"/>
      <c r="GCZ1" s="628"/>
      <c r="GDA1" s="628"/>
      <c r="GDB1" s="628"/>
      <c r="GDC1" s="628"/>
      <c r="GDD1" s="628"/>
      <c r="GDE1" s="52"/>
      <c r="GDF1" s="55"/>
      <c r="GDG1" s="628"/>
      <c r="GDH1" s="628"/>
      <c r="GDI1" s="628"/>
      <c r="GDJ1" s="628"/>
      <c r="GDK1" s="628"/>
      <c r="GDL1" s="52"/>
      <c r="GDM1" s="55"/>
      <c r="GDN1" s="628"/>
      <c r="GDO1" s="628"/>
      <c r="GDP1" s="628"/>
      <c r="GDQ1" s="628"/>
      <c r="GDR1" s="628"/>
      <c r="GDS1" s="52"/>
      <c r="GDT1" s="55"/>
      <c r="GDU1" s="628"/>
      <c r="GDV1" s="628"/>
      <c r="GDW1" s="628"/>
      <c r="GDX1" s="628"/>
      <c r="GDY1" s="628"/>
      <c r="GDZ1" s="52"/>
      <c r="GEA1" s="55"/>
      <c r="GEB1" s="628"/>
      <c r="GEC1" s="628"/>
      <c r="GED1" s="628"/>
      <c r="GEE1" s="628"/>
      <c r="GEF1" s="628"/>
      <c r="GEG1" s="52"/>
      <c r="GEH1" s="55"/>
      <c r="GEI1" s="628"/>
      <c r="GEJ1" s="628"/>
      <c r="GEK1" s="628"/>
      <c r="GEL1" s="628"/>
      <c r="GEM1" s="628"/>
      <c r="GEN1" s="52"/>
      <c r="GEO1" s="55"/>
      <c r="GEP1" s="628"/>
      <c r="GEQ1" s="628"/>
      <c r="GER1" s="628"/>
      <c r="GES1" s="628"/>
      <c r="GET1" s="628"/>
      <c r="GEU1" s="52"/>
      <c r="GEV1" s="55"/>
      <c r="GEW1" s="628"/>
      <c r="GEX1" s="628"/>
      <c r="GEY1" s="628"/>
      <c r="GEZ1" s="628"/>
      <c r="GFA1" s="628"/>
      <c r="GFB1" s="52"/>
      <c r="GFC1" s="55"/>
      <c r="GFD1" s="628"/>
      <c r="GFE1" s="628"/>
      <c r="GFF1" s="628"/>
      <c r="GFG1" s="628"/>
      <c r="GFH1" s="628"/>
      <c r="GFI1" s="52"/>
      <c r="GFJ1" s="55"/>
      <c r="GFK1" s="628"/>
      <c r="GFL1" s="628"/>
      <c r="GFM1" s="628"/>
      <c r="GFN1" s="628"/>
      <c r="GFO1" s="628"/>
      <c r="GFP1" s="52"/>
      <c r="GFQ1" s="55"/>
      <c r="GFR1" s="628"/>
      <c r="GFS1" s="628"/>
      <c r="GFT1" s="628"/>
      <c r="GFU1" s="628"/>
      <c r="GFV1" s="628"/>
      <c r="GFW1" s="52"/>
      <c r="GFX1" s="55"/>
      <c r="GFY1" s="628"/>
      <c r="GFZ1" s="628"/>
      <c r="GGA1" s="628"/>
      <c r="GGB1" s="628"/>
      <c r="GGC1" s="628"/>
      <c r="GGD1" s="52"/>
      <c r="GGE1" s="55"/>
      <c r="GGF1" s="628"/>
      <c r="GGG1" s="628"/>
      <c r="GGH1" s="628"/>
      <c r="GGI1" s="628"/>
      <c r="GGJ1" s="628"/>
      <c r="GGK1" s="52"/>
      <c r="GGL1" s="55"/>
      <c r="GGM1" s="628"/>
      <c r="GGN1" s="628"/>
      <c r="GGO1" s="628"/>
      <c r="GGP1" s="628"/>
      <c r="GGQ1" s="628"/>
      <c r="GGR1" s="52"/>
      <c r="GGS1" s="55"/>
      <c r="GGT1" s="628"/>
      <c r="GGU1" s="628"/>
      <c r="GGV1" s="628"/>
      <c r="GGW1" s="628"/>
      <c r="GGX1" s="628"/>
      <c r="GGY1" s="52"/>
      <c r="GGZ1" s="55"/>
      <c r="GHA1" s="628"/>
      <c r="GHB1" s="628"/>
      <c r="GHC1" s="628"/>
      <c r="GHD1" s="628"/>
      <c r="GHE1" s="628"/>
      <c r="GHF1" s="52"/>
      <c r="GHG1" s="55"/>
      <c r="GHH1" s="628"/>
      <c r="GHI1" s="628"/>
      <c r="GHJ1" s="628"/>
      <c r="GHK1" s="628"/>
      <c r="GHL1" s="628"/>
      <c r="GHM1" s="52"/>
      <c r="GHN1" s="55"/>
      <c r="GHO1" s="628"/>
      <c r="GHP1" s="628"/>
      <c r="GHQ1" s="628"/>
      <c r="GHR1" s="628"/>
      <c r="GHS1" s="628"/>
      <c r="GHT1" s="52"/>
      <c r="GHU1" s="55"/>
      <c r="GHV1" s="628"/>
      <c r="GHW1" s="628"/>
      <c r="GHX1" s="628"/>
      <c r="GHY1" s="628"/>
      <c r="GHZ1" s="628"/>
      <c r="GIA1" s="52"/>
      <c r="GIB1" s="55"/>
      <c r="GIC1" s="628"/>
      <c r="GID1" s="628"/>
      <c r="GIE1" s="628"/>
      <c r="GIF1" s="628"/>
      <c r="GIG1" s="628"/>
      <c r="GIH1" s="52"/>
      <c r="GII1" s="55"/>
      <c r="GIJ1" s="628"/>
      <c r="GIK1" s="628"/>
      <c r="GIL1" s="628"/>
      <c r="GIM1" s="628"/>
      <c r="GIN1" s="628"/>
      <c r="GIO1" s="52"/>
      <c r="GIP1" s="55"/>
      <c r="GIQ1" s="628"/>
      <c r="GIR1" s="628"/>
      <c r="GIS1" s="628"/>
      <c r="GIT1" s="628"/>
      <c r="GIU1" s="628"/>
      <c r="GIV1" s="52"/>
      <c r="GIW1" s="55"/>
      <c r="GIX1" s="628"/>
      <c r="GIY1" s="628"/>
      <c r="GIZ1" s="628"/>
      <c r="GJA1" s="628"/>
      <c r="GJB1" s="628"/>
      <c r="GJC1" s="52"/>
      <c r="GJD1" s="55"/>
      <c r="GJE1" s="628"/>
      <c r="GJF1" s="628"/>
      <c r="GJG1" s="628"/>
      <c r="GJH1" s="628"/>
      <c r="GJI1" s="628"/>
      <c r="GJJ1" s="52"/>
      <c r="GJK1" s="55"/>
      <c r="GJL1" s="628"/>
      <c r="GJM1" s="628"/>
      <c r="GJN1" s="628"/>
      <c r="GJO1" s="628"/>
      <c r="GJP1" s="628"/>
      <c r="GJQ1" s="52"/>
      <c r="GJR1" s="55"/>
      <c r="GJS1" s="628"/>
      <c r="GJT1" s="628"/>
      <c r="GJU1" s="628"/>
      <c r="GJV1" s="628"/>
      <c r="GJW1" s="628"/>
      <c r="GJX1" s="52"/>
      <c r="GJY1" s="55"/>
      <c r="GJZ1" s="628"/>
      <c r="GKA1" s="628"/>
      <c r="GKB1" s="628"/>
      <c r="GKC1" s="628"/>
      <c r="GKD1" s="628"/>
      <c r="GKE1" s="52"/>
      <c r="GKF1" s="55"/>
      <c r="GKG1" s="628"/>
      <c r="GKH1" s="628"/>
      <c r="GKI1" s="628"/>
      <c r="GKJ1" s="628"/>
      <c r="GKK1" s="628"/>
      <c r="GKL1" s="52"/>
      <c r="GKM1" s="55"/>
      <c r="GKN1" s="628"/>
      <c r="GKO1" s="628"/>
      <c r="GKP1" s="628"/>
      <c r="GKQ1" s="628"/>
      <c r="GKR1" s="628"/>
      <c r="GKS1" s="52"/>
      <c r="GKT1" s="55"/>
      <c r="GKU1" s="628"/>
      <c r="GKV1" s="628"/>
      <c r="GKW1" s="628"/>
      <c r="GKX1" s="628"/>
      <c r="GKY1" s="628"/>
      <c r="GKZ1" s="52"/>
      <c r="GLA1" s="55"/>
      <c r="GLB1" s="628"/>
      <c r="GLC1" s="628"/>
      <c r="GLD1" s="628"/>
      <c r="GLE1" s="628"/>
      <c r="GLF1" s="628"/>
      <c r="GLG1" s="52"/>
      <c r="GLH1" s="55"/>
      <c r="GLI1" s="628"/>
      <c r="GLJ1" s="628"/>
      <c r="GLK1" s="628"/>
      <c r="GLL1" s="628"/>
      <c r="GLM1" s="628"/>
      <c r="GLN1" s="52"/>
      <c r="GLO1" s="55"/>
      <c r="GLP1" s="628"/>
      <c r="GLQ1" s="628"/>
      <c r="GLR1" s="628"/>
      <c r="GLS1" s="628"/>
      <c r="GLT1" s="628"/>
      <c r="GLU1" s="52"/>
      <c r="GLV1" s="55"/>
      <c r="GLW1" s="628"/>
      <c r="GLX1" s="628"/>
      <c r="GLY1" s="628"/>
      <c r="GLZ1" s="628"/>
      <c r="GMA1" s="628"/>
      <c r="GMB1" s="52"/>
      <c r="GMC1" s="55"/>
      <c r="GMD1" s="628"/>
      <c r="GME1" s="628"/>
      <c r="GMF1" s="628"/>
      <c r="GMG1" s="628"/>
      <c r="GMH1" s="628"/>
      <c r="GMI1" s="52"/>
      <c r="GMJ1" s="55"/>
      <c r="GMK1" s="628"/>
      <c r="GML1" s="628"/>
      <c r="GMM1" s="628"/>
      <c r="GMN1" s="628"/>
      <c r="GMO1" s="628"/>
      <c r="GMP1" s="52"/>
      <c r="GMQ1" s="55"/>
      <c r="GMR1" s="628"/>
      <c r="GMS1" s="628"/>
      <c r="GMT1" s="628"/>
      <c r="GMU1" s="628"/>
      <c r="GMV1" s="628"/>
      <c r="GMW1" s="52"/>
      <c r="GMX1" s="55"/>
      <c r="GMY1" s="628"/>
      <c r="GMZ1" s="628"/>
      <c r="GNA1" s="628"/>
      <c r="GNB1" s="628"/>
      <c r="GNC1" s="628"/>
      <c r="GND1" s="52"/>
      <c r="GNE1" s="55"/>
      <c r="GNF1" s="628"/>
      <c r="GNG1" s="628"/>
      <c r="GNH1" s="628"/>
      <c r="GNI1" s="628"/>
      <c r="GNJ1" s="628"/>
      <c r="GNK1" s="52"/>
      <c r="GNL1" s="55"/>
      <c r="GNM1" s="628"/>
      <c r="GNN1" s="628"/>
      <c r="GNO1" s="628"/>
      <c r="GNP1" s="628"/>
      <c r="GNQ1" s="628"/>
      <c r="GNR1" s="52"/>
      <c r="GNS1" s="55"/>
      <c r="GNT1" s="628"/>
      <c r="GNU1" s="628"/>
      <c r="GNV1" s="628"/>
      <c r="GNW1" s="628"/>
      <c r="GNX1" s="628"/>
      <c r="GNY1" s="52"/>
      <c r="GNZ1" s="55"/>
      <c r="GOA1" s="628"/>
      <c r="GOB1" s="628"/>
      <c r="GOC1" s="628"/>
      <c r="GOD1" s="628"/>
      <c r="GOE1" s="628"/>
      <c r="GOF1" s="52"/>
      <c r="GOG1" s="55"/>
      <c r="GOH1" s="628"/>
      <c r="GOI1" s="628"/>
      <c r="GOJ1" s="628"/>
      <c r="GOK1" s="628"/>
      <c r="GOL1" s="628"/>
      <c r="GOM1" s="52"/>
      <c r="GON1" s="55"/>
      <c r="GOO1" s="628"/>
      <c r="GOP1" s="628"/>
      <c r="GOQ1" s="628"/>
      <c r="GOR1" s="628"/>
      <c r="GOS1" s="628"/>
      <c r="GOT1" s="52"/>
      <c r="GOU1" s="55"/>
      <c r="GOV1" s="628"/>
      <c r="GOW1" s="628"/>
      <c r="GOX1" s="628"/>
      <c r="GOY1" s="628"/>
      <c r="GOZ1" s="628"/>
      <c r="GPA1" s="52"/>
      <c r="GPB1" s="55"/>
      <c r="GPC1" s="628"/>
      <c r="GPD1" s="628"/>
      <c r="GPE1" s="628"/>
      <c r="GPF1" s="628"/>
      <c r="GPG1" s="628"/>
      <c r="GPH1" s="52"/>
      <c r="GPI1" s="55"/>
      <c r="GPJ1" s="628"/>
      <c r="GPK1" s="628"/>
      <c r="GPL1" s="628"/>
      <c r="GPM1" s="628"/>
      <c r="GPN1" s="628"/>
      <c r="GPO1" s="52"/>
      <c r="GPP1" s="55"/>
      <c r="GPQ1" s="628"/>
      <c r="GPR1" s="628"/>
      <c r="GPS1" s="628"/>
      <c r="GPT1" s="628"/>
      <c r="GPU1" s="628"/>
      <c r="GPV1" s="52"/>
      <c r="GPW1" s="55"/>
      <c r="GPX1" s="628"/>
      <c r="GPY1" s="628"/>
      <c r="GPZ1" s="628"/>
      <c r="GQA1" s="628"/>
      <c r="GQB1" s="628"/>
      <c r="GQC1" s="52"/>
      <c r="GQD1" s="55"/>
      <c r="GQE1" s="628"/>
      <c r="GQF1" s="628"/>
      <c r="GQG1" s="628"/>
      <c r="GQH1" s="628"/>
      <c r="GQI1" s="628"/>
      <c r="GQJ1" s="52"/>
      <c r="GQK1" s="55"/>
      <c r="GQL1" s="628"/>
      <c r="GQM1" s="628"/>
      <c r="GQN1" s="628"/>
      <c r="GQO1" s="628"/>
      <c r="GQP1" s="628"/>
      <c r="GQQ1" s="52"/>
      <c r="GQR1" s="55"/>
      <c r="GQS1" s="628"/>
      <c r="GQT1" s="628"/>
      <c r="GQU1" s="628"/>
      <c r="GQV1" s="628"/>
      <c r="GQW1" s="628"/>
      <c r="GQX1" s="52"/>
      <c r="GQY1" s="55"/>
      <c r="GQZ1" s="628"/>
      <c r="GRA1" s="628"/>
      <c r="GRB1" s="628"/>
      <c r="GRC1" s="628"/>
      <c r="GRD1" s="628"/>
      <c r="GRE1" s="52"/>
      <c r="GRF1" s="55"/>
      <c r="GRG1" s="628"/>
      <c r="GRH1" s="628"/>
      <c r="GRI1" s="628"/>
      <c r="GRJ1" s="628"/>
      <c r="GRK1" s="628"/>
      <c r="GRL1" s="52"/>
      <c r="GRM1" s="55"/>
      <c r="GRN1" s="628"/>
      <c r="GRO1" s="628"/>
      <c r="GRP1" s="628"/>
      <c r="GRQ1" s="628"/>
      <c r="GRR1" s="628"/>
      <c r="GRS1" s="52"/>
      <c r="GRT1" s="55"/>
      <c r="GRU1" s="628"/>
      <c r="GRV1" s="628"/>
      <c r="GRW1" s="628"/>
      <c r="GRX1" s="628"/>
      <c r="GRY1" s="628"/>
      <c r="GRZ1" s="52"/>
      <c r="GSA1" s="55"/>
      <c r="GSB1" s="628"/>
      <c r="GSC1" s="628"/>
      <c r="GSD1" s="628"/>
      <c r="GSE1" s="628"/>
      <c r="GSF1" s="628"/>
      <c r="GSG1" s="52"/>
      <c r="GSH1" s="55"/>
      <c r="GSI1" s="628"/>
      <c r="GSJ1" s="628"/>
      <c r="GSK1" s="628"/>
      <c r="GSL1" s="628"/>
      <c r="GSM1" s="628"/>
      <c r="GSN1" s="52"/>
      <c r="GSO1" s="55"/>
      <c r="GSP1" s="628"/>
      <c r="GSQ1" s="628"/>
      <c r="GSR1" s="628"/>
      <c r="GSS1" s="628"/>
      <c r="GST1" s="628"/>
      <c r="GSU1" s="52"/>
      <c r="GSV1" s="55"/>
      <c r="GSW1" s="628"/>
      <c r="GSX1" s="628"/>
      <c r="GSY1" s="628"/>
      <c r="GSZ1" s="628"/>
      <c r="GTA1" s="628"/>
      <c r="GTB1" s="52"/>
      <c r="GTC1" s="55"/>
      <c r="GTD1" s="628"/>
      <c r="GTE1" s="628"/>
      <c r="GTF1" s="628"/>
      <c r="GTG1" s="628"/>
      <c r="GTH1" s="628"/>
      <c r="GTI1" s="52"/>
      <c r="GTJ1" s="55"/>
      <c r="GTK1" s="628"/>
      <c r="GTL1" s="628"/>
      <c r="GTM1" s="628"/>
      <c r="GTN1" s="628"/>
      <c r="GTO1" s="628"/>
      <c r="GTP1" s="52"/>
      <c r="GTQ1" s="55"/>
      <c r="GTR1" s="628"/>
      <c r="GTS1" s="628"/>
      <c r="GTT1" s="628"/>
      <c r="GTU1" s="628"/>
      <c r="GTV1" s="628"/>
      <c r="GTW1" s="52"/>
      <c r="GTX1" s="55"/>
      <c r="GTY1" s="628"/>
      <c r="GTZ1" s="628"/>
      <c r="GUA1" s="628"/>
      <c r="GUB1" s="628"/>
      <c r="GUC1" s="628"/>
      <c r="GUD1" s="52"/>
      <c r="GUE1" s="55"/>
      <c r="GUF1" s="628"/>
      <c r="GUG1" s="628"/>
      <c r="GUH1" s="628"/>
      <c r="GUI1" s="628"/>
      <c r="GUJ1" s="628"/>
      <c r="GUK1" s="52"/>
      <c r="GUL1" s="55"/>
      <c r="GUM1" s="628"/>
      <c r="GUN1" s="628"/>
      <c r="GUO1" s="628"/>
      <c r="GUP1" s="628"/>
      <c r="GUQ1" s="628"/>
      <c r="GUR1" s="52"/>
      <c r="GUS1" s="55"/>
      <c r="GUT1" s="628"/>
      <c r="GUU1" s="628"/>
      <c r="GUV1" s="628"/>
      <c r="GUW1" s="628"/>
      <c r="GUX1" s="628"/>
      <c r="GUY1" s="52"/>
      <c r="GUZ1" s="55"/>
      <c r="GVA1" s="628"/>
      <c r="GVB1" s="628"/>
      <c r="GVC1" s="628"/>
      <c r="GVD1" s="628"/>
      <c r="GVE1" s="628"/>
      <c r="GVF1" s="52"/>
      <c r="GVG1" s="55"/>
      <c r="GVH1" s="628"/>
      <c r="GVI1" s="628"/>
      <c r="GVJ1" s="628"/>
      <c r="GVK1" s="628"/>
      <c r="GVL1" s="628"/>
      <c r="GVM1" s="52"/>
      <c r="GVN1" s="55"/>
      <c r="GVO1" s="628"/>
      <c r="GVP1" s="628"/>
      <c r="GVQ1" s="628"/>
      <c r="GVR1" s="628"/>
      <c r="GVS1" s="628"/>
      <c r="GVT1" s="52"/>
      <c r="GVU1" s="55"/>
      <c r="GVV1" s="628"/>
      <c r="GVW1" s="628"/>
      <c r="GVX1" s="628"/>
      <c r="GVY1" s="628"/>
      <c r="GVZ1" s="628"/>
      <c r="GWA1" s="52"/>
      <c r="GWB1" s="55"/>
      <c r="GWC1" s="628"/>
      <c r="GWD1" s="628"/>
      <c r="GWE1" s="628"/>
      <c r="GWF1" s="628"/>
      <c r="GWG1" s="628"/>
      <c r="GWH1" s="52"/>
      <c r="GWI1" s="55"/>
      <c r="GWJ1" s="628"/>
      <c r="GWK1" s="628"/>
      <c r="GWL1" s="628"/>
      <c r="GWM1" s="628"/>
      <c r="GWN1" s="628"/>
      <c r="GWO1" s="52"/>
      <c r="GWP1" s="55"/>
      <c r="GWQ1" s="628"/>
      <c r="GWR1" s="628"/>
      <c r="GWS1" s="628"/>
      <c r="GWT1" s="628"/>
      <c r="GWU1" s="628"/>
      <c r="GWV1" s="52"/>
      <c r="GWW1" s="55"/>
      <c r="GWX1" s="628"/>
      <c r="GWY1" s="628"/>
      <c r="GWZ1" s="628"/>
      <c r="GXA1" s="628"/>
      <c r="GXB1" s="628"/>
      <c r="GXC1" s="52"/>
      <c r="GXD1" s="55"/>
      <c r="GXE1" s="628"/>
      <c r="GXF1" s="628"/>
      <c r="GXG1" s="628"/>
      <c r="GXH1" s="628"/>
      <c r="GXI1" s="628"/>
      <c r="GXJ1" s="52"/>
      <c r="GXK1" s="55"/>
      <c r="GXL1" s="628"/>
      <c r="GXM1" s="628"/>
      <c r="GXN1" s="628"/>
      <c r="GXO1" s="628"/>
      <c r="GXP1" s="628"/>
      <c r="GXQ1" s="52"/>
      <c r="GXR1" s="55"/>
      <c r="GXS1" s="628"/>
      <c r="GXT1" s="628"/>
      <c r="GXU1" s="628"/>
      <c r="GXV1" s="628"/>
      <c r="GXW1" s="628"/>
      <c r="GXX1" s="52"/>
      <c r="GXY1" s="55"/>
      <c r="GXZ1" s="628"/>
      <c r="GYA1" s="628"/>
      <c r="GYB1" s="628"/>
      <c r="GYC1" s="628"/>
      <c r="GYD1" s="628"/>
      <c r="GYE1" s="52"/>
      <c r="GYF1" s="55"/>
      <c r="GYG1" s="628"/>
      <c r="GYH1" s="628"/>
      <c r="GYI1" s="628"/>
      <c r="GYJ1" s="628"/>
      <c r="GYK1" s="628"/>
      <c r="GYL1" s="52"/>
      <c r="GYM1" s="55"/>
      <c r="GYN1" s="628"/>
      <c r="GYO1" s="628"/>
      <c r="GYP1" s="628"/>
      <c r="GYQ1" s="628"/>
      <c r="GYR1" s="628"/>
      <c r="GYS1" s="52"/>
      <c r="GYT1" s="55"/>
      <c r="GYU1" s="628"/>
      <c r="GYV1" s="628"/>
      <c r="GYW1" s="628"/>
      <c r="GYX1" s="628"/>
      <c r="GYY1" s="628"/>
      <c r="GYZ1" s="52"/>
      <c r="GZA1" s="55"/>
      <c r="GZB1" s="628"/>
      <c r="GZC1" s="628"/>
      <c r="GZD1" s="628"/>
      <c r="GZE1" s="628"/>
      <c r="GZF1" s="628"/>
      <c r="GZG1" s="52"/>
      <c r="GZH1" s="55"/>
      <c r="GZI1" s="628"/>
      <c r="GZJ1" s="628"/>
      <c r="GZK1" s="628"/>
      <c r="GZL1" s="628"/>
      <c r="GZM1" s="628"/>
      <c r="GZN1" s="52"/>
      <c r="GZO1" s="55"/>
      <c r="GZP1" s="628"/>
      <c r="GZQ1" s="628"/>
      <c r="GZR1" s="628"/>
      <c r="GZS1" s="628"/>
      <c r="GZT1" s="628"/>
      <c r="GZU1" s="52"/>
      <c r="GZV1" s="55"/>
      <c r="GZW1" s="628"/>
      <c r="GZX1" s="628"/>
      <c r="GZY1" s="628"/>
      <c r="GZZ1" s="628"/>
      <c r="HAA1" s="628"/>
      <c r="HAB1" s="52"/>
      <c r="HAC1" s="55"/>
      <c r="HAD1" s="628"/>
      <c r="HAE1" s="628"/>
      <c r="HAF1" s="628"/>
      <c r="HAG1" s="628"/>
      <c r="HAH1" s="628"/>
      <c r="HAI1" s="52"/>
      <c r="HAJ1" s="55"/>
      <c r="HAK1" s="628"/>
      <c r="HAL1" s="628"/>
      <c r="HAM1" s="628"/>
      <c r="HAN1" s="628"/>
      <c r="HAO1" s="628"/>
      <c r="HAP1" s="52"/>
      <c r="HAQ1" s="55"/>
      <c r="HAR1" s="628"/>
      <c r="HAS1" s="628"/>
      <c r="HAT1" s="628"/>
      <c r="HAU1" s="628"/>
      <c r="HAV1" s="628"/>
      <c r="HAW1" s="52"/>
      <c r="HAX1" s="55"/>
      <c r="HAY1" s="628"/>
      <c r="HAZ1" s="628"/>
      <c r="HBA1" s="628"/>
      <c r="HBB1" s="628"/>
      <c r="HBC1" s="628"/>
      <c r="HBD1" s="52"/>
      <c r="HBE1" s="55"/>
      <c r="HBF1" s="628"/>
      <c r="HBG1" s="628"/>
      <c r="HBH1" s="628"/>
      <c r="HBI1" s="628"/>
      <c r="HBJ1" s="628"/>
      <c r="HBK1" s="52"/>
      <c r="HBL1" s="55"/>
      <c r="HBM1" s="628"/>
      <c r="HBN1" s="628"/>
      <c r="HBO1" s="628"/>
      <c r="HBP1" s="628"/>
      <c r="HBQ1" s="628"/>
      <c r="HBR1" s="52"/>
      <c r="HBS1" s="55"/>
      <c r="HBT1" s="628"/>
      <c r="HBU1" s="628"/>
      <c r="HBV1" s="628"/>
      <c r="HBW1" s="628"/>
      <c r="HBX1" s="628"/>
      <c r="HBY1" s="52"/>
      <c r="HBZ1" s="55"/>
      <c r="HCA1" s="628"/>
      <c r="HCB1" s="628"/>
      <c r="HCC1" s="628"/>
      <c r="HCD1" s="628"/>
      <c r="HCE1" s="628"/>
      <c r="HCF1" s="52"/>
      <c r="HCG1" s="55"/>
      <c r="HCH1" s="628"/>
      <c r="HCI1" s="628"/>
      <c r="HCJ1" s="628"/>
      <c r="HCK1" s="628"/>
      <c r="HCL1" s="628"/>
      <c r="HCM1" s="52"/>
      <c r="HCN1" s="55"/>
      <c r="HCO1" s="628"/>
      <c r="HCP1" s="628"/>
      <c r="HCQ1" s="628"/>
      <c r="HCR1" s="628"/>
      <c r="HCS1" s="628"/>
      <c r="HCT1" s="52"/>
      <c r="HCU1" s="55"/>
      <c r="HCV1" s="628"/>
      <c r="HCW1" s="628"/>
      <c r="HCX1" s="628"/>
      <c r="HCY1" s="628"/>
      <c r="HCZ1" s="628"/>
      <c r="HDA1" s="52"/>
      <c r="HDB1" s="55"/>
      <c r="HDC1" s="628"/>
      <c r="HDD1" s="628"/>
      <c r="HDE1" s="628"/>
      <c r="HDF1" s="628"/>
      <c r="HDG1" s="628"/>
      <c r="HDH1" s="52"/>
      <c r="HDI1" s="55"/>
      <c r="HDJ1" s="628"/>
      <c r="HDK1" s="628"/>
      <c r="HDL1" s="628"/>
      <c r="HDM1" s="628"/>
      <c r="HDN1" s="628"/>
      <c r="HDO1" s="52"/>
      <c r="HDP1" s="55"/>
      <c r="HDQ1" s="628"/>
      <c r="HDR1" s="628"/>
      <c r="HDS1" s="628"/>
      <c r="HDT1" s="628"/>
      <c r="HDU1" s="628"/>
      <c r="HDV1" s="52"/>
      <c r="HDW1" s="55"/>
      <c r="HDX1" s="628"/>
      <c r="HDY1" s="628"/>
      <c r="HDZ1" s="628"/>
      <c r="HEA1" s="628"/>
      <c r="HEB1" s="628"/>
      <c r="HEC1" s="52"/>
      <c r="HED1" s="55"/>
      <c r="HEE1" s="628"/>
      <c r="HEF1" s="628"/>
      <c r="HEG1" s="628"/>
      <c r="HEH1" s="628"/>
      <c r="HEI1" s="628"/>
      <c r="HEJ1" s="52"/>
      <c r="HEK1" s="55"/>
      <c r="HEL1" s="628"/>
      <c r="HEM1" s="628"/>
      <c r="HEN1" s="628"/>
      <c r="HEO1" s="628"/>
      <c r="HEP1" s="628"/>
      <c r="HEQ1" s="52"/>
      <c r="HER1" s="55"/>
      <c r="HES1" s="628"/>
      <c r="HET1" s="628"/>
      <c r="HEU1" s="628"/>
      <c r="HEV1" s="628"/>
      <c r="HEW1" s="628"/>
      <c r="HEX1" s="52"/>
      <c r="HEY1" s="55"/>
      <c r="HEZ1" s="628"/>
      <c r="HFA1" s="628"/>
      <c r="HFB1" s="628"/>
      <c r="HFC1" s="628"/>
      <c r="HFD1" s="628"/>
      <c r="HFE1" s="52"/>
      <c r="HFF1" s="55"/>
      <c r="HFG1" s="628"/>
      <c r="HFH1" s="628"/>
      <c r="HFI1" s="628"/>
      <c r="HFJ1" s="628"/>
      <c r="HFK1" s="628"/>
      <c r="HFL1" s="52"/>
      <c r="HFM1" s="55"/>
      <c r="HFN1" s="628"/>
      <c r="HFO1" s="628"/>
      <c r="HFP1" s="628"/>
      <c r="HFQ1" s="628"/>
      <c r="HFR1" s="628"/>
      <c r="HFS1" s="52"/>
      <c r="HFT1" s="55"/>
      <c r="HFU1" s="628"/>
      <c r="HFV1" s="628"/>
      <c r="HFW1" s="628"/>
      <c r="HFX1" s="628"/>
      <c r="HFY1" s="628"/>
      <c r="HFZ1" s="52"/>
      <c r="HGA1" s="55"/>
      <c r="HGB1" s="628"/>
      <c r="HGC1" s="628"/>
      <c r="HGD1" s="628"/>
      <c r="HGE1" s="628"/>
      <c r="HGF1" s="628"/>
      <c r="HGG1" s="52"/>
      <c r="HGH1" s="55"/>
      <c r="HGI1" s="628"/>
      <c r="HGJ1" s="628"/>
      <c r="HGK1" s="628"/>
      <c r="HGL1" s="628"/>
      <c r="HGM1" s="628"/>
      <c r="HGN1" s="52"/>
      <c r="HGO1" s="55"/>
      <c r="HGP1" s="628"/>
      <c r="HGQ1" s="628"/>
      <c r="HGR1" s="628"/>
      <c r="HGS1" s="628"/>
      <c r="HGT1" s="628"/>
      <c r="HGU1" s="52"/>
      <c r="HGV1" s="55"/>
      <c r="HGW1" s="628"/>
      <c r="HGX1" s="628"/>
      <c r="HGY1" s="628"/>
      <c r="HGZ1" s="628"/>
      <c r="HHA1" s="628"/>
      <c r="HHB1" s="52"/>
      <c r="HHC1" s="55"/>
      <c r="HHD1" s="628"/>
      <c r="HHE1" s="628"/>
      <c r="HHF1" s="628"/>
      <c r="HHG1" s="628"/>
      <c r="HHH1" s="628"/>
      <c r="HHI1" s="52"/>
      <c r="HHJ1" s="55"/>
      <c r="HHK1" s="628"/>
      <c r="HHL1" s="628"/>
      <c r="HHM1" s="628"/>
      <c r="HHN1" s="628"/>
      <c r="HHO1" s="628"/>
      <c r="HHP1" s="52"/>
      <c r="HHQ1" s="55"/>
      <c r="HHR1" s="628"/>
      <c r="HHS1" s="628"/>
      <c r="HHT1" s="628"/>
      <c r="HHU1" s="628"/>
      <c r="HHV1" s="628"/>
      <c r="HHW1" s="52"/>
      <c r="HHX1" s="55"/>
      <c r="HHY1" s="628"/>
      <c r="HHZ1" s="628"/>
      <c r="HIA1" s="628"/>
      <c r="HIB1" s="628"/>
      <c r="HIC1" s="628"/>
      <c r="HID1" s="52"/>
      <c r="HIE1" s="55"/>
      <c r="HIF1" s="628"/>
      <c r="HIG1" s="628"/>
      <c r="HIH1" s="628"/>
      <c r="HII1" s="628"/>
      <c r="HIJ1" s="628"/>
      <c r="HIK1" s="52"/>
      <c r="HIL1" s="55"/>
      <c r="HIM1" s="628"/>
      <c r="HIN1" s="628"/>
      <c r="HIO1" s="628"/>
      <c r="HIP1" s="628"/>
      <c r="HIQ1" s="628"/>
      <c r="HIR1" s="52"/>
      <c r="HIS1" s="55"/>
      <c r="HIT1" s="628"/>
      <c r="HIU1" s="628"/>
      <c r="HIV1" s="628"/>
      <c r="HIW1" s="628"/>
      <c r="HIX1" s="628"/>
      <c r="HIY1" s="52"/>
      <c r="HIZ1" s="55"/>
      <c r="HJA1" s="628"/>
      <c r="HJB1" s="628"/>
      <c r="HJC1" s="628"/>
      <c r="HJD1" s="628"/>
      <c r="HJE1" s="628"/>
      <c r="HJF1" s="52"/>
      <c r="HJG1" s="55"/>
      <c r="HJH1" s="628"/>
      <c r="HJI1" s="628"/>
      <c r="HJJ1" s="628"/>
      <c r="HJK1" s="628"/>
      <c r="HJL1" s="628"/>
      <c r="HJM1" s="52"/>
      <c r="HJN1" s="55"/>
      <c r="HJO1" s="628"/>
      <c r="HJP1" s="628"/>
      <c r="HJQ1" s="628"/>
      <c r="HJR1" s="628"/>
      <c r="HJS1" s="628"/>
      <c r="HJT1" s="52"/>
      <c r="HJU1" s="55"/>
      <c r="HJV1" s="628"/>
      <c r="HJW1" s="628"/>
      <c r="HJX1" s="628"/>
      <c r="HJY1" s="628"/>
      <c r="HJZ1" s="628"/>
      <c r="HKA1" s="52"/>
      <c r="HKB1" s="55"/>
      <c r="HKC1" s="628"/>
      <c r="HKD1" s="628"/>
      <c r="HKE1" s="628"/>
      <c r="HKF1" s="628"/>
      <c r="HKG1" s="628"/>
      <c r="HKH1" s="52"/>
      <c r="HKI1" s="55"/>
      <c r="HKJ1" s="628"/>
      <c r="HKK1" s="628"/>
      <c r="HKL1" s="628"/>
      <c r="HKM1" s="628"/>
      <c r="HKN1" s="628"/>
      <c r="HKO1" s="52"/>
      <c r="HKP1" s="55"/>
      <c r="HKQ1" s="628"/>
      <c r="HKR1" s="628"/>
      <c r="HKS1" s="628"/>
      <c r="HKT1" s="628"/>
      <c r="HKU1" s="628"/>
      <c r="HKV1" s="52"/>
      <c r="HKW1" s="55"/>
      <c r="HKX1" s="628"/>
      <c r="HKY1" s="628"/>
      <c r="HKZ1" s="628"/>
      <c r="HLA1" s="628"/>
      <c r="HLB1" s="628"/>
      <c r="HLC1" s="52"/>
      <c r="HLD1" s="55"/>
      <c r="HLE1" s="628"/>
      <c r="HLF1" s="628"/>
      <c r="HLG1" s="628"/>
      <c r="HLH1" s="628"/>
      <c r="HLI1" s="628"/>
      <c r="HLJ1" s="52"/>
      <c r="HLK1" s="55"/>
      <c r="HLL1" s="628"/>
      <c r="HLM1" s="628"/>
      <c r="HLN1" s="628"/>
      <c r="HLO1" s="628"/>
      <c r="HLP1" s="628"/>
      <c r="HLQ1" s="52"/>
      <c r="HLR1" s="55"/>
      <c r="HLS1" s="628"/>
      <c r="HLT1" s="628"/>
      <c r="HLU1" s="628"/>
      <c r="HLV1" s="628"/>
      <c r="HLW1" s="628"/>
      <c r="HLX1" s="52"/>
      <c r="HLY1" s="55"/>
      <c r="HLZ1" s="628"/>
      <c r="HMA1" s="628"/>
      <c r="HMB1" s="628"/>
      <c r="HMC1" s="628"/>
      <c r="HMD1" s="628"/>
      <c r="HME1" s="52"/>
      <c r="HMF1" s="55"/>
      <c r="HMG1" s="628"/>
      <c r="HMH1" s="628"/>
      <c r="HMI1" s="628"/>
      <c r="HMJ1" s="628"/>
      <c r="HMK1" s="628"/>
      <c r="HML1" s="52"/>
      <c r="HMM1" s="55"/>
      <c r="HMN1" s="628"/>
      <c r="HMO1" s="628"/>
      <c r="HMP1" s="628"/>
      <c r="HMQ1" s="628"/>
      <c r="HMR1" s="628"/>
      <c r="HMS1" s="52"/>
      <c r="HMT1" s="55"/>
      <c r="HMU1" s="628"/>
      <c r="HMV1" s="628"/>
      <c r="HMW1" s="628"/>
      <c r="HMX1" s="628"/>
      <c r="HMY1" s="628"/>
      <c r="HMZ1" s="52"/>
      <c r="HNA1" s="55"/>
      <c r="HNB1" s="628"/>
      <c r="HNC1" s="628"/>
      <c r="HND1" s="628"/>
      <c r="HNE1" s="628"/>
      <c r="HNF1" s="628"/>
      <c r="HNG1" s="52"/>
      <c r="HNH1" s="55"/>
      <c r="HNI1" s="628"/>
      <c r="HNJ1" s="628"/>
      <c r="HNK1" s="628"/>
      <c r="HNL1" s="628"/>
      <c r="HNM1" s="628"/>
      <c r="HNN1" s="52"/>
      <c r="HNO1" s="55"/>
      <c r="HNP1" s="628"/>
      <c r="HNQ1" s="628"/>
      <c r="HNR1" s="628"/>
      <c r="HNS1" s="628"/>
      <c r="HNT1" s="628"/>
      <c r="HNU1" s="52"/>
      <c r="HNV1" s="55"/>
      <c r="HNW1" s="628"/>
      <c r="HNX1" s="628"/>
      <c r="HNY1" s="628"/>
      <c r="HNZ1" s="628"/>
      <c r="HOA1" s="628"/>
      <c r="HOB1" s="52"/>
      <c r="HOC1" s="55"/>
      <c r="HOD1" s="628"/>
      <c r="HOE1" s="628"/>
      <c r="HOF1" s="628"/>
      <c r="HOG1" s="628"/>
      <c r="HOH1" s="628"/>
      <c r="HOI1" s="52"/>
      <c r="HOJ1" s="55"/>
      <c r="HOK1" s="628"/>
      <c r="HOL1" s="628"/>
      <c r="HOM1" s="628"/>
      <c r="HON1" s="628"/>
      <c r="HOO1" s="628"/>
      <c r="HOP1" s="52"/>
      <c r="HOQ1" s="55"/>
      <c r="HOR1" s="628"/>
      <c r="HOS1" s="628"/>
      <c r="HOT1" s="628"/>
      <c r="HOU1" s="628"/>
      <c r="HOV1" s="628"/>
      <c r="HOW1" s="52"/>
      <c r="HOX1" s="55"/>
      <c r="HOY1" s="628"/>
      <c r="HOZ1" s="628"/>
      <c r="HPA1" s="628"/>
      <c r="HPB1" s="628"/>
      <c r="HPC1" s="628"/>
      <c r="HPD1" s="52"/>
      <c r="HPE1" s="55"/>
      <c r="HPF1" s="628"/>
      <c r="HPG1" s="628"/>
      <c r="HPH1" s="628"/>
      <c r="HPI1" s="628"/>
      <c r="HPJ1" s="628"/>
      <c r="HPK1" s="52"/>
      <c r="HPL1" s="55"/>
      <c r="HPM1" s="628"/>
      <c r="HPN1" s="628"/>
      <c r="HPO1" s="628"/>
      <c r="HPP1" s="628"/>
      <c r="HPQ1" s="628"/>
      <c r="HPR1" s="52"/>
      <c r="HPS1" s="55"/>
      <c r="HPT1" s="628"/>
      <c r="HPU1" s="628"/>
      <c r="HPV1" s="628"/>
      <c r="HPW1" s="628"/>
      <c r="HPX1" s="628"/>
      <c r="HPY1" s="52"/>
      <c r="HPZ1" s="55"/>
      <c r="HQA1" s="628"/>
      <c r="HQB1" s="628"/>
      <c r="HQC1" s="628"/>
      <c r="HQD1" s="628"/>
      <c r="HQE1" s="628"/>
      <c r="HQF1" s="52"/>
      <c r="HQG1" s="55"/>
      <c r="HQH1" s="628"/>
      <c r="HQI1" s="628"/>
      <c r="HQJ1" s="628"/>
      <c r="HQK1" s="628"/>
      <c r="HQL1" s="628"/>
      <c r="HQM1" s="52"/>
      <c r="HQN1" s="55"/>
      <c r="HQO1" s="628"/>
      <c r="HQP1" s="628"/>
      <c r="HQQ1" s="628"/>
      <c r="HQR1" s="628"/>
      <c r="HQS1" s="628"/>
      <c r="HQT1" s="52"/>
      <c r="HQU1" s="55"/>
      <c r="HQV1" s="628"/>
      <c r="HQW1" s="628"/>
      <c r="HQX1" s="628"/>
      <c r="HQY1" s="628"/>
      <c r="HQZ1" s="628"/>
      <c r="HRA1" s="52"/>
      <c r="HRB1" s="55"/>
      <c r="HRC1" s="628"/>
      <c r="HRD1" s="628"/>
      <c r="HRE1" s="628"/>
      <c r="HRF1" s="628"/>
      <c r="HRG1" s="628"/>
      <c r="HRH1" s="52"/>
      <c r="HRI1" s="55"/>
      <c r="HRJ1" s="628"/>
      <c r="HRK1" s="628"/>
      <c r="HRL1" s="628"/>
      <c r="HRM1" s="628"/>
      <c r="HRN1" s="628"/>
      <c r="HRO1" s="52"/>
      <c r="HRP1" s="55"/>
      <c r="HRQ1" s="628"/>
      <c r="HRR1" s="628"/>
      <c r="HRS1" s="628"/>
      <c r="HRT1" s="628"/>
      <c r="HRU1" s="628"/>
      <c r="HRV1" s="52"/>
      <c r="HRW1" s="55"/>
      <c r="HRX1" s="628"/>
      <c r="HRY1" s="628"/>
      <c r="HRZ1" s="628"/>
      <c r="HSA1" s="628"/>
      <c r="HSB1" s="628"/>
      <c r="HSC1" s="52"/>
      <c r="HSD1" s="55"/>
      <c r="HSE1" s="628"/>
      <c r="HSF1" s="628"/>
      <c r="HSG1" s="628"/>
      <c r="HSH1" s="628"/>
      <c r="HSI1" s="628"/>
      <c r="HSJ1" s="52"/>
      <c r="HSK1" s="55"/>
      <c r="HSL1" s="628"/>
      <c r="HSM1" s="628"/>
      <c r="HSN1" s="628"/>
      <c r="HSO1" s="628"/>
      <c r="HSP1" s="628"/>
      <c r="HSQ1" s="52"/>
      <c r="HSR1" s="55"/>
      <c r="HSS1" s="628"/>
      <c r="HST1" s="628"/>
      <c r="HSU1" s="628"/>
      <c r="HSV1" s="628"/>
      <c r="HSW1" s="628"/>
      <c r="HSX1" s="52"/>
      <c r="HSY1" s="55"/>
      <c r="HSZ1" s="628"/>
      <c r="HTA1" s="628"/>
      <c r="HTB1" s="628"/>
      <c r="HTC1" s="628"/>
      <c r="HTD1" s="628"/>
      <c r="HTE1" s="52"/>
      <c r="HTF1" s="55"/>
      <c r="HTG1" s="628"/>
      <c r="HTH1" s="628"/>
      <c r="HTI1" s="628"/>
      <c r="HTJ1" s="628"/>
      <c r="HTK1" s="628"/>
      <c r="HTL1" s="52"/>
      <c r="HTM1" s="55"/>
      <c r="HTN1" s="628"/>
      <c r="HTO1" s="628"/>
      <c r="HTP1" s="628"/>
      <c r="HTQ1" s="628"/>
      <c r="HTR1" s="628"/>
      <c r="HTS1" s="52"/>
      <c r="HTT1" s="55"/>
      <c r="HTU1" s="628"/>
      <c r="HTV1" s="628"/>
      <c r="HTW1" s="628"/>
      <c r="HTX1" s="628"/>
      <c r="HTY1" s="628"/>
      <c r="HTZ1" s="52"/>
      <c r="HUA1" s="55"/>
      <c r="HUB1" s="628"/>
      <c r="HUC1" s="628"/>
      <c r="HUD1" s="628"/>
      <c r="HUE1" s="628"/>
      <c r="HUF1" s="628"/>
      <c r="HUG1" s="52"/>
      <c r="HUH1" s="55"/>
      <c r="HUI1" s="628"/>
      <c r="HUJ1" s="628"/>
      <c r="HUK1" s="628"/>
      <c r="HUL1" s="628"/>
      <c r="HUM1" s="628"/>
      <c r="HUN1" s="52"/>
      <c r="HUO1" s="55"/>
      <c r="HUP1" s="628"/>
      <c r="HUQ1" s="628"/>
      <c r="HUR1" s="628"/>
      <c r="HUS1" s="628"/>
      <c r="HUT1" s="628"/>
      <c r="HUU1" s="52"/>
      <c r="HUV1" s="55"/>
      <c r="HUW1" s="628"/>
      <c r="HUX1" s="628"/>
      <c r="HUY1" s="628"/>
      <c r="HUZ1" s="628"/>
      <c r="HVA1" s="628"/>
      <c r="HVB1" s="52"/>
      <c r="HVC1" s="55"/>
      <c r="HVD1" s="628"/>
      <c r="HVE1" s="628"/>
      <c r="HVF1" s="628"/>
      <c r="HVG1" s="628"/>
      <c r="HVH1" s="628"/>
      <c r="HVI1" s="52"/>
      <c r="HVJ1" s="55"/>
      <c r="HVK1" s="628"/>
      <c r="HVL1" s="628"/>
      <c r="HVM1" s="628"/>
      <c r="HVN1" s="628"/>
      <c r="HVO1" s="628"/>
      <c r="HVP1" s="52"/>
      <c r="HVQ1" s="55"/>
      <c r="HVR1" s="628"/>
      <c r="HVS1" s="628"/>
      <c r="HVT1" s="628"/>
      <c r="HVU1" s="628"/>
      <c r="HVV1" s="628"/>
      <c r="HVW1" s="52"/>
      <c r="HVX1" s="55"/>
      <c r="HVY1" s="628"/>
      <c r="HVZ1" s="628"/>
      <c r="HWA1" s="628"/>
      <c r="HWB1" s="628"/>
      <c r="HWC1" s="628"/>
      <c r="HWD1" s="52"/>
      <c r="HWE1" s="55"/>
      <c r="HWF1" s="628"/>
      <c r="HWG1" s="628"/>
      <c r="HWH1" s="628"/>
      <c r="HWI1" s="628"/>
      <c r="HWJ1" s="628"/>
      <c r="HWK1" s="52"/>
      <c r="HWL1" s="55"/>
      <c r="HWM1" s="628"/>
      <c r="HWN1" s="628"/>
      <c r="HWO1" s="628"/>
      <c r="HWP1" s="628"/>
      <c r="HWQ1" s="628"/>
      <c r="HWR1" s="52"/>
      <c r="HWS1" s="55"/>
      <c r="HWT1" s="628"/>
      <c r="HWU1" s="628"/>
      <c r="HWV1" s="628"/>
      <c r="HWW1" s="628"/>
      <c r="HWX1" s="628"/>
      <c r="HWY1" s="52"/>
      <c r="HWZ1" s="55"/>
      <c r="HXA1" s="628"/>
      <c r="HXB1" s="628"/>
      <c r="HXC1" s="628"/>
      <c r="HXD1" s="628"/>
      <c r="HXE1" s="628"/>
      <c r="HXF1" s="52"/>
      <c r="HXG1" s="55"/>
      <c r="HXH1" s="628"/>
      <c r="HXI1" s="628"/>
      <c r="HXJ1" s="628"/>
      <c r="HXK1" s="628"/>
      <c r="HXL1" s="628"/>
      <c r="HXM1" s="52"/>
      <c r="HXN1" s="55"/>
      <c r="HXO1" s="628"/>
      <c r="HXP1" s="628"/>
      <c r="HXQ1" s="628"/>
      <c r="HXR1" s="628"/>
      <c r="HXS1" s="628"/>
      <c r="HXT1" s="52"/>
      <c r="HXU1" s="55"/>
      <c r="HXV1" s="628"/>
      <c r="HXW1" s="628"/>
      <c r="HXX1" s="628"/>
      <c r="HXY1" s="628"/>
      <c r="HXZ1" s="628"/>
      <c r="HYA1" s="52"/>
      <c r="HYB1" s="55"/>
      <c r="HYC1" s="628"/>
      <c r="HYD1" s="628"/>
      <c r="HYE1" s="628"/>
      <c r="HYF1" s="628"/>
      <c r="HYG1" s="628"/>
      <c r="HYH1" s="52"/>
      <c r="HYI1" s="55"/>
      <c r="HYJ1" s="628"/>
      <c r="HYK1" s="628"/>
      <c r="HYL1" s="628"/>
      <c r="HYM1" s="628"/>
      <c r="HYN1" s="628"/>
      <c r="HYO1" s="52"/>
      <c r="HYP1" s="55"/>
      <c r="HYQ1" s="628"/>
      <c r="HYR1" s="628"/>
      <c r="HYS1" s="628"/>
      <c r="HYT1" s="628"/>
      <c r="HYU1" s="628"/>
      <c r="HYV1" s="52"/>
      <c r="HYW1" s="55"/>
      <c r="HYX1" s="628"/>
      <c r="HYY1" s="628"/>
      <c r="HYZ1" s="628"/>
      <c r="HZA1" s="628"/>
      <c r="HZB1" s="628"/>
      <c r="HZC1" s="52"/>
      <c r="HZD1" s="55"/>
      <c r="HZE1" s="628"/>
      <c r="HZF1" s="628"/>
      <c r="HZG1" s="628"/>
      <c r="HZH1" s="628"/>
      <c r="HZI1" s="628"/>
      <c r="HZJ1" s="52"/>
      <c r="HZK1" s="55"/>
      <c r="HZL1" s="628"/>
      <c r="HZM1" s="628"/>
      <c r="HZN1" s="628"/>
      <c r="HZO1" s="628"/>
      <c r="HZP1" s="628"/>
      <c r="HZQ1" s="52"/>
      <c r="HZR1" s="55"/>
      <c r="HZS1" s="628"/>
      <c r="HZT1" s="628"/>
      <c r="HZU1" s="628"/>
      <c r="HZV1" s="628"/>
      <c r="HZW1" s="628"/>
      <c r="HZX1" s="52"/>
      <c r="HZY1" s="55"/>
      <c r="HZZ1" s="628"/>
      <c r="IAA1" s="628"/>
      <c r="IAB1" s="628"/>
      <c r="IAC1" s="628"/>
      <c r="IAD1" s="628"/>
      <c r="IAE1" s="52"/>
      <c r="IAF1" s="55"/>
      <c r="IAG1" s="628"/>
      <c r="IAH1" s="628"/>
      <c r="IAI1" s="628"/>
      <c r="IAJ1" s="628"/>
      <c r="IAK1" s="628"/>
      <c r="IAL1" s="52"/>
      <c r="IAM1" s="55"/>
      <c r="IAN1" s="628"/>
      <c r="IAO1" s="628"/>
      <c r="IAP1" s="628"/>
      <c r="IAQ1" s="628"/>
      <c r="IAR1" s="628"/>
      <c r="IAS1" s="52"/>
      <c r="IAT1" s="55"/>
      <c r="IAU1" s="628"/>
      <c r="IAV1" s="628"/>
      <c r="IAW1" s="628"/>
      <c r="IAX1" s="628"/>
      <c r="IAY1" s="628"/>
      <c r="IAZ1" s="52"/>
      <c r="IBA1" s="55"/>
      <c r="IBB1" s="628"/>
      <c r="IBC1" s="628"/>
      <c r="IBD1" s="628"/>
      <c r="IBE1" s="628"/>
      <c r="IBF1" s="628"/>
      <c r="IBG1" s="52"/>
      <c r="IBH1" s="55"/>
      <c r="IBI1" s="628"/>
      <c r="IBJ1" s="628"/>
      <c r="IBK1" s="628"/>
      <c r="IBL1" s="628"/>
      <c r="IBM1" s="628"/>
      <c r="IBN1" s="52"/>
      <c r="IBO1" s="55"/>
      <c r="IBP1" s="628"/>
      <c r="IBQ1" s="628"/>
      <c r="IBR1" s="628"/>
      <c r="IBS1" s="628"/>
      <c r="IBT1" s="628"/>
      <c r="IBU1" s="52"/>
      <c r="IBV1" s="55"/>
      <c r="IBW1" s="628"/>
      <c r="IBX1" s="628"/>
      <c r="IBY1" s="628"/>
      <c r="IBZ1" s="628"/>
      <c r="ICA1" s="628"/>
      <c r="ICB1" s="52"/>
      <c r="ICC1" s="55"/>
      <c r="ICD1" s="628"/>
      <c r="ICE1" s="628"/>
      <c r="ICF1" s="628"/>
      <c r="ICG1" s="628"/>
      <c r="ICH1" s="628"/>
      <c r="ICI1" s="52"/>
      <c r="ICJ1" s="55"/>
      <c r="ICK1" s="628"/>
      <c r="ICL1" s="628"/>
      <c r="ICM1" s="628"/>
      <c r="ICN1" s="628"/>
      <c r="ICO1" s="628"/>
      <c r="ICP1" s="52"/>
      <c r="ICQ1" s="55"/>
      <c r="ICR1" s="628"/>
      <c r="ICS1" s="628"/>
      <c r="ICT1" s="628"/>
      <c r="ICU1" s="628"/>
      <c r="ICV1" s="628"/>
      <c r="ICW1" s="52"/>
      <c r="ICX1" s="55"/>
      <c r="ICY1" s="628"/>
      <c r="ICZ1" s="628"/>
      <c r="IDA1" s="628"/>
      <c r="IDB1" s="628"/>
      <c r="IDC1" s="628"/>
      <c r="IDD1" s="52"/>
      <c r="IDE1" s="55"/>
      <c r="IDF1" s="628"/>
      <c r="IDG1" s="628"/>
      <c r="IDH1" s="628"/>
      <c r="IDI1" s="628"/>
      <c r="IDJ1" s="628"/>
      <c r="IDK1" s="52"/>
      <c r="IDL1" s="55"/>
      <c r="IDM1" s="628"/>
      <c r="IDN1" s="628"/>
      <c r="IDO1" s="628"/>
      <c r="IDP1" s="628"/>
      <c r="IDQ1" s="628"/>
      <c r="IDR1" s="52"/>
      <c r="IDS1" s="55"/>
      <c r="IDT1" s="628"/>
      <c r="IDU1" s="628"/>
      <c r="IDV1" s="628"/>
      <c r="IDW1" s="628"/>
      <c r="IDX1" s="628"/>
      <c r="IDY1" s="52"/>
      <c r="IDZ1" s="55"/>
      <c r="IEA1" s="628"/>
      <c r="IEB1" s="628"/>
      <c r="IEC1" s="628"/>
      <c r="IED1" s="628"/>
      <c r="IEE1" s="628"/>
      <c r="IEF1" s="52"/>
      <c r="IEG1" s="55"/>
      <c r="IEH1" s="628"/>
      <c r="IEI1" s="628"/>
      <c r="IEJ1" s="628"/>
      <c r="IEK1" s="628"/>
      <c r="IEL1" s="628"/>
      <c r="IEM1" s="52"/>
      <c r="IEN1" s="55"/>
      <c r="IEO1" s="628"/>
      <c r="IEP1" s="628"/>
      <c r="IEQ1" s="628"/>
      <c r="IER1" s="628"/>
      <c r="IES1" s="628"/>
      <c r="IET1" s="52"/>
      <c r="IEU1" s="55"/>
      <c r="IEV1" s="628"/>
      <c r="IEW1" s="628"/>
      <c r="IEX1" s="628"/>
      <c r="IEY1" s="628"/>
      <c r="IEZ1" s="628"/>
      <c r="IFA1" s="52"/>
      <c r="IFB1" s="55"/>
      <c r="IFC1" s="628"/>
      <c r="IFD1" s="628"/>
      <c r="IFE1" s="628"/>
      <c r="IFF1" s="628"/>
      <c r="IFG1" s="628"/>
      <c r="IFH1" s="52"/>
      <c r="IFI1" s="55"/>
      <c r="IFJ1" s="628"/>
      <c r="IFK1" s="628"/>
      <c r="IFL1" s="628"/>
      <c r="IFM1" s="628"/>
      <c r="IFN1" s="628"/>
      <c r="IFO1" s="52"/>
      <c r="IFP1" s="55"/>
      <c r="IFQ1" s="628"/>
      <c r="IFR1" s="628"/>
      <c r="IFS1" s="628"/>
      <c r="IFT1" s="628"/>
      <c r="IFU1" s="628"/>
      <c r="IFV1" s="52"/>
      <c r="IFW1" s="55"/>
      <c r="IFX1" s="628"/>
      <c r="IFY1" s="628"/>
      <c r="IFZ1" s="628"/>
      <c r="IGA1" s="628"/>
      <c r="IGB1" s="628"/>
      <c r="IGC1" s="52"/>
      <c r="IGD1" s="55"/>
      <c r="IGE1" s="628"/>
      <c r="IGF1" s="628"/>
      <c r="IGG1" s="628"/>
      <c r="IGH1" s="628"/>
      <c r="IGI1" s="628"/>
      <c r="IGJ1" s="52"/>
      <c r="IGK1" s="55"/>
      <c r="IGL1" s="628"/>
      <c r="IGM1" s="628"/>
      <c r="IGN1" s="628"/>
      <c r="IGO1" s="628"/>
      <c r="IGP1" s="628"/>
      <c r="IGQ1" s="52"/>
      <c r="IGR1" s="55"/>
      <c r="IGS1" s="628"/>
      <c r="IGT1" s="628"/>
      <c r="IGU1" s="628"/>
      <c r="IGV1" s="628"/>
      <c r="IGW1" s="628"/>
      <c r="IGX1" s="52"/>
      <c r="IGY1" s="55"/>
      <c r="IGZ1" s="628"/>
      <c r="IHA1" s="628"/>
      <c r="IHB1" s="628"/>
      <c r="IHC1" s="628"/>
      <c r="IHD1" s="628"/>
      <c r="IHE1" s="52"/>
      <c r="IHF1" s="55"/>
      <c r="IHG1" s="628"/>
      <c r="IHH1" s="628"/>
      <c r="IHI1" s="628"/>
      <c r="IHJ1" s="628"/>
      <c r="IHK1" s="628"/>
      <c r="IHL1" s="52"/>
      <c r="IHM1" s="55"/>
      <c r="IHN1" s="628"/>
      <c r="IHO1" s="628"/>
      <c r="IHP1" s="628"/>
      <c r="IHQ1" s="628"/>
      <c r="IHR1" s="628"/>
      <c r="IHS1" s="52"/>
      <c r="IHT1" s="55"/>
      <c r="IHU1" s="628"/>
      <c r="IHV1" s="628"/>
      <c r="IHW1" s="628"/>
      <c r="IHX1" s="628"/>
      <c r="IHY1" s="628"/>
      <c r="IHZ1" s="52"/>
      <c r="IIA1" s="55"/>
      <c r="IIB1" s="628"/>
      <c r="IIC1" s="628"/>
      <c r="IID1" s="628"/>
      <c r="IIE1" s="628"/>
      <c r="IIF1" s="628"/>
      <c r="IIG1" s="52"/>
      <c r="IIH1" s="55"/>
      <c r="III1" s="628"/>
      <c r="IIJ1" s="628"/>
      <c r="IIK1" s="628"/>
      <c r="IIL1" s="628"/>
      <c r="IIM1" s="628"/>
      <c r="IIN1" s="52"/>
      <c r="IIO1" s="55"/>
      <c r="IIP1" s="628"/>
      <c r="IIQ1" s="628"/>
      <c r="IIR1" s="628"/>
      <c r="IIS1" s="628"/>
      <c r="IIT1" s="628"/>
      <c r="IIU1" s="52"/>
      <c r="IIV1" s="55"/>
      <c r="IIW1" s="628"/>
      <c r="IIX1" s="628"/>
      <c r="IIY1" s="628"/>
      <c r="IIZ1" s="628"/>
      <c r="IJA1" s="628"/>
      <c r="IJB1" s="52"/>
      <c r="IJC1" s="55"/>
      <c r="IJD1" s="628"/>
      <c r="IJE1" s="628"/>
      <c r="IJF1" s="628"/>
      <c r="IJG1" s="628"/>
      <c r="IJH1" s="628"/>
      <c r="IJI1" s="52"/>
      <c r="IJJ1" s="55"/>
      <c r="IJK1" s="628"/>
      <c r="IJL1" s="628"/>
      <c r="IJM1" s="628"/>
      <c r="IJN1" s="628"/>
      <c r="IJO1" s="628"/>
      <c r="IJP1" s="52"/>
      <c r="IJQ1" s="55"/>
      <c r="IJR1" s="628"/>
      <c r="IJS1" s="628"/>
      <c r="IJT1" s="628"/>
      <c r="IJU1" s="628"/>
      <c r="IJV1" s="628"/>
      <c r="IJW1" s="52"/>
      <c r="IJX1" s="55"/>
      <c r="IJY1" s="628"/>
      <c r="IJZ1" s="628"/>
      <c r="IKA1" s="628"/>
      <c r="IKB1" s="628"/>
      <c r="IKC1" s="628"/>
      <c r="IKD1" s="52"/>
      <c r="IKE1" s="55"/>
      <c r="IKF1" s="628"/>
      <c r="IKG1" s="628"/>
      <c r="IKH1" s="628"/>
      <c r="IKI1" s="628"/>
      <c r="IKJ1" s="628"/>
      <c r="IKK1" s="52"/>
      <c r="IKL1" s="55"/>
      <c r="IKM1" s="628"/>
      <c r="IKN1" s="628"/>
      <c r="IKO1" s="628"/>
      <c r="IKP1" s="628"/>
      <c r="IKQ1" s="628"/>
      <c r="IKR1" s="52"/>
      <c r="IKS1" s="55"/>
      <c r="IKT1" s="628"/>
      <c r="IKU1" s="628"/>
      <c r="IKV1" s="628"/>
      <c r="IKW1" s="628"/>
      <c r="IKX1" s="628"/>
      <c r="IKY1" s="52"/>
      <c r="IKZ1" s="55"/>
      <c r="ILA1" s="628"/>
      <c r="ILB1" s="628"/>
      <c r="ILC1" s="628"/>
      <c r="ILD1" s="628"/>
      <c r="ILE1" s="628"/>
      <c r="ILF1" s="52"/>
      <c r="ILG1" s="55"/>
      <c r="ILH1" s="628"/>
      <c r="ILI1" s="628"/>
      <c r="ILJ1" s="628"/>
      <c r="ILK1" s="628"/>
      <c r="ILL1" s="628"/>
      <c r="ILM1" s="52"/>
      <c r="ILN1" s="55"/>
      <c r="ILO1" s="628"/>
      <c r="ILP1" s="628"/>
      <c r="ILQ1" s="628"/>
      <c r="ILR1" s="628"/>
      <c r="ILS1" s="628"/>
      <c r="ILT1" s="52"/>
      <c r="ILU1" s="55"/>
      <c r="ILV1" s="628"/>
      <c r="ILW1" s="628"/>
      <c r="ILX1" s="628"/>
      <c r="ILY1" s="628"/>
      <c r="ILZ1" s="628"/>
      <c r="IMA1" s="52"/>
      <c r="IMB1" s="55"/>
      <c r="IMC1" s="628"/>
      <c r="IMD1" s="628"/>
      <c r="IME1" s="628"/>
      <c r="IMF1" s="628"/>
      <c r="IMG1" s="628"/>
      <c r="IMH1" s="52"/>
      <c r="IMI1" s="55"/>
      <c r="IMJ1" s="628"/>
      <c r="IMK1" s="628"/>
      <c r="IML1" s="628"/>
      <c r="IMM1" s="628"/>
      <c r="IMN1" s="628"/>
      <c r="IMO1" s="52"/>
      <c r="IMP1" s="55"/>
      <c r="IMQ1" s="628"/>
      <c r="IMR1" s="628"/>
      <c r="IMS1" s="628"/>
      <c r="IMT1" s="628"/>
      <c r="IMU1" s="628"/>
      <c r="IMV1" s="52"/>
      <c r="IMW1" s="55"/>
      <c r="IMX1" s="628"/>
      <c r="IMY1" s="628"/>
      <c r="IMZ1" s="628"/>
      <c r="INA1" s="628"/>
      <c r="INB1" s="628"/>
      <c r="INC1" s="52"/>
      <c r="IND1" s="55"/>
      <c r="INE1" s="628"/>
      <c r="INF1" s="628"/>
      <c r="ING1" s="628"/>
      <c r="INH1" s="628"/>
      <c r="INI1" s="628"/>
      <c r="INJ1" s="52"/>
      <c r="INK1" s="55"/>
      <c r="INL1" s="628"/>
      <c r="INM1" s="628"/>
      <c r="INN1" s="628"/>
      <c r="INO1" s="628"/>
      <c r="INP1" s="628"/>
      <c r="INQ1" s="52"/>
      <c r="INR1" s="55"/>
      <c r="INS1" s="628"/>
      <c r="INT1" s="628"/>
      <c r="INU1" s="628"/>
      <c r="INV1" s="628"/>
      <c r="INW1" s="628"/>
      <c r="INX1" s="52"/>
      <c r="INY1" s="55"/>
      <c r="INZ1" s="628"/>
      <c r="IOA1" s="628"/>
      <c r="IOB1" s="628"/>
      <c r="IOC1" s="628"/>
      <c r="IOD1" s="628"/>
      <c r="IOE1" s="52"/>
      <c r="IOF1" s="55"/>
      <c r="IOG1" s="628"/>
      <c r="IOH1" s="628"/>
      <c r="IOI1" s="628"/>
      <c r="IOJ1" s="628"/>
      <c r="IOK1" s="628"/>
      <c r="IOL1" s="52"/>
      <c r="IOM1" s="55"/>
      <c r="ION1" s="628"/>
      <c r="IOO1" s="628"/>
      <c r="IOP1" s="628"/>
      <c r="IOQ1" s="628"/>
      <c r="IOR1" s="628"/>
      <c r="IOS1" s="52"/>
      <c r="IOT1" s="55"/>
      <c r="IOU1" s="628"/>
      <c r="IOV1" s="628"/>
      <c r="IOW1" s="628"/>
      <c r="IOX1" s="628"/>
      <c r="IOY1" s="628"/>
      <c r="IOZ1" s="52"/>
      <c r="IPA1" s="55"/>
      <c r="IPB1" s="628"/>
      <c r="IPC1" s="628"/>
      <c r="IPD1" s="628"/>
      <c r="IPE1" s="628"/>
      <c r="IPF1" s="628"/>
      <c r="IPG1" s="52"/>
      <c r="IPH1" s="55"/>
      <c r="IPI1" s="628"/>
      <c r="IPJ1" s="628"/>
      <c r="IPK1" s="628"/>
      <c r="IPL1" s="628"/>
      <c r="IPM1" s="628"/>
      <c r="IPN1" s="52"/>
      <c r="IPO1" s="55"/>
      <c r="IPP1" s="628"/>
      <c r="IPQ1" s="628"/>
      <c r="IPR1" s="628"/>
      <c r="IPS1" s="628"/>
      <c r="IPT1" s="628"/>
      <c r="IPU1" s="52"/>
      <c r="IPV1" s="55"/>
      <c r="IPW1" s="628"/>
      <c r="IPX1" s="628"/>
      <c r="IPY1" s="628"/>
      <c r="IPZ1" s="628"/>
      <c r="IQA1" s="628"/>
      <c r="IQB1" s="52"/>
      <c r="IQC1" s="55"/>
      <c r="IQD1" s="628"/>
      <c r="IQE1" s="628"/>
      <c r="IQF1" s="628"/>
      <c r="IQG1" s="628"/>
      <c r="IQH1" s="628"/>
      <c r="IQI1" s="52"/>
      <c r="IQJ1" s="55"/>
      <c r="IQK1" s="628"/>
      <c r="IQL1" s="628"/>
      <c r="IQM1" s="628"/>
      <c r="IQN1" s="628"/>
      <c r="IQO1" s="628"/>
      <c r="IQP1" s="52"/>
      <c r="IQQ1" s="55"/>
      <c r="IQR1" s="628"/>
      <c r="IQS1" s="628"/>
      <c r="IQT1" s="628"/>
      <c r="IQU1" s="628"/>
      <c r="IQV1" s="628"/>
      <c r="IQW1" s="52"/>
      <c r="IQX1" s="55"/>
      <c r="IQY1" s="628"/>
      <c r="IQZ1" s="628"/>
      <c r="IRA1" s="628"/>
      <c r="IRB1" s="628"/>
      <c r="IRC1" s="628"/>
      <c r="IRD1" s="52"/>
      <c r="IRE1" s="55"/>
      <c r="IRF1" s="628"/>
      <c r="IRG1" s="628"/>
      <c r="IRH1" s="628"/>
      <c r="IRI1" s="628"/>
      <c r="IRJ1" s="628"/>
      <c r="IRK1" s="52"/>
      <c r="IRL1" s="55"/>
      <c r="IRM1" s="628"/>
      <c r="IRN1" s="628"/>
      <c r="IRO1" s="628"/>
      <c r="IRP1" s="628"/>
      <c r="IRQ1" s="628"/>
      <c r="IRR1" s="52"/>
      <c r="IRS1" s="55"/>
      <c r="IRT1" s="628"/>
      <c r="IRU1" s="628"/>
      <c r="IRV1" s="628"/>
      <c r="IRW1" s="628"/>
      <c r="IRX1" s="628"/>
      <c r="IRY1" s="52"/>
      <c r="IRZ1" s="55"/>
      <c r="ISA1" s="628"/>
      <c r="ISB1" s="628"/>
      <c r="ISC1" s="628"/>
      <c r="ISD1" s="628"/>
      <c r="ISE1" s="628"/>
      <c r="ISF1" s="52"/>
      <c r="ISG1" s="55"/>
      <c r="ISH1" s="628"/>
      <c r="ISI1" s="628"/>
      <c r="ISJ1" s="628"/>
      <c r="ISK1" s="628"/>
      <c r="ISL1" s="628"/>
      <c r="ISM1" s="52"/>
      <c r="ISN1" s="55"/>
      <c r="ISO1" s="628"/>
      <c r="ISP1" s="628"/>
      <c r="ISQ1" s="628"/>
      <c r="ISR1" s="628"/>
      <c r="ISS1" s="628"/>
      <c r="IST1" s="52"/>
      <c r="ISU1" s="55"/>
      <c r="ISV1" s="628"/>
      <c r="ISW1" s="628"/>
      <c r="ISX1" s="628"/>
      <c r="ISY1" s="628"/>
      <c r="ISZ1" s="628"/>
      <c r="ITA1" s="52"/>
      <c r="ITB1" s="55"/>
      <c r="ITC1" s="628"/>
      <c r="ITD1" s="628"/>
      <c r="ITE1" s="628"/>
      <c r="ITF1" s="628"/>
      <c r="ITG1" s="628"/>
      <c r="ITH1" s="52"/>
      <c r="ITI1" s="55"/>
      <c r="ITJ1" s="628"/>
      <c r="ITK1" s="628"/>
      <c r="ITL1" s="628"/>
      <c r="ITM1" s="628"/>
      <c r="ITN1" s="628"/>
      <c r="ITO1" s="52"/>
      <c r="ITP1" s="55"/>
      <c r="ITQ1" s="628"/>
      <c r="ITR1" s="628"/>
      <c r="ITS1" s="628"/>
      <c r="ITT1" s="628"/>
      <c r="ITU1" s="628"/>
      <c r="ITV1" s="52"/>
      <c r="ITW1" s="55"/>
      <c r="ITX1" s="628"/>
      <c r="ITY1" s="628"/>
      <c r="ITZ1" s="628"/>
      <c r="IUA1" s="628"/>
      <c r="IUB1" s="628"/>
      <c r="IUC1" s="52"/>
      <c r="IUD1" s="55"/>
      <c r="IUE1" s="628"/>
      <c r="IUF1" s="628"/>
      <c r="IUG1" s="628"/>
      <c r="IUH1" s="628"/>
      <c r="IUI1" s="628"/>
      <c r="IUJ1" s="52"/>
      <c r="IUK1" s="55"/>
      <c r="IUL1" s="628"/>
      <c r="IUM1" s="628"/>
      <c r="IUN1" s="628"/>
      <c r="IUO1" s="628"/>
      <c r="IUP1" s="628"/>
      <c r="IUQ1" s="52"/>
      <c r="IUR1" s="55"/>
      <c r="IUS1" s="628"/>
      <c r="IUT1" s="628"/>
      <c r="IUU1" s="628"/>
      <c r="IUV1" s="628"/>
      <c r="IUW1" s="628"/>
      <c r="IUX1" s="52"/>
      <c r="IUY1" s="55"/>
      <c r="IUZ1" s="628"/>
      <c r="IVA1" s="628"/>
      <c r="IVB1" s="628"/>
      <c r="IVC1" s="628"/>
      <c r="IVD1" s="628"/>
      <c r="IVE1" s="52"/>
      <c r="IVF1" s="55"/>
      <c r="IVG1" s="628"/>
      <c r="IVH1" s="628"/>
      <c r="IVI1" s="628"/>
      <c r="IVJ1" s="628"/>
      <c r="IVK1" s="628"/>
      <c r="IVL1" s="52"/>
      <c r="IVM1" s="55"/>
      <c r="IVN1" s="628"/>
      <c r="IVO1" s="628"/>
      <c r="IVP1" s="628"/>
      <c r="IVQ1" s="628"/>
      <c r="IVR1" s="628"/>
      <c r="IVS1" s="52"/>
      <c r="IVT1" s="55"/>
      <c r="IVU1" s="628"/>
      <c r="IVV1" s="628"/>
      <c r="IVW1" s="628"/>
      <c r="IVX1" s="628"/>
      <c r="IVY1" s="628"/>
      <c r="IVZ1" s="52"/>
      <c r="IWA1" s="55"/>
      <c r="IWB1" s="628"/>
      <c r="IWC1" s="628"/>
      <c r="IWD1" s="628"/>
      <c r="IWE1" s="628"/>
      <c r="IWF1" s="628"/>
      <c r="IWG1" s="52"/>
      <c r="IWH1" s="55"/>
      <c r="IWI1" s="628"/>
      <c r="IWJ1" s="628"/>
      <c r="IWK1" s="628"/>
      <c r="IWL1" s="628"/>
      <c r="IWM1" s="628"/>
      <c r="IWN1" s="52"/>
      <c r="IWO1" s="55"/>
      <c r="IWP1" s="628"/>
      <c r="IWQ1" s="628"/>
      <c r="IWR1" s="628"/>
      <c r="IWS1" s="628"/>
      <c r="IWT1" s="628"/>
      <c r="IWU1" s="52"/>
      <c r="IWV1" s="55"/>
      <c r="IWW1" s="628"/>
      <c r="IWX1" s="628"/>
      <c r="IWY1" s="628"/>
      <c r="IWZ1" s="628"/>
      <c r="IXA1" s="628"/>
      <c r="IXB1" s="52"/>
      <c r="IXC1" s="55"/>
      <c r="IXD1" s="628"/>
      <c r="IXE1" s="628"/>
      <c r="IXF1" s="628"/>
      <c r="IXG1" s="628"/>
      <c r="IXH1" s="628"/>
      <c r="IXI1" s="52"/>
      <c r="IXJ1" s="55"/>
      <c r="IXK1" s="628"/>
      <c r="IXL1" s="628"/>
      <c r="IXM1" s="628"/>
      <c r="IXN1" s="628"/>
      <c r="IXO1" s="628"/>
      <c r="IXP1" s="52"/>
      <c r="IXQ1" s="55"/>
      <c r="IXR1" s="628"/>
      <c r="IXS1" s="628"/>
      <c r="IXT1" s="628"/>
      <c r="IXU1" s="628"/>
      <c r="IXV1" s="628"/>
      <c r="IXW1" s="52"/>
      <c r="IXX1" s="55"/>
      <c r="IXY1" s="628"/>
      <c r="IXZ1" s="628"/>
      <c r="IYA1" s="628"/>
      <c r="IYB1" s="628"/>
      <c r="IYC1" s="628"/>
      <c r="IYD1" s="52"/>
      <c r="IYE1" s="55"/>
      <c r="IYF1" s="628"/>
      <c r="IYG1" s="628"/>
      <c r="IYH1" s="628"/>
      <c r="IYI1" s="628"/>
      <c r="IYJ1" s="628"/>
      <c r="IYK1" s="52"/>
      <c r="IYL1" s="55"/>
      <c r="IYM1" s="628"/>
      <c r="IYN1" s="628"/>
      <c r="IYO1" s="628"/>
      <c r="IYP1" s="628"/>
      <c r="IYQ1" s="628"/>
      <c r="IYR1" s="52"/>
      <c r="IYS1" s="55"/>
      <c r="IYT1" s="628"/>
      <c r="IYU1" s="628"/>
      <c r="IYV1" s="628"/>
      <c r="IYW1" s="628"/>
      <c r="IYX1" s="628"/>
      <c r="IYY1" s="52"/>
      <c r="IYZ1" s="55"/>
      <c r="IZA1" s="628"/>
      <c r="IZB1" s="628"/>
      <c r="IZC1" s="628"/>
      <c r="IZD1" s="628"/>
      <c r="IZE1" s="628"/>
      <c r="IZF1" s="52"/>
      <c r="IZG1" s="55"/>
      <c r="IZH1" s="628"/>
      <c r="IZI1" s="628"/>
      <c r="IZJ1" s="628"/>
      <c r="IZK1" s="628"/>
      <c r="IZL1" s="628"/>
      <c r="IZM1" s="52"/>
      <c r="IZN1" s="55"/>
      <c r="IZO1" s="628"/>
      <c r="IZP1" s="628"/>
      <c r="IZQ1" s="628"/>
      <c r="IZR1" s="628"/>
      <c r="IZS1" s="628"/>
      <c r="IZT1" s="52"/>
      <c r="IZU1" s="55"/>
      <c r="IZV1" s="628"/>
      <c r="IZW1" s="628"/>
      <c r="IZX1" s="628"/>
      <c r="IZY1" s="628"/>
      <c r="IZZ1" s="628"/>
      <c r="JAA1" s="52"/>
      <c r="JAB1" s="55"/>
      <c r="JAC1" s="628"/>
      <c r="JAD1" s="628"/>
      <c r="JAE1" s="628"/>
      <c r="JAF1" s="628"/>
      <c r="JAG1" s="628"/>
      <c r="JAH1" s="52"/>
      <c r="JAI1" s="55"/>
      <c r="JAJ1" s="628"/>
      <c r="JAK1" s="628"/>
      <c r="JAL1" s="628"/>
      <c r="JAM1" s="628"/>
      <c r="JAN1" s="628"/>
      <c r="JAO1" s="52"/>
      <c r="JAP1" s="55"/>
      <c r="JAQ1" s="628"/>
      <c r="JAR1" s="628"/>
      <c r="JAS1" s="628"/>
      <c r="JAT1" s="628"/>
      <c r="JAU1" s="628"/>
      <c r="JAV1" s="52"/>
      <c r="JAW1" s="55"/>
      <c r="JAX1" s="628"/>
      <c r="JAY1" s="628"/>
      <c r="JAZ1" s="628"/>
      <c r="JBA1" s="628"/>
      <c r="JBB1" s="628"/>
      <c r="JBC1" s="52"/>
      <c r="JBD1" s="55"/>
      <c r="JBE1" s="628"/>
      <c r="JBF1" s="628"/>
      <c r="JBG1" s="628"/>
      <c r="JBH1" s="628"/>
      <c r="JBI1" s="628"/>
      <c r="JBJ1" s="52"/>
      <c r="JBK1" s="55"/>
      <c r="JBL1" s="628"/>
      <c r="JBM1" s="628"/>
      <c r="JBN1" s="628"/>
      <c r="JBO1" s="628"/>
      <c r="JBP1" s="628"/>
      <c r="JBQ1" s="52"/>
      <c r="JBR1" s="55"/>
      <c r="JBS1" s="628"/>
      <c r="JBT1" s="628"/>
      <c r="JBU1" s="628"/>
      <c r="JBV1" s="628"/>
      <c r="JBW1" s="628"/>
      <c r="JBX1" s="52"/>
      <c r="JBY1" s="55"/>
      <c r="JBZ1" s="628"/>
      <c r="JCA1" s="628"/>
      <c r="JCB1" s="628"/>
      <c r="JCC1" s="628"/>
      <c r="JCD1" s="628"/>
      <c r="JCE1" s="52"/>
      <c r="JCF1" s="55"/>
      <c r="JCG1" s="628"/>
      <c r="JCH1" s="628"/>
      <c r="JCI1" s="628"/>
      <c r="JCJ1" s="628"/>
      <c r="JCK1" s="628"/>
      <c r="JCL1" s="52"/>
      <c r="JCM1" s="55"/>
      <c r="JCN1" s="628"/>
      <c r="JCO1" s="628"/>
      <c r="JCP1" s="628"/>
      <c r="JCQ1" s="628"/>
      <c r="JCR1" s="628"/>
      <c r="JCS1" s="52"/>
      <c r="JCT1" s="55"/>
      <c r="JCU1" s="628"/>
      <c r="JCV1" s="628"/>
      <c r="JCW1" s="628"/>
      <c r="JCX1" s="628"/>
      <c r="JCY1" s="628"/>
      <c r="JCZ1" s="52"/>
      <c r="JDA1" s="55"/>
      <c r="JDB1" s="628"/>
      <c r="JDC1" s="628"/>
      <c r="JDD1" s="628"/>
      <c r="JDE1" s="628"/>
      <c r="JDF1" s="628"/>
      <c r="JDG1" s="52"/>
      <c r="JDH1" s="55"/>
      <c r="JDI1" s="628"/>
      <c r="JDJ1" s="628"/>
      <c r="JDK1" s="628"/>
      <c r="JDL1" s="628"/>
      <c r="JDM1" s="628"/>
      <c r="JDN1" s="52"/>
      <c r="JDO1" s="55"/>
      <c r="JDP1" s="628"/>
      <c r="JDQ1" s="628"/>
      <c r="JDR1" s="628"/>
      <c r="JDS1" s="628"/>
      <c r="JDT1" s="628"/>
      <c r="JDU1" s="52"/>
      <c r="JDV1" s="55"/>
      <c r="JDW1" s="628"/>
      <c r="JDX1" s="628"/>
      <c r="JDY1" s="628"/>
      <c r="JDZ1" s="628"/>
      <c r="JEA1" s="628"/>
      <c r="JEB1" s="52"/>
      <c r="JEC1" s="55"/>
      <c r="JED1" s="628"/>
      <c r="JEE1" s="628"/>
      <c r="JEF1" s="628"/>
      <c r="JEG1" s="628"/>
      <c r="JEH1" s="628"/>
      <c r="JEI1" s="52"/>
      <c r="JEJ1" s="55"/>
      <c r="JEK1" s="628"/>
      <c r="JEL1" s="628"/>
      <c r="JEM1" s="628"/>
      <c r="JEN1" s="628"/>
      <c r="JEO1" s="628"/>
      <c r="JEP1" s="52"/>
      <c r="JEQ1" s="55"/>
      <c r="JER1" s="628"/>
      <c r="JES1" s="628"/>
      <c r="JET1" s="628"/>
      <c r="JEU1" s="628"/>
      <c r="JEV1" s="628"/>
      <c r="JEW1" s="52"/>
      <c r="JEX1" s="55"/>
      <c r="JEY1" s="628"/>
      <c r="JEZ1" s="628"/>
      <c r="JFA1" s="628"/>
      <c r="JFB1" s="628"/>
      <c r="JFC1" s="628"/>
      <c r="JFD1" s="52"/>
      <c r="JFE1" s="55"/>
      <c r="JFF1" s="628"/>
      <c r="JFG1" s="628"/>
      <c r="JFH1" s="628"/>
      <c r="JFI1" s="628"/>
      <c r="JFJ1" s="628"/>
      <c r="JFK1" s="52"/>
      <c r="JFL1" s="55"/>
      <c r="JFM1" s="628"/>
      <c r="JFN1" s="628"/>
      <c r="JFO1" s="628"/>
      <c r="JFP1" s="628"/>
      <c r="JFQ1" s="628"/>
      <c r="JFR1" s="52"/>
      <c r="JFS1" s="55"/>
      <c r="JFT1" s="628"/>
      <c r="JFU1" s="628"/>
      <c r="JFV1" s="628"/>
      <c r="JFW1" s="628"/>
      <c r="JFX1" s="628"/>
      <c r="JFY1" s="52"/>
      <c r="JFZ1" s="55"/>
      <c r="JGA1" s="628"/>
      <c r="JGB1" s="628"/>
      <c r="JGC1" s="628"/>
      <c r="JGD1" s="628"/>
      <c r="JGE1" s="628"/>
      <c r="JGF1" s="52"/>
      <c r="JGG1" s="55"/>
      <c r="JGH1" s="628"/>
      <c r="JGI1" s="628"/>
      <c r="JGJ1" s="628"/>
      <c r="JGK1" s="628"/>
      <c r="JGL1" s="628"/>
      <c r="JGM1" s="52"/>
      <c r="JGN1" s="55"/>
      <c r="JGO1" s="628"/>
      <c r="JGP1" s="628"/>
      <c r="JGQ1" s="628"/>
      <c r="JGR1" s="628"/>
      <c r="JGS1" s="628"/>
      <c r="JGT1" s="52"/>
      <c r="JGU1" s="55"/>
      <c r="JGV1" s="628"/>
      <c r="JGW1" s="628"/>
      <c r="JGX1" s="628"/>
      <c r="JGY1" s="628"/>
      <c r="JGZ1" s="628"/>
      <c r="JHA1" s="52"/>
      <c r="JHB1" s="55"/>
      <c r="JHC1" s="628"/>
      <c r="JHD1" s="628"/>
      <c r="JHE1" s="628"/>
      <c r="JHF1" s="628"/>
      <c r="JHG1" s="628"/>
      <c r="JHH1" s="52"/>
      <c r="JHI1" s="55"/>
      <c r="JHJ1" s="628"/>
      <c r="JHK1" s="628"/>
      <c r="JHL1" s="628"/>
      <c r="JHM1" s="628"/>
      <c r="JHN1" s="628"/>
      <c r="JHO1" s="52"/>
      <c r="JHP1" s="55"/>
      <c r="JHQ1" s="628"/>
      <c r="JHR1" s="628"/>
      <c r="JHS1" s="628"/>
      <c r="JHT1" s="628"/>
      <c r="JHU1" s="628"/>
      <c r="JHV1" s="52"/>
      <c r="JHW1" s="55"/>
      <c r="JHX1" s="628"/>
      <c r="JHY1" s="628"/>
      <c r="JHZ1" s="628"/>
      <c r="JIA1" s="628"/>
      <c r="JIB1" s="628"/>
      <c r="JIC1" s="52"/>
      <c r="JID1" s="55"/>
      <c r="JIE1" s="628"/>
      <c r="JIF1" s="628"/>
      <c r="JIG1" s="628"/>
      <c r="JIH1" s="628"/>
      <c r="JII1" s="628"/>
      <c r="JIJ1" s="52"/>
      <c r="JIK1" s="55"/>
      <c r="JIL1" s="628"/>
      <c r="JIM1" s="628"/>
      <c r="JIN1" s="628"/>
      <c r="JIO1" s="628"/>
      <c r="JIP1" s="628"/>
      <c r="JIQ1" s="52"/>
      <c r="JIR1" s="55"/>
      <c r="JIS1" s="628"/>
      <c r="JIT1" s="628"/>
      <c r="JIU1" s="628"/>
      <c r="JIV1" s="628"/>
      <c r="JIW1" s="628"/>
      <c r="JIX1" s="52"/>
      <c r="JIY1" s="55"/>
      <c r="JIZ1" s="628"/>
      <c r="JJA1" s="628"/>
      <c r="JJB1" s="628"/>
      <c r="JJC1" s="628"/>
      <c r="JJD1" s="628"/>
      <c r="JJE1" s="52"/>
      <c r="JJF1" s="55"/>
      <c r="JJG1" s="628"/>
      <c r="JJH1" s="628"/>
      <c r="JJI1" s="628"/>
      <c r="JJJ1" s="628"/>
      <c r="JJK1" s="628"/>
      <c r="JJL1" s="52"/>
      <c r="JJM1" s="55"/>
      <c r="JJN1" s="628"/>
      <c r="JJO1" s="628"/>
      <c r="JJP1" s="628"/>
      <c r="JJQ1" s="628"/>
      <c r="JJR1" s="628"/>
      <c r="JJS1" s="52"/>
      <c r="JJT1" s="55"/>
      <c r="JJU1" s="628"/>
      <c r="JJV1" s="628"/>
      <c r="JJW1" s="628"/>
      <c r="JJX1" s="628"/>
      <c r="JJY1" s="628"/>
      <c r="JJZ1" s="52"/>
      <c r="JKA1" s="55"/>
      <c r="JKB1" s="628"/>
      <c r="JKC1" s="628"/>
      <c r="JKD1" s="628"/>
      <c r="JKE1" s="628"/>
      <c r="JKF1" s="628"/>
      <c r="JKG1" s="52"/>
      <c r="JKH1" s="55"/>
      <c r="JKI1" s="628"/>
      <c r="JKJ1" s="628"/>
      <c r="JKK1" s="628"/>
      <c r="JKL1" s="628"/>
      <c r="JKM1" s="628"/>
      <c r="JKN1" s="52"/>
      <c r="JKO1" s="55"/>
      <c r="JKP1" s="628"/>
      <c r="JKQ1" s="628"/>
      <c r="JKR1" s="628"/>
      <c r="JKS1" s="628"/>
      <c r="JKT1" s="628"/>
      <c r="JKU1" s="52"/>
      <c r="JKV1" s="55"/>
      <c r="JKW1" s="628"/>
      <c r="JKX1" s="628"/>
      <c r="JKY1" s="628"/>
      <c r="JKZ1" s="628"/>
      <c r="JLA1" s="628"/>
      <c r="JLB1" s="52"/>
      <c r="JLC1" s="55"/>
      <c r="JLD1" s="628"/>
      <c r="JLE1" s="628"/>
      <c r="JLF1" s="628"/>
      <c r="JLG1" s="628"/>
      <c r="JLH1" s="628"/>
      <c r="JLI1" s="52"/>
      <c r="JLJ1" s="55"/>
      <c r="JLK1" s="628"/>
      <c r="JLL1" s="628"/>
      <c r="JLM1" s="628"/>
      <c r="JLN1" s="628"/>
      <c r="JLO1" s="628"/>
      <c r="JLP1" s="52"/>
      <c r="JLQ1" s="55"/>
      <c r="JLR1" s="628"/>
      <c r="JLS1" s="628"/>
      <c r="JLT1" s="628"/>
      <c r="JLU1" s="628"/>
      <c r="JLV1" s="628"/>
      <c r="JLW1" s="52"/>
      <c r="JLX1" s="55"/>
      <c r="JLY1" s="628"/>
      <c r="JLZ1" s="628"/>
      <c r="JMA1" s="628"/>
      <c r="JMB1" s="628"/>
      <c r="JMC1" s="628"/>
      <c r="JMD1" s="52"/>
      <c r="JME1" s="55"/>
      <c r="JMF1" s="628"/>
      <c r="JMG1" s="628"/>
      <c r="JMH1" s="628"/>
      <c r="JMI1" s="628"/>
      <c r="JMJ1" s="628"/>
      <c r="JMK1" s="52"/>
      <c r="JML1" s="55"/>
      <c r="JMM1" s="628"/>
      <c r="JMN1" s="628"/>
      <c r="JMO1" s="628"/>
      <c r="JMP1" s="628"/>
      <c r="JMQ1" s="628"/>
      <c r="JMR1" s="52"/>
      <c r="JMS1" s="55"/>
      <c r="JMT1" s="628"/>
      <c r="JMU1" s="628"/>
      <c r="JMV1" s="628"/>
      <c r="JMW1" s="628"/>
      <c r="JMX1" s="628"/>
      <c r="JMY1" s="52"/>
      <c r="JMZ1" s="55"/>
      <c r="JNA1" s="628"/>
      <c r="JNB1" s="628"/>
      <c r="JNC1" s="628"/>
      <c r="JND1" s="628"/>
      <c r="JNE1" s="628"/>
      <c r="JNF1" s="52"/>
      <c r="JNG1" s="55"/>
      <c r="JNH1" s="628"/>
      <c r="JNI1" s="628"/>
      <c r="JNJ1" s="628"/>
      <c r="JNK1" s="628"/>
      <c r="JNL1" s="628"/>
      <c r="JNM1" s="52"/>
      <c r="JNN1" s="55"/>
      <c r="JNO1" s="628"/>
      <c r="JNP1" s="628"/>
      <c r="JNQ1" s="628"/>
      <c r="JNR1" s="628"/>
      <c r="JNS1" s="628"/>
      <c r="JNT1" s="52"/>
      <c r="JNU1" s="55"/>
      <c r="JNV1" s="628"/>
      <c r="JNW1" s="628"/>
      <c r="JNX1" s="628"/>
      <c r="JNY1" s="628"/>
      <c r="JNZ1" s="628"/>
      <c r="JOA1" s="52"/>
      <c r="JOB1" s="55"/>
      <c r="JOC1" s="628"/>
      <c r="JOD1" s="628"/>
      <c r="JOE1" s="628"/>
      <c r="JOF1" s="628"/>
      <c r="JOG1" s="628"/>
      <c r="JOH1" s="52"/>
      <c r="JOI1" s="55"/>
      <c r="JOJ1" s="628"/>
      <c r="JOK1" s="628"/>
      <c r="JOL1" s="628"/>
      <c r="JOM1" s="628"/>
      <c r="JON1" s="628"/>
      <c r="JOO1" s="52"/>
      <c r="JOP1" s="55"/>
      <c r="JOQ1" s="628"/>
      <c r="JOR1" s="628"/>
      <c r="JOS1" s="628"/>
      <c r="JOT1" s="628"/>
      <c r="JOU1" s="628"/>
      <c r="JOV1" s="52"/>
      <c r="JOW1" s="55"/>
      <c r="JOX1" s="628"/>
      <c r="JOY1" s="628"/>
      <c r="JOZ1" s="628"/>
      <c r="JPA1" s="628"/>
      <c r="JPB1" s="628"/>
      <c r="JPC1" s="52"/>
      <c r="JPD1" s="55"/>
      <c r="JPE1" s="628"/>
      <c r="JPF1" s="628"/>
      <c r="JPG1" s="628"/>
      <c r="JPH1" s="628"/>
      <c r="JPI1" s="628"/>
      <c r="JPJ1" s="52"/>
      <c r="JPK1" s="55"/>
      <c r="JPL1" s="628"/>
      <c r="JPM1" s="628"/>
      <c r="JPN1" s="628"/>
      <c r="JPO1" s="628"/>
      <c r="JPP1" s="628"/>
      <c r="JPQ1" s="52"/>
      <c r="JPR1" s="55"/>
      <c r="JPS1" s="628"/>
      <c r="JPT1" s="628"/>
      <c r="JPU1" s="628"/>
      <c r="JPV1" s="628"/>
      <c r="JPW1" s="628"/>
      <c r="JPX1" s="52"/>
      <c r="JPY1" s="55"/>
      <c r="JPZ1" s="628"/>
      <c r="JQA1" s="628"/>
      <c r="JQB1" s="628"/>
      <c r="JQC1" s="628"/>
      <c r="JQD1" s="628"/>
      <c r="JQE1" s="52"/>
      <c r="JQF1" s="55"/>
      <c r="JQG1" s="628"/>
      <c r="JQH1" s="628"/>
      <c r="JQI1" s="628"/>
      <c r="JQJ1" s="628"/>
      <c r="JQK1" s="628"/>
      <c r="JQL1" s="52"/>
      <c r="JQM1" s="55"/>
      <c r="JQN1" s="628"/>
      <c r="JQO1" s="628"/>
      <c r="JQP1" s="628"/>
      <c r="JQQ1" s="628"/>
      <c r="JQR1" s="628"/>
      <c r="JQS1" s="52"/>
      <c r="JQT1" s="55"/>
      <c r="JQU1" s="628"/>
      <c r="JQV1" s="628"/>
      <c r="JQW1" s="628"/>
      <c r="JQX1" s="628"/>
      <c r="JQY1" s="628"/>
      <c r="JQZ1" s="52"/>
      <c r="JRA1" s="55"/>
      <c r="JRB1" s="628"/>
      <c r="JRC1" s="628"/>
      <c r="JRD1" s="628"/>
      <c r="JRE1" s="628"/>
      <c r="JRF1" s="628"/>
      <c r="JRG1" s="52"/>
      <c r="JRH1" s="55"/>
      <c r="JRI1" s="628"/>
      <c r="JRJ1" s="628"/>
      <c r="JRK1" s="628"/>
      <c r="JRL1" s="628"/>
      <c r="JRM1" s="628"/>
      <c r="JRN1" s="52"/>
      <c r="JRO1" s="55"/>
      <c r="JRP1" s="628"/>
      <c r="JRQ1" s="628"/>
      <c r="JRR1" s="628"/>
      <c r="JRS1" s="628"/>
      <c r="JRT1" s="628"/>
      <c r="JRU1" s="52"/>
      <c r="JRV1" s="55"/>
      <c r="JRW1" s="628"/>
      <c r="JRX1" s="628"/>
      <c r="JRY1" s="628"/>
      <c r="JRZ1" s="628"/>
      <c r="JSA1" s="628"/>
      <c r="JSB1" s="52"/>
      <c r="JSC1" s="55"/>
      <c r="JSD1" s="628"/>
      <c r="JSE1" s="628"/>
      <c r="JSF1" s="628"/>
      <c r="JSG1" s="628"/>
      <c r="JSH1" s="628"/>
      <c r="JSI1" s="52"/>
      <c r="JSJ1" s="55"/>
      <c r="JSK1" s="628"/>
      <c r="JSL1" s="628"/>
      <c r="JSM1" s="628"/>
      <c r="JSN1" s="628"/>
      <c r="JSO1" s="628"/>
      <c r="JSP1" s="52"/>
      <c r="JSQ1" s="55"/>
      <c r="JSR1" s="628"/>
      <c r="JSS1" s="628"/>
      <c r="JST1" s="628"/>
      <c r="JSU1" s="628"/>
      <c r="JSV1" s="628"/>
      <c r="JSW1" s="52"/>
      <c r="JSX1" s="55"/>
      <c r="JSY1" s="628"/>
      <c r="JSZ1" s="628"/>
      <c r="JTA1" s="628"/>
      <c r="JTB1" s="628"/>
      <c r="JTC1" s="628"/>
      <c r="JTD1" s="52"/>
      <c r="JTE1" s="55"/>
      <c r="JTF1" s="628"/>
      <c r="JTG1" s="628"/>
      <c r="JTH1" s="628"/>
      <c r="JTI1" s="628"/>
      <c r="JTJ1" s="628"/>
      <c r="JTK1" s="52"/>
      <c r="JTL1" s="55"/>
      <c r="JTM1" s="628"/>
      <c r="JTN1" s="628"/>
      <c r="JTO1" s="628"/>
      <c r="JTP1" s="628"/>
      <c r="JTQ1" s="628"/>
      <c r="JTR1" s="52"/>
      <c r="JTS1" s="55"/>
      <c r="JTT1" s="628"/>
      <c r="JTU1" s="628"/>
      <c r="JTV1" s="628"/>
      <c r="JTW1" s="628"/>
      <c r="JTX1" s="628"/>
      <c r="JTY1" s="52"/>
      <c r="JTZ1" s="55"/>
      <c r="JUA1" s="628"/>
      <c r="JUB1" s="628"/>
      <c r="JUC1" s="628"/>
      <c r="JUD1" s="628"/>
      <c r="JUE1" s="628"/>
      <c r="JUF1" s="52"/>
      <c r="JUG1" s="55"/>
      <c r="JUH1" s="628"/>
      <c r="JUI1" s="628"/>
      <c r="JUJ1" s="628"/>
      <c r="JUK1" s="628"/>
      <c r="JUL1" s="628"/>
      <c r="JUM1" s="52"/>
      <c r="JUN1" s="55"/>
      <c r="JUO1" s="628"/>
      <c r="JUP1" s="628"/>
      <c r="JUQ1" s="628"/>
      <c r="JUR1" s="628"/>
      <c r="JUS1" s="628"/>
      <c r="JUT1" s="52"/>
      <c r="JUU1" s="55"/>
      <c r="JUV1" s="628"/>
      <c r="JUW1" s="628"/>
      <c r="JUX1" s="628"/>
      <c r="JUY1" s="628"/>
      <c r="JUZ1" s="628"/>
      <c r="JVA1" s="52"/>
      <c r="JVB1" s="55"/>
      <c r="JVC1" s="628"/>
      <c r="JVD1" s="628"/>
      <c r="JVE1" s="628"/>
      <c r="JVF1" s="628"/>
      <c r="JVG1" s="628"/>
      <c r="JVH1" s="52"/>
      <c r="JVI1" s="55"/>
      <c r="JVJ1" s="628"/>
      <c r="JVK1" s="628"/>
      <c r="JVL1" s="628"/>
      <c r="JVM1" s="628"/>
      <c r="JVN1" s="628"/>
      <c r="JVO1" s="52"/>
      <c r="JVP1" s="55"/>
      <c r="JVQ1" s="628"/>
      <c r="JVR1" s="628"/>
      <c r="JVS1" s="628"/>
      <c r="JVT1" s="628"/>
      <c r="JVU1" s="628"/>
      <c r="JVV1" s="52"/>
      <c r="JVW1" s="55"/>
      <c r="JVX1" s="628"/>
      <c r="JVY1" s="628"/>
      <c r="JVZ1" s="628"/>
      <c r="JWA1" s="628"/>
      <c r="JWB1" s="628"/>
      <c r="JWC1" s="52"/>
      <c r="JWD1" s="55"/>
      <c r="JWE1" s="628"/>
      <c r="JWF1" s="628"/>
      <c r="JWG1" s="628"/>
      <c r="JWH1" s="628"/>
      <c r="JWI1" s="628"/>
      <c r="JWJ1" s="52"/>
      <c r="JWK1" s="55"/>
      <c r="JWL1" s="628"/>
      <c r="JWM1" s="628"/>
      <c r="JWN1" s="628"/>
      <c r="JWO1" s="628"/>
      <c r="JWP1" s="628"/>
      <c r="JWQ1" s="52"/>
      <c r="JWR1" s="55"/>
      <c r="JWS1" s="628"/>
      <c r="JWT1" s="628"/>
      <c r="JWU1" s="628"/>
      <c r="JWV1" s="628"/>
      <c r="JWW1" s="628"/>
      <c r="JWX1" s="52"/>
      <c r="JWY1" s="55"/>
      <c r="JWZ1" s="628"/>
      <c r="JXA1" s="628"/>
      <c r="JXB1" s="628"/>
      <c r="JXC1" s="628"/>
      <c r="JXD1" s="628"/>
      <c r="JXE1" s="52"/>
      <c r="JXF1" s="55"/>
      <c r="JXG1" s="628"/>
      <c r="JXH1" s="628"/>
      <c r="JXI1" s="628"/>
      <c r="JXJ1" s="628"/>
      <c r="JXK1" s="628"/>
      <c r="JXL1" s="52"/>
      <c r="JXM1" s="55"/>
      <c r="JXN1" s="628"/>
      <c r="JXO1" s="628"/>
      <c r="JXP1" s="628"/>
      <c r="JXQ1" s="628"/>
      <c r="JXR1" s="628"/>
      <c r="JXS1" s="52"/>
      <c r="JXT1" s="55"/>
      <c r="JXU1" s="628"/>
      <c r="JXV1" s="628"/>
      <c r="JXW1" s="628"/>
      <c r="JXX1" s="628"/>
      <c r="JXY1" s="628"/>
      <c r="JXZ1" s="52"/>
      <c r="JYA1" s="55"/>
      <c r="JYB1" s="628"/>
      <c r="JYC1" s="628"/>
      <c r="JYD1" s="628"/>
      <c r="JYE1" s="628"/>
      <c r="JYF1" s="628"/>
      <c r="JYG1" s="52"/>
      <c r="JYH1" s="55"/>
      <c r="JYI1" s="628"/>
      <c r="JYJ1" s="628"/>
      <c r="JYK1" s="628"/>
      <c r="JYL1" s="628"/>
      <c r="JYM1" s="628"/>
      <c r="JYN1" s="52"/>
      <c r="JYO1" s="55"/>
      <c r="JYP1" s="628"/>
      <c r="JYQ1" s="628"/>
      <c r="JYR1" s="628"/>
      <c r="JYS1" s="628"/>
      <c r="JYT1" s="628"/>
      <c r="JYU1" s="52"/>
      <c r="JYV1" s="55"/>
      <c r="JYW1" s="628"/>
      <c r="JYX1" s="628"/>
      <c r="JYY1" s="628"/>
      <c r="JYZ1" s="628"/>
      <c r="JZA1" s="628"/>
      <c r="JZB1" s="52"/>
      <c r="JZC1" s="55"/>
      <c r="JZD1" s="628"/>
      <c r="JZE1" s="628"/>
      <c r="JZF1" s="628"/>
      <c r="JZG1" s="628"/>
      <c r="JZH1" s="628"/>
      <c r="JZI1" s="52"/>
      <c r="JZJ1" s="55"/>
      <c r="JZK1" s="628"/>
      <c r="JZL1" s="628"/>
      <c r="JZM1" s="628"/>
      <c r="JZN1" s="628"/>
      <c r="JZO1" s="628"/>
      <c r="JZP1" s="52"/>
      <c r="JZQ1" s="55"/>
      <c r="JZR1" s="628"/>
      <c r="JZS1" s="628"/>
      <c r="JZT1" s="628"/>
      <c r="JZU1" s="628"/>
      <c r="JZV1" s="628"/>
      <c r="JZW1" s="52"/>
      <c r="JZX1" s="55"/>
      <c r="JZY1" s="628"/>
      <c r="JZZ1" s="628"/>
      <c r="KAA1" s="628"/>
      <c r="KAB1" s="628"/>
      <c r="KAC1" s="628"/>
      <c r="KAD1" s="52"/>
      <c r="KAE1" s="55"/>
      <c r="KAF1" s="628"/>
      <c r="KAG1" s="628"/>
      <c r="KAH1" s="628"/>
      <c r="KAI1" s="628"/>
      <c r="KAJ1" s="628"/>
      <c r="KAK1" s="52"/>
      <c r="KAL1" s="55"/>
      <c r="KAM1" s="628"/>
      <c r="KAN1" s="628"/>
      <c r="KAO1" s="628"/>
      <c r="KAP1" s="628"/>
      <c r="KAQ1" s="628"/>
      <c r="KAR1" s="52"/>
      <c r="KAS1" s="55"/>
      <c r="KAT1" s="628"/>
      <c r="KAU1" s="628"/>
      <c r="KAV1" s="628"/>
      <c r="KAW1" s="628"/>
      <c r="KAX1" s="628"/>
      <c r="KAY1" s="52"/>
      <c r="KAZ1" s="55"/>
      <c r="KBA1" s="628"/>
      <c r="KBB1" s="628"/>
      <c r="KBC1" s="628"/>
      <c r="KBD1" s="628"/>
      <c r="KBE1" s="628"/>
      <c r="KBF1" s="52"/>
      <c r="KBG1" s="55"/>
      <c r="KBH1" s="628"/>
      <c r="KBI1" s="628"/>
      <c r="KBJ1" s="628"/>
      <c r="KBK1" s="628"/>
      <c r="KBL1" s="628"/>
      <c r="KBM1" s="52"/>
      <c r="KBN1" s="55"/>
      <c r="KBO1" s="628"/>
      <c r="KBP1" s="628"/>
      <c r="KBQ1" s="628"/>
      <c r="KBR1" s="628"/>
      <c r="KBS1" s="628"/>
      <c r="KBT1" s="52"/>
      <c r="KBU1" s="55"/>
      <c r="KBV1" s="628"/>
      <c r="KBW1" s="628"/>
      <c r="KBX1" s="628"/>
      <c r="KBY1" s="628"/>
      <c r="KBZ1" s="628"/>
      <c r="KCA1" s="52"/>
      <c r="KCB1" s="55"/>
      <c r="KCC1" s="628"/>
      <c r="KCD1" s="628"/>
      <c r="KCE1" s="628"/>
      <c r="KCF1" s="628"/>
      <c r="KCG1" s="628"/>
      <c r="KCH1" s="52"/>
      <c r="KCI1" s="55"/>
      <c r="KCJ1" s="628"/>
      <c r="KCK1" s="628"/>
      <c r="KCL1" s="628"/>
      <c r="KCM1" s="628"/>
      <c r="KCN1" s="628"/>
      <c r="KCO1" s="52"/>
      <c r="KCP1" s="55"/>
      <c r="KCQ1" s="628"/>
      <c r="KCR1" s="628"/>
      <c r="KCS1" s="628"/>
      <c r="KCT1" s="628"/>
      <c r="KCU1" s="628"/>
      <c r="KCV1" s="52"/>
      <c r="KCW1" s="55"/>
      <c r="KCX1" s="628"/>
      <c r="KCY1" s="628"/>
      <c r="KCZ1" s="628"/>
      <c r="KDA1" s="628"/>
      <c r="KDB1" s="628"/>
      <c r="KDC1" s="52"/>
      <c r="KDD1" s="55"/>
      <c r="KDE1" s="628"/>
      <c r="KDF1" s="628"/>
      <c r="KDG1" s="628"/>
      <c r="KDH1" s="628"/>
      <c r="KDI1" s="628"/>
      <c r="KDJ1" s="52"/>
      <c r="KDK1" s="55"/>
      <c r="KDL1" s="628"/>
      <c r="KDM1" s="628"/>
      <c r="KDN1" s="628"/>
      <c r="KDO1" s="628"/>
      <c r="KDP1" s="628"/>
      <c r="KDQ1" s="52"/>
      <c r="KDR1" s="55"/>
      <c r="KDS1" s="628"/>
      <c r="KDT1" s="628"/>
      <c r="KDU1" s="628"/>
      <c r="KDV1" s="628"/>
      <c r="KDW1" s="628"/>
      <c r="KDX1" s="52"/>
      <c r="KDY1" s="55"/>
      <c r="KDZ1" s="628"/>
      <c r="KEA1" s="628"/>
      <c r="KEB1" s="628"/>
      <c r="KEC1" s="628"/>
      <c r="KED1" s="628"/>
      <c r="KEE1" s="52"/>
      <c r="KEF1" s="55"/>
      <c r="KEG1" s="628"/>
      <c r="KEH1" s="628"/>
      <c r="KEI1" s="628"/>
      <c r="KEJ1" s="628"/>
      <c r="KEK1" s="628"/>
      <c r="KEL1" s="52"/>
      <c r="KEM1" s="55"/>
      <c r="KEN1" s="628"/>
      <c r="KEO1" s="628"/>
      <c r="KEP1" s="628"/>
      <c r="KEQ1" s="628"/>
      <c r="KER1" s="628"/>
      <c r="KES1" s="52"/>
      <c r="KET1" s="55"/>
      <c r="KEU1" s="628"/>
      <c r="KEV1" s="628"/>
      <c r="KEW1" s="628"/>
      <c r="KEX1" s="628"/>
      <c r="KEY1" s="628"/>
      <c r="KEZ1" s="52"/>
      <c r="KFA1" s="55"/>
      <c r="KFB1" s="628"/>
      <c r="KFC1" s="628"/>
      <c r="KFD1" s="628"/>
      <c r="KFE1" s="628"/>
      <c r="KFF1" s="628"/>
      <c r="KFG1" s="52"/>
      <c r="KFH1" s="55"/>
      <c r="KFI1" s="628"/>
      <c r="KFJ1" s="628"/>
      <c r="KFK1" s="628"/>
      <c r="KFL1" s="628"/>
      <c r="KFM1" s="628"/>
      <c r="KFN1" s="52"/>
      <c r="KFO1" s="55"/>
      <c r="KFP1" s="628"/>
      <c r="KFQ1" s="628"/>
      <c r="KFR1" s="628"/>
      <c r="KFS1" s="628"/>
      <c r="KFT1" s="628"/>
      <c r="KFU1" s="52"/>
      <c r="KFV1" s="55"/>
      <c r="KFW1" s="628"/>
      <c r="KFX1" s="628"/>
      <c r="KFY1" s="628"/>
      <c r="KFZ1" s="628"/>
      <c r="KGA1" s="628"/>
      <c r="KGB1" s="52"/>
      <c r="KGC1" s="55"/>
      <c r="KGD1" s="628"/>
      <c r="KGE1" s="628"/>
      <c r="KGF1" s="628"/>
      <c r="KGG1" s="628"/>
      <c r="KGH1" s="628"/>
      <c r="KGI1" s="52"/>
      <c r="KGJ1" s="55"/>
      <c r="KGK1" s="628"/>
      <c r="KGL1" s="628"/>
      <c r="KGM1" s="628"/>
      <c r="KGN1" s="628"/>
      <c r="KGO1" s="628"/>
      <c r="KGP1" s="52"/>
      <c r="KGQ1" s="55"/>
      <c r="KGR1" s="628"/>
      <c r="KGS1" s="628"/>
      <c r="KGT1" s="628"/>
      <c r="KGU1" s="628"/>
      <c r="KGV1" s="628"/>
      <c r="KGW1" s="52"/>
      <c r="KGX1" s="55"/>
      <c r="KGY1" s="628"/>
      <c r="KGZ1" s="628"/>
      <c r="KHA1" s="628"/>
      <c r="KHB1" s="628"/>
      <c r="KHC1" s="628"/>
      <c r="KHD1" s="52"/>
      <c r="KHE1" s="55"/>
      <c r="KHF1" s="628"/>
      <c r="KHG1" s="628"/>
      <c r="KHH1" s="628"/>
      <c r="KHI1" s="628"/>
      <c r="KHJ1" s="628"/>
      <c r="KHK1" s="52"/>
      <c r="KHL1" s="55"/>
      <c r="KHM1" s="628"/>
      <c r="KHN1" s="628"/>
      <c r="KHO1" s="628"/>
      <c r="KHP1" s="628"/>
      <c r="KHQ1" s="628"/>
      <c r="KHR1" s="52"/>
      <c r="KHS1" s="55"/>
      <c r="KHT1" s="628"/>
      <c r="KHU1" s="628"/>
      <c r="KHV1" s="628"/>
      <c r="KHW1" s="628"/>
      <c r="KHX1" s="628"/>
      <c r="KHY1" s="52"/>
      <c r="KHZ1" s="55"/>
      <c r="KIA1" s="628"/>
      <c r="KIB1" s="628"/>
      <c r="KIC1" s="628"/>
      <c r="KID1" s="628"/>
      <c r="KIE1" s="628"/>
      <c r="KIF1" s="52"/>
      <c r="KIG1" s="55"/>
      <c r="KIH1" s="628"/>
      <c r="KII1" s="628"/>
      <c r="KIJ1" s="628"/>
      <c r="KIK1" s="628"/>
      <c r="KIL1" s="628"/>
      <c r="KIM1" s="52"/>
      <c r="KIN1" s="55"/>
      <c r="KIO1" s="628"/>
      <c r="KIP1" s="628"/>
      <c r="KIQ1" s="628"/>
      <c r="KIR1" s="628"/>
      <c r="KIS1" s="628"/>
      <c r="KIT1" s="52"/>
      <c r="KIU1" s="55"/>
      <c r="KIV1" s="628"/>
      <c r="KIW1" s="628"/>
      <c r="KIX1" s="628"/>
      <c r="KIY1" s="628"/>
      <c r="KIZ1" s="628"/>
      <c r="KJA1" s="52"/>
      <c r="KJB1" s="55"/>
      <c r="KJC1" s="628"/>
      <c r="KJD1" s="628"/>
      <c r="KJE1" s="628"/>
      <c r="KJF1" s="628"/>
      <c r="KJG1" s="628"/>
      <c r="KJH1" s="52"/>
      <c r="KJI1" s="55"/>
      <c r="KJJ1" s="628"/>
      <c r="KJK1" s="628"/>
      <c r="KJL1" s="628"/>
      <c r="KJM1" s="628"/>
      <c r="KJN1" s="628"/>
      <c r="KJO1" s="52"/>
      <c r="KJP1" s="55"/>
      <c r="KJQ1" s="628"/>
      <c r="KJR1" s="628"/>
      <c r="KJS1" s="628"/>
      <c r="KJT1" s="628"/>
      <c r="KJU1" s="628"/>
      <c r="KJV1" s="52"/>
      <c r="KJW1" s="55"/>
      <c r="KJX1" s="628"/>
      <c r="KJY1" s="628"/>
      <c r="KJZ1" s="628"/>
      <c r="KKA1" s="628"/>
      <c r="KKB1" s="628"/>
      <c r="KKC1" s="52"/>
      <c r="KKD1" s="55"/>
      <c r="KKE1" s="628"/>
      <c r="KKF1" s="628"/>
      <c r="KKG1" s="628"/>
      <c r="KKH1" s="628"/>
      <c r="KKI1" s="628"/>
      <c r="KKJ1" s="52"/>
      <c r="KKK1" s="55"/>
      <c r="KKL1" s="628"/>
      <c r="KKM1" s="628"/>
      <c r="KKN1" s="628"/>
      <c r="KKO1" s="628"/>
      <c r="KKP1" s="628"/>
      <c r="KKQ1" s="52"/>
      <c r="KKR1" s="55"/>
      <c r="KKS1" s="628"/>
      <c r="KKT1" s="628"/>
      <c r="KKU1" s="628"/>
      <c r="KKV1" s="628"/>
      <c r="KKW1" s="628"/>
      <c r="KKX1" s="52"/>
      <c r="KKY1" s="55"/>
      <c r="KKZ1" s="628"/>
      <c r="KLA1" s="628"/>
      <c r="KLB1" s="628"/>
      <c r="KLC1" s="628"/>
      <c r="KLD1" s="628"/>
      <c r="KLE1" s="52"/>
      <c r="KLF1" s="55"/>
      <c r="KLG1" s="628"/>
      <c r="KLH1" s="628"/>
      <c r="KLI1" s="628"/>
      <c r="KLJ1" s="628"/>
      <c r="KLK1" s="628"/>
      <c r="KLL1" s="52"/>
      <c r="KLM1" s="55"/>
      <c r="KLN1" s="628"/>
      <c r="KLO1" s="628"/>
      <c r="KLP1" s="628"/>
      <c r="KLQ1" s="628"/>
      <c r="KLR1" s="628"/>
      <c r="KLS1" s="52"/>
      <c r="KLT1" s="55"/>
      <c r="KLU1" s="628"/>
      <c r="KLV1" s="628"/>
      <c r="KLW1" s="628"/>
      <c r="KLX1" s="628"/>
      <c r="KLY1" s="628"/>
      <c r="KLZ1" s="52"/>
      <c r="KMA1" s="55"/>
      <c r="KMB1" s="628"/>
      <c r="KMC1" s="628"/>
      <c r="KMD1" s="628"/>
      <c r="KME1" s="628"/>
      <c r="KMF1" s="628"/>
      <c r="KMG1" s="52"/>
      <c r="KMH1" s="55"/>
      <c r="KMI1" s="628"/>
      <c r="KMJ1" s="628"/>
      <c r="KMK1" s="628"/>
      <c r="KML1" s="628"/>
      <c r="KMM1" s="628"/>
      <c r="KMN1" s="52"/>
      <c r="KMO1" s="55"/>
      <c r="KMP1" s="628"/>
      <c r="KMQ1" s="628"/>
      <c r="KMR1" s="628"/>
      <c r="KMS1" s="628"/>
      <c r="KMT1" s="628"/>
      <c r="KMU1" s="52"/>
      <c r="KMV1" s="55"/>
      <c r="KMW1" s="628"/>
      <c r="KMX1" s="628"/>
      <c r="KMY1" s="628"/>
      <c r="KMZ1" s="628"/>
      <c r="KNA1" s="628"/>
      <c r="KNB1" s="52"/>
      <c r="KNC1" s="55"/>
      <c r="KND1" s="628"/>
      <c r="KNE1" s="628"/>
      <c r="KNF1" s="628"/>
      <c r="KNG1" s="628"/>
      <c r="KNH1" s="628"/>
      <c r="KNI1" s="52"/>
      <c r="KNJ1" s="55"/>
      <c r="KNK1" s="628"/>
      <c r="KNL1" s="628"/>
      <c r="KNM1" s="628"/>
      <c r="KNN1" s="628"/>
      <c r="KNO1" s="628"/>
      <c r="KNP1" s="52"/>
      <c r="KNQ1" s="55"/>
      <c r="KNR1" s="628"/>
      <c r="KNS1" s="628"/>
      <c r="KNT1" s="628"/>
      <c r="KNU1" s="628"/>
      <c r="KNV1" s="628"/>
      <c r="KNW1" s="52"/>
      <c r="KNX1" s="55"/>
      <c r="KNY1" s="628"/>
      <c r="KNZ1" s="628"/>
      <c r="KOA1" s="628"/>
      <c r="KOB1" s="628"/>
      <c r="KOC1" s="628"/>
      <c r="KOD1" s="52"/>
      <c r="KOE1" s="55"/>
      <c r="KOF1" s="628"/>
      <c r="KOG1" s="628"/>
      <c r="KOH1" s="628"/>
      <c r="KOI1" s="628"/>
      <c r="KOJ1" s="628"/>
      <c r="KOK1" s="52"/>
      <c r="KOL1" s="55"/>
      <c r="KOM1" s="628"/>
      <c r="KON1" s="628"/>
      <c r="KOO1" s="628"/>
      <c r="KOP1" s="628"/>
      <c r="KOQ1" s="628"/>
      <c r="KOR1" s="52"/>
      <c r="KOS1" s="55"/>
      <c r="KOT1" s="628"/>
      <c r="KOU1" s="628"/>
      <c r="KOV1" s="628"/>
      <c r="KOW1" s="628"/>
      <c r="KOX1" s="628"/>
      <c r="KOY1" s="52"/>
      <c r="KOZ1" s="55"/>
      <c r="KPA1" s="628"/>
      <c r="KPB1" s="628"/>
      <c r="KPC1" s="628"/>
      <c r="KPD1" s="628"/>
      <c r="KPE1" s="628"/>
      <c r="KPF1" s="52"/>
      <c r="KPG1" s="55"/>
      <c r="KPH1" s="628"/>
      <c r="KPI1" s="628"/>
      <c r="KPJ1" s="628"/>
      <c r="KPK1" s="628"/>
      <c r="KPL1" s="628"/>
      <c r="KPM1" s="52"/>
      <c r="KPN1" s="55"/>
      <c r="KPO1" s="628"/>
      <c r="KPP1" s="628"/>
      <c r="KPQ1" s="628"/>
      <c r="KPR1" s="628"/>
      <c r="KPS1" s="628"/>
      <c r="KPT1" s="52"/>
      <c r="KPU1" s="55"/>
      <c r="KPV1" s="628"/>
      <c r="KPW1" s="628"/>
      <c r="KPX1" s="628"/>
      <c r="KPY1" s="628"/>
      <c r="KPZ1" s="628"/>
      <c r="KQA1" s="52"/>
      <c r="KQB1" s="55"/>
      <c r="KQC1" s="628"/>
      <c r="KQD1" s="628"/>
      <c r="KQE1" s="628"/>
      <c r="KQF1" s="628"/>
      <c r="KQG1" s="628"/>
      <c r="KQH1" s="52"/>
      <c r="KQI1" s="55"/>
      <c r="KQJ1" s="628"/>
      <c r="KQK1" s="628"/>
      <c r="KQL1" s="628"/>
      <c r="KQM1" s="628"/>
      <c r="KQN1" s="628"/>
      <c r="KQO1" s="52"/>
      <c r="KQP1" s="55"/>
      <c r="KQQ1" s="628"/>
      <c r="KQR1" s="628"/>
      <c r="KQS1" s="628"/>
      <c r="KQT1" s="628"/>
      <c r="KQU1" s="628"/>
      <c r="KQV1" s="52"/>
      <c r="KQW1" s="55"/>
      <c r="KQX1" s="628"/>
      <c r="KQY1" s="628"/>
      <c r="KQZ1" s="628"/>
      <c r="KRA1" s="628"/>
      <c r="KRB1" s="628"/>
      <c r="KRC1" s="52"/>
      <c r="KRD1" s="55"/>
      <c r="KRE1" s="628"/>
      <c r="KRF1" s="628"/>
      <c r="KRG1" s="628"/>
      <c r="KRH1" s="628"/>
      <c r="KRI1" s="628"/>
      <c r="KRJ1" s="52"/>
      <c r="KRK1" s="55"/>
      <c r="KRL1" s="628"/>
      <c r="KRM1" s="628"/>
      <c r="KRN1" s="628"/>
      <c r="KRO1" s="628"/>
      <c r="KRP1" s="628"/>
      <c r="KRQ1" s="52"/>
      <c r="KRR1" s="55"/>
      <c r="KRS1" s="628"/>
      <c r="KRT1" s="628"/>
      <c r="KRU1" s="628"/>
      <c r="KRV1" s="628"/>
      <c r="KRW1" s="628"/>
      <c r="KRX1" s="52"/>
      <c r="KRY1" s="55"/>
      <c r="KRZ1" s="628"/>
      <c r="KSA1" s="628"/>
      <c r="KSB1" s="628"/>
      <c r="KSC1" s="628"/>
      <c r="KSD1" s="628"/>
      <c r="KSE1" s="52"/>
      <c r="KSF1" s="55"/>
      <c r="KSG1" s="628"/>
      <c r="KSH1" s="628"/>
      <c r="KSI1" s="628"/>
      <c r="KSJ1" s="628"/>
      <c r="KSK1" s="628"/>
      <c r="KSL1" s="52"/>
      <c r="KSM1" s="55"/>
      <c r="KSN1" s="628"/>
      <c r="KSO1" s="628"/>
      <c r="KSP1" s="628"/>
      <c r="KSQ1" s="628"/>
      <c r="KSR1" s="628"/>
      <c r="KSS1" s="52"/>
      <c r="KST1" s="55"/>
      <c r="KSU1" s="628"/>
      <c r="KSV1" s="628"/>
      <c r="KSW1" s="628"/>
      <c r="KSX1" s="628"/>
      <c r="KSY1" s="628"/>
      <c r="KSZ1" s="52"/>
      <c r="KTA1" s="55"/>
      <c r="KTB1" s="628"/>
      <c r="KTC1" s="628"/>
      <c r="KTD1" s="628"/>
      <c r="KTE1" s="628"/>
      <c r="KTF1" s="628"/>
      <c r="KTG1" s="52"/>
      <c r="KTH1" s="55"/>
      <c r="KTI1" s="628"/>
      <c r="KTJ1" s="628"/>
      <c r="KTK1" s="628"/>
      <c r="KTL1" s="628"/>
      <c r="KTM1" s="628"/>
      <c r="KTN1" s="52"/>
      <c r="KTO1" s="55"/>
      <c r="KTP1" s="628"/>
      <c r="KTQ1" s="628"/>
      <c r="KTR1" s="628"/>
      <c r="KTS1" s="628"/>
      <c r="KTT1" s="628"/>
      <c r="KTU1" s="52"/>
      <c r="KTV1" s="55"/>
      <c r="KTW1" s="628"/>
      <c r="KTX1" s="628"/>
      <c r="KTY1" s="628"/>
      <c r="KTZ1" s="628"/>
      <c r="KUA1" s="628"/>
      <c r="KUB1" s="52"/>
      <c r="KUC1" s="55"/>
      <c r="KUD1" s="628"/>
      <c r="KUE1" s="628"/>
      <c r="KUF1" s="628"/>
      <c r="KUG1" s="628"/>
      <c r="KUH1" s="628"/>
      <c r="KUI1" s="52"/>
      <c r="KUJ1" s="55"/>
      <c r="KUK1" s="628"/>
      <c r="KUL1" s="628"/>
      <c r="KUM1" s="628"/>
      <c r="KUN1" s="628"/>
      <c r="KUO1" s="628"/>
      <c r="KUP1" s="52"/>
      <c r="KUQ1" s="55"/>
      <c r="KUR1" s="628"/>
      <c r="KUS1" s="628"/>
      <c r="KUT1" s="628"/>
      <c r="KUU1" s="628"/>
      <c r="KUV1" s="628"/>
      <c r="KUW1" s="52"/>
      <c r="KUX1" s="55"/>
      <c r="KUY1" s="628"/>
      <c r="KUZ1" s="628"/>
      <c r="KVA1" s="628"/>
      <c r="KVB1" s="628"/>
      <c r="KVC1" s="628"/>
      <c r="KVD1" s="52"/>
      <c r="KVE1" s="55"/>
      <c r="KVF1" s="628"/>
      <c r="KVG1" s="628"/>
      <c r="KVH1" s="628"/>
      <c r="KVI1" s="628"/>
      <c r="KVJ1" s="628"/>
      <c r="KVK1" s="52"/>
      <c r="KVL1" s="55"/>
      <c r="KVM1" s="628"/>
      <c r="KVN1" s="628"/>
      <c r="KVO1" s="628"/>
      <c r="KVP1" s="628"/>
      <c r="KVQ1" s="628"/>
      <c r="KVR1" s="52"/>
      <c r="KVS1" s="55"/>
      <c r="KVT1" s="628"/>
      <c r="KVU1" s="628"/>
      <c r="KVV1" s="628"/>
      <c r="KVW1" s="628"/>
      <c r="KVX1" s="628"/>
      <c r="KVY1" s="52"/>
      <c r="KVZ1" s="55"/>
      <c r="KWA1" s="628"/>
      <c r="KWB1" s="628"/>
      <c r="KWC1" s="628"/>
      <c r="KWD1" s="628"/>
      <c r="KWE1" s="628"/>
      <c r="KWF1" s="52"/>
      <c r="KWG1" s="55"/>
      <c r="KWH1" s="628"/>
      <c r="KWI1" s="628"/>
      <c r="KWJ1" s="628"/>
      <c r="KWK1" s="628"/>
      <c r="KWL1" s="628"/>
      <c r="KWM1" s="52"/>
      <c r="KWN1" s="55"/>
      <c r="KWO1" s="628"/>
      <c r="KWP1" s="628"/>
      <c r="KWQ1" s="628"/>
      <c r="KWR1" s="628"/>
      <c r="KWS1" s="628"/>
      <c r="KWT1" s="52"/>
      <c r="KWU1" s="55"/>
      <c r="KWV1" s="628"/>
      <c r="KWW1" s="628"/>
      <c r="KWX1" s="628"/>
      <c r="KWY1" s="628"/>
      <c r="KWZ1" s="628"/>
      <c r="KXA1" s="52"/>
      <c r="KXB1" s="55"/>
      <c r="KXC1" s="628"/>
      <c r="KXD1" s="628"/>
      <c r="KXE1" s="628"/>
      <c r="KXF1" s="628"/>
      <c r="KXG1" s="628"/>
      <c r="KXH1" s="52"/>
      <c r="KXI1" s="55"/>
      <c r="KXJ1" s="628"/>
      <c r="KXK1" s="628"/>
      <c r="KXL1" s="628"/>
      <c r="KXM1" s="628"/>
      <c r="KXN1" s="628"/>
      <c r="KXO1" s="52"/>
      <c r="KXP1" s="55"/>
      <c r="KXQ1" s="628"/>
      <c r="KXR1" s="628"/>
      <c r="KXS1" s="628"/>
      <c r="KXT1" s="628"/>
      <c r="KXU1" s="628"/>
      <c r="KXV1" s="52"/>
      <c r="KXW1" s="55"/>
      <c r="KXX1" s="628"/>
      <c r="KXY1" s="628"/>
      <c r="KXZ1" s="628"/>
      <c r="KYA1" s="628"/>
      <c r="KYB1" s="628"/>
      <c r="KYC1" s="52"/>
      <c r="KYD1" s="55"/>
      <c r="KYE1" s="628"/>
      <c r="KYF1" s="628"/>
      <c r="KYG1" s="628"/>
      <c r="KYH1" s="628"/>
      <c r="KYI1" s="628"/>
      <c r="KYJ1" s="52"/>
      <c r="KYK1" s="55"/>
      <c r="KYL1" s="628"/>
      <c r="KYM1" s="628"/>
      <c r="KYN1" s="628"/>
      <c r="KYO1" s="628"/>
      <c r="KYP1" s="628"/>
      <c r="KYQ1" s="52"/>
      <c r="KYR1" s="55"/>
      <c r="KYS1" s="628"/>
      <c r="KYT1" s="628"/>
      <c r="KYU1" s="628"/>
      <c r="KYV1" s="628"/>
      <c r="KYW1" s="628"/>
      <c r="KYX1" s="52"/>
      <c r="KYY1" s="55"/>
      <c r="KYZ1" s="628"/>
      <c r="KZA1" s="628"/>
      <c r="KZB1" s="628"/>
      <c r="KZC1" s="628"/>
      <c r="KZD1" s="628"/>
      <c r="KZE1" s="52"/>
      <c r="KZF1" s="55"/>
      <c r="KZG1" s="628"/>
      <c r="KZH1" s="628"/>
      <c r="KZI1" s="628"/>
      <c r="KZJ1" s="628"/>
      <c r="KZK1" s="628"/>
      <c r="KZL1" s="52"/>
      <c r="KZM1" s="55"/>
      <c r="KZN1" s="628"/>
      <c r="KZO1" s="628"/>
      <c r="KZP1" s="628"/>
      <c r="KZQ1" s="628"/>
      <c r="KZR1" s="628"/>
      <c r="KZS1" s="52"/>
      <c r="KZT1" s="55"/>
      <c r="KZU1" s="628"/>
      <c r="KZV1" s="628"/>
      <c r="KZW1" s="628"/>
      <c r="KZX1" s="628"/>
      <c r="KZY1" s="628"/>
      <c r="KZZ1" s="52"/>
      <c r="LAA1" s="55"/>
      <c r="LAB1" s="628"/>
      <c r="LAC1" s="628"/>
      <c r="LAD1" s="628"/>
      <c r="LAE1" s="628"/>
      <c r="LAF1" s="628"/>
      <c r="LAG1" s="52"/>
      <c r="LAH1" s="55"/>
      <c r="LAI1" s="628"/>
      <c r="LAJ1" s="628"/>
      <c r="LAK1" s="628"/>
      <c r="LAL1" s="628"/>
      <c r="LAM1" s="628"/>
      <c r="LAN1" s="52"/>
      <c r="LAO1" s="55"/>
      <c r="LAP1" s="628"/>
      <c r="LAQ1" s="628"/>
      <c r="LAR1" s="628"/>
      <c r="LAS1" s="628"/>
      <c r="LAT1" s="628"/>
      <c r="LAU1" s="52"/>
      <c r="LAV1" s="55"/>
      <c r="LAW1" s="628"/>
      <c r="LAX1" s="628"/>
      <c r="LAY1" s="628"/>
      <c r="LAZ1" s="628"/>
      <c r="LBA1" s="628"/>
      <c r="LBB1" s="52"/>
      <c r="LBC1" s="55"/>
      <c r="LBD1" s="628"/>
      <c r="LBE1" s="628"/>
      <c r="LBF1" s="628"/>
      <c r="LBG1" s="628"/>
      <c r="LBH1" s="628"/>
      <c r="LBI1" s="52"/>
      <c r="LBJ1" s="55"/>
      <c r="LBK1" s="628"/>
      <c r="LBL1" s="628"/>
      <c r="LBM1" s="628"/>
      <c r="LBN1" s="628"/>
      <c r="LBO1" s="628"/>
      <c r="LBP1" s="52"/>
      <c r="LBQ1" s="55"/>
      <c r="LBR1" s="628"/>
      <c r="LBS1" s="628"/>
      <c r="LBT1" s="628"/>
      <c r="LBU1" s="628"/>
      <c r="LBV1" s="628"/>
      <c r="LBW1" s="52"/>
      <c r="LBX1" s="55"/>
      <c r="LBY1" s="628"/>
      <c r="LBZ1" s="628"/>
      <c r="LCA1" s="628"/>
      <c r="LCB1" s="628"/>
      <c r="LCC1" s="628"/>
      <c r="LCD1" s="52"/>
      <c r="LCE1" s="55"/>
      <c r="LCF1" s="628"/>
      <c r="LCG1" s="628"/>
      <c r="LCH1" s="628"/>
      <c r="LCI1" s="628"/>
      <c r="LCJ1" s="628"/>
      <c r="LCK1" s="52"/>
      <c r="LCL1" s="55"/>
      <c r="LCM1" s="628"/>
      <c r="LCN1" s="628"/>
      <c r="LCO1" s="628"/>
      <c r="LCP1" s="628"/>
      <c r="LCQ1" s="628"/>
      <c r="LCR1" s="52"/>
      <c r="LCS1" s="55"/>
      <c r="LCT1" s="628"/>
      <c r="LCU1" s="628"/>
      <c r="LCV1" s="628"/>
      <c r="LCW1" s="628"/>
      <c r="LCX1" s="628"/>
      <c r="LCY1" s="52"/>
      <c r="LCZ1" s="55"/>
      <c r="LDA1" s="628"/>
      <c r="LDB1" s="628"/>
      <c r="LDC1" s="628"/>
      <c r="LDD1" s="628"/>
      <c r="LDE1" s="628"/>
      <c r="LDF1" s="52"/>
      <c r="LDG1" s="55"/>
      <c r="LDH1" s="628"/>
      <c r="LDI1" s="628"/>
      <c r="LDJ1" s="628"/>
      <c r="LDK1" s="628"/>
      <c r="LDL1" s="628"/>
      <c r="LDM1" s="52"/>
      <c r="LDN1" s="55"/>
      <c r="LDO1" s="628"/>
      <c r="LDP1" s="628"/>
      <c r="LDQ1" s="628"/>
      <c r="LDR1" s="628"/>
      <c r="LDS1" s="628"/>
      <c r="LDT1" s="52"/>
      <c r="LDU1" s="55"/>
      <c r="LDV1" s="628"/>
      <c r="LDW1" s="628"/>
      <c r="LDX1" s="628"/>
      <c r="LDY1" s="628"/>
      <c r="LDZ1" s="628"/>
      <c r="LEA1" s="52"/>
      <c r="LEB1" s="55"/>
      <c r="LEC1" s="628"/>
      <c r="LED1" s="628"/>
      <c r="LEE1" s="628"/>
      <c r="LEF1" s="628"/>
      <c r="LEG1" s="628"/>
      <c r="LEH1" s="52"/>
      <c r="LEI1" s="55"/>
      <c r="LEJ1" s="628"/>
      <c r="LEK1" s="628"/>
      <c r="LEL1" s="628"/>
      <c r="LEM1" s="628"/>
      <c r="LEN1" s="628"/>
      <c r="LEO1" s="52"/>
      <c r="LEP1" s="55"/>
      <c r="LEQ1" s="628"/>
      <c r="LER1" s="628"/>
      <c r="LES1" s="628"/>
      <c r="LET1" s="628"/>
      <c r="LEU1" s="628"/>
      <c r="LEV1" s="52"/>
      <c r="LEW1" s="55"/>
      <c r="LEX1" s="628"/>
      <c r="LEY1" s="628"/>
      <c r="LEZ1" s="628"/>
      <c r="LFA1" s="628"/>
      <c r="LFB1" s="628"/>
      <c r="LFC1" s="52"/>
      <c r="LFD1" s="55"/>
      <c r="LFE1" s="628"/>
      <c r="LFF1" s="628"/>
      <c r="LFG1" s="628"/>
      <c r="LFH1" s="628"/>
      <c r="LFI1" s="628"/>
      <c r="LFJ1" s="52"/>
      <c r="LFK1" s="55"/>
      <c r="LFL1" s="628"/>
      <c r="LFM1" s="628"/>
      <c r="LFN1" s="628"/>
      <c r="LFO1" s="628"/>
      <c r="LFP1" s="628"/>
      <c r="LFQ1" s="52"/>
      <c r="LFR1" s="55"/>
      <c r="LFS1" s="628"/>
      <c r="LFT1" s="628"/>
      <c r="LFU1" s="628"/>
      <c r="LFV1" s="628"/>
      <c r="LFW1" s="628"/>
      <c r="LFX1" s="52"/>
      <c r="LFY1" s="55"/>
      <c r="LFZ1" s="628"/>
      <c r="LGA1" s="628"/>
      <c r="LGB1" s="628"/>
      <c r="LGC1" s="628"/>
      <c r="LGD1" s="628"/>
      <c r="LGE1" s="52"/>
      <c r="LGF1" s="55"/>
      <c r="LGG1" s="628"/>
      <c r="LGH1" s="628"/>
      <c r="LGI1" s="628"/>
      <c r="LGJ1" s="628"/>
      <c r="LGK1" s="628"/>
      <c r="LGL1" s="52"/>
      <c r="LGM1" s="55"/>
      <c r="LGN1" s="628"/>
      <c r="LGO1" s="628"/>
      <c r="LGP1" s="628"/>
      <c r="LGQ1" s="628"/>
      <c r="LGR1" s="628"/>
      <c r="LGS1" s="52"/>
      <c r="LGT1" s="55"/>
      <c r="LGU1" s="628"/>
      <c r="LGV1" s="628"/>
      <c r="LGW1" s="628"/>
      <c r="LGX1" s="628"/>
      <c r="LGY1" s="628"/>
      <c r="LGZ1" s="52"/>
      <c r="LHA1" s="55"/>
      <c r="LHB1" s="628"/>
      <c r="LHC1" s="628"/>
      <c r="LHD1" s="628"/>
      <c r="LHE1" s="628"/>
      <c r="LHF1" s="628"/>
      <c r="LHG1" s="52"/>
      <c r="LHH1" s="55"/>
      <c r="LHI1" s="628"/>
      <c r="LHJ1" s="628"/>
      <c r="LHK1" s="628"/>
      <c r="LHL1" s="628"/>
      <c r="LHM1" s="628"/>
      <c r="LHN1" s="52"/>
      <c r="LHO1" s="55"/>
      <c r="LHP1" s="628"/>
      <c r="LHQ1" s="628"/>
      <c r="LHR1" s="628"/>
      <c r="LHS1" s="628"/>
      <c r="LHT1" s="628"/>
      <c r="LHU1" s="52"/>
      <c r="LHV1" s="55"/>
      <c r="LHW1" s="628"/>
      <c r="LHX1" s="628"/>
      <c r="LHY1" s="628"/>
      <c r="LHZ1" s="628"/>
      <c r="LIA1" s="628"/>
      <c r="LIB1" s="52"/>
      <c r="LIC1" s="55"/>
      <c r="LID1" s="628"/>
      <c r="LIE1" s="628"/>
      <c r="LIF1" s="628"/>
      <c r="LIG1" s="628"/>
      <c r="LIH1" s="628"/>
      <c r="LII1" s="52"/>
      <c r="LIJ1" s="55"/>
      <c r="LIK1" s="628"/>
      <c r="LIL1" s="628"/>
      <c r="LIM1" s="628"/>
      <c r="LIN1" s="628"/>
      <c r="LIO1" s="628"/>
      <c r="LIP1" s="52"/>
      <c r="LIQ1" s="55"/>
      <c r="LIR1" s="628"/>
      <c r="LIS1" s="628"/>
      <c r="LIT1" s="628"/>
      <c r="LIU1" s="628"/>
      <c r="LIV1" s="628"/>
      <c r="LIW1" s="52"/>
      <c r="LIX1" s="55"/>
      <c r="LIY1" s="628"/>
      <c r="LIZ1" s="628"/>
      <c r="LJA1" s="628"/>
      <c r="LJB1" s="628"/>
      <c r="LJC1" s="628"/>
      <c r="LJD1" s="52"/>
      <c r="LJE1" s="55"/>
      <c r="LJF1" s="628"/>
      <c r="LJG1" s="628"/>
      <c r="LJH1" s="628"/>
      <c r="LJI1" s="628"/>
      <c r="LJJ1" s="628"/>
      <c r="LJK1" s="52"/>
      <c r="LJL1" s="55"/>
      <c r="LJM1" s="628"/>
      <c r="LJN1" s="628"/>
      <c r="LJO1" s="628"/>
      <c r="LJP1" s="628"/>
      <c r="LJQ1" s="628"/>
      <c r="LJR1" s="52"/>
      <c r="LJS1" s="55"/>
      <c r="LJT1" s="628"/>
      <c r="LJU1" s="628"/>
      <c r="LJV1" s="628"/>
      <c r="LJW1" s="628"/>
      <c r="LJX1" s="628"/>
      <c r="LJY1" s="52"/>
      <c r="LJZ1" s="55"/>
      <c r="LKA1" s="628"/>
      <c r="LKB1" s="628"/>
      <c r="LKC1" s="628"/>
      <c r="LKD1" s="628"/>
      <c r="LKE1" s="628"/>
      <c r="LKF1" s="52"/>
      <c r="LKG1" s="55"/>
      <c r="LKH1" s="628"/>
      <c r="LKI1" s="628"/>
      <c r="LKJ1" s="628"/>
      <c r="LKK1" s="628"/>
      <c r="LKL1" s="628"/>
      <c r="LKM1" s="52"/>
      <c r="LKN1" s="55"/>
      <c r="LKO1" s="628"/>
      <c r="LKP1" s="628"/>
      <c r="LKQ1" s="628"/>
      <c r="LKR1" s="628"/>
      <c r="LKS1" s="628"/>
      <c r="LKT1" s="52"/>
      <c r="LKU1" s="55"/>
      <c r="LKV1" s="628"/>
      <c r="LKW1" s="628"/>
      <c r="LKX1" s="628"/>
      <c r="LKY1" s="628"/>
      <c r="LKZ1" s="628"/>
      <c r="LLA1" s="52"/>
      <c r="LLB1" s="55"/>
      <c r="LLC1" s="628"/>
      <c r="LLD1" s="628"/>
      <c r="LLE1" s="628"/>
      <c r="LLF1" s="628"/>
      <c r="LLG1" s="628"/>
      <c r="LLH1" s="52"/>
      <c r="LLI1" s="55"/>
      <c r="LLJ1" s="628"/>
      <c r="LLK1" s="628"/>
      <c r="LLL1" s="628"/>
      <c r="LLM1" s="628"/>
      <c r="LLN1" s="628"/>
      <c r="LLO1" s="52"/>
      <c r="LLP1" s="55"/>
      <c r="LLQ1" s="628"/>
      <c r="LLR1" s="628"/>
      <c r="LLS1" s="628"/>
      <c r="LLT1" s="628"/>
      <c r="LLU1" s="628"/>
      <c r="LLV1" s="52"/>
      <c r="LLW1" s="55"/>
      <c r="LLX1" s="628"/>
      <c r="LLY1" s="628"/>
      <c r="LLZ1" s="628"/>
      <c r="LMA1" s="628"/>
      <c r="LMB1" s="628"/>
      <c r="LMC1" s="52"/>
      <c r="LMD1" s="55"/>
      <c r="LME1" s="628"/>
      <c r="LMF1" s="628"/>
      <c r="LMG1" s="628"/>
      <c r="LMH1" s="628"/>
      <c r="LMI1" s="628"/>
      <c r="LMJ1" s="52"/>
      <c r="LMK1" s="55"/>
      <c r="LML1" s="628"/>
      <c r="LMM1" s="628"/>
      <c r="LMN1" s="628"/>
      <c r="LMO1" s="628"/>
      <c r="LMP1" s="628"/>
      <c r="LMQ1" s="52"/>
      <c r="LMR1" s="55"/>
      <c r="LMS1" s="628"/>
      <c r="LMT1" s="628"/>
      <c r="LMU1" s="628"/>
      <c r="LMV1" s="628"/>
      <c r="LMW1" s="628"/>
      <c r="LMX1" s="52"/>
      <c r="LMY1" s="55"/>
      <c r="LMZ1" s="628"/>
      <c r="LNA1" s="628"/>
      <c r="LNB1" s="628"/>
      <c r="LNC1" s="628"/>
      <c r="LND1" s="628"/>
      <c r="LNE1" s="52"/>
      <c r="LNF1" s="55"/>
      <c r="LNG1" s="628"/>
      <c r="LNH1" s="628"/>
      <c r="LNI1" s="628"/>
      <c r="LNJ1" s="628"/>
      <c r="LNK1" s="628"/>
      <c r="LNL1" s="52"/>
      <c r="LNM1" s="55"/>
      <c r="LNN1" s="628"/>
      <c r="LNO1" s="628"/>
      <c r="LNP1" s="628"/>
      <c r="LNQ1" s="628"/>
      <c r="LNR1" s="628"/>
      <c r="LNS1" s="52"/>
      <c r="LNT1" s="55"/>
      <c r="LNU1" s="628"/>
      <c r="LNV1" s="628"/>
      <c r="LNW1" s="628"/>
      <c r="LNX1" s="628"/>
      <c r="LNY1" s="628"/>
      <c r="LNZ1" s="52"/>
      <c r="LOA1" s="55"/>
      <c r="LOB1" s="628"/>
      <c r="LOC1" s="628"/>
      <c r="LOD1" s="628"/>
      <c r="LOE1" s="628"/>
      <c r="LOF1" s="628"/>
      <c r="LOG1" s="52"/>
      <c r="LOH1" s="55"/>
      <c r="LOI1" s="628"/>
      <c r="LOJ1" s="628"/>
      <c r="LOK1" s="628"/>
      <c r="LOL1" s="628"/>
      <c r="LOM1" s="628"/>
      <c r="LON1" s="52"/>
      <c r="LOO1" s="55"/>
      <c r="LOP1" s="628"/>
      <c r="LOQ1" s="628"/>
      <c r="LOR1" s="628"/>
      <c r="LOS1" s="628"/>
      <c r="LOT1" s="628"/>
      <c r="LOU1" s="52"/>
      <c r="LOV1" s="55"/>
      <c r="LOW1" s="628"/>
      <c r="LOX1" s="628"/>
      <c r="LOY1" s="628"/>
      <c r="LOZ1" s="628"/>
      <c r="LPA1" s="628"/>
      <c r="LPB1" s="52"/>
      <c r="LPC1" s="55"/>
      <c r="LPD1" s="628"/>
      <c r="LPE1" s="628"/>
      <c r="LPF1" s="628"/>
      <c r="LPG1" s="628"/>
      <c r="LPH1" s="628"/>
      <c r="LPI1" s="52"/>
      <c r="LPJ1" s="55"/>
      <c r="LPK1" s="628"/>
      <c r="LPL1" s="628"/>
      <c r="LPM1" s="628"/>
      <c r="LPN1" s="628"/>
      <c r="LPO1" s="628"/>
      <c r="LPP1" s="52"/>
      <c r="LPQ1" s="55"/>
      <c r="LPR1" s="628"/>
      <c r="LPS1" s="628"/>
      <c r="LPT1" s="628"/>
      <c r="LPU1" s="628"/>
      <c r="LPV1" s="628"/>
      <c r="LPW1" s="52"/>
      <c r="LPX1" s="55"/>
      <c r="LPY1" s="628"/>
      <c r="LPZ1" s="628"/>
      <c r="LQA1" s="628"/>
      <c r="LQB1" s="628"/>
      <c r="LQC1" s="628"/>
      <c r="LQD1" s="52"/>
      <c r="LQE1" s="55"/>
      <c r="LQF1" s="628"/>
      <c r="LQG1" s="628"/>
      <c r="LQH1" s="628"/>
      <c r="LQI1" s="628"/>
      <c r="LQJ1" s="628"/>
      <c r="LQK1" s="52"/>
      <c r="LQL1" s="55"/>
      <c r="LQM1" s="628"/>
      <c r="LQN1" s="628"/>
      <c r="LQO1" s="628"/>
      <c r="LQP1" s="628"/>
      <c r="LQQ1" s="628"/>
      <c r="LQR1" s="52"/>
      <c r="LQS1" s="55"/>
      <c r="LQT1" s="628"/>
      <c r="LQU1" s="628"/>
      <c r="LQV1" s="628"/>
      <c r="LQW1" s="628"/>
      <c r="LQX1" s="628"/>
      <c r="LQY1" s="52"/>
      <c r="LQZ1" s="55"/>
      <c r="LRA1" s="628"/>
      <c r="LRB1" s="628"/>
      <c r="LRC1" s="628"/>
      <c r="LRD1" s="628"/>
      <c r="LRE1" s="628"/>
      <c r="LRF1" s="52"/>
      <c r="LRG1" s="55"/>
      <c r="LRH1" s="628"/>
      <c r="LRI1" s="628"/>
      <c r="LRJ1" s="628"/>
      <c r="LRK1" s="628"/>
      <c r="LRL1" s="628"/>
      <c r="LRM1" s="52"/>
      <c r="LRN1" s="55"/>
      <c r="LRO1" s="628"/>
      <c r="LRP1" s="628"/>
      <c r="LRQ1" s="628"/>
      <c r="LRR1" s="628"/>
      <c r="LRS1" s="628"/>
      <c r="LRT1" s="52"/>
      <c r="LRU1" s="55"/>
      <c r="LRV1" s="628"/>
      <c r="LRW1" s="628"/>
      <c r="LRX1" s="628"/>
      <c r="LRY1" s="628"/>
      <c r="LRZ1" s="628"/>
      <c r="LSA1" s="52"/>
      <c r="LSB1" s="55"/>
      <c r="LSC1" s="628"/>
      <c r="LSD1" s="628"/>
      <c r="LSE1" s="628"/>
      <c r="LSF1" s="628"/>
      <c r="LSG1" s="628"/>
      <c r="LSH1" s="52"/>
      <c r="LSI1" s="55"/>
      <c r="LSJ1" s="628"/>
      <c r="LSK1" s="628"/>
      <c r="LSL1" s="628"/>
      <c r="LSM1" s="628"/>
      <c r="LSN1" s="628"/>
      <c r="LSO1" s="52"/>
      <c r="LSP1" s="55"/>
      <c r="LSQ1" s="628"/>
      <c r="LSR1" s="628"/>
      <c r="LSS1" s="628"/>
      <c r="LST1" s="628"/>
      <c r="LSU1" s="628"/>
      <c r="LSV1" s="52"/>
      <c r="LSW1" s="55"/>
      <c r="LSX1" s="628"/>
      <c r="LSY1" s="628"/>
      <c r="LSZ1" s="628"/>
      <c r="LTA1" s="628"/>
      <c r="LTB1" s="628"/>
      <c r="LTC1" s="52"/>
      <c r="LTD1" s="55"/>
      <c r="LTE1" s="628"/>
      <c r="LTF1" s="628"/>
      <c r="LTG1" s="628"/>
      <c r="LTH1" s="628"/>
      <c r="LTI1" s="628"/>
      <c r="LTJ1" s="52"/>
      <c r="LTK1" s="55"/>
      <c r="LTL1" s="628"/>
      <c r="LTM1" s="628"/>
      <c r="LTN1" s="628"/>
      <c r="LTO1" s="628"/>
      <c r="LTP1" s="628"/>
      <c r="LTQ1" s="52"/>
      <c r="LTR1" s="55"/>
      <c r="LTS1" s="628"/>
      <c r="LTT1" s="628"/>
      <c r="LTU1" s="628"/>
      <c r="LTV1" s="628"/>
      <c r="LTW1" s="628"/>
      <c r="LTX1" s="52"/>
      <c r="LTY1" s="55"/>
      <c r="LTZ1" s="628"/>
      <c r="LUA1" s="628"/>
      <c r="LUB1" s="628"/>
      <c r="LUC1" s="628"/>
      <c r="LUD1" s="628"/>
      <c r="LUE1" s="52"/>
      <c r="LUF1" s="55"/>
      <c r="LUG1" s="628"/>
      <c r="LUH1" s="628"/>
      <c r="LUI1" s="628"/>
      <c r="LUJ1" s="628"/>
      <c r="LUK1" s="628"/>
      <c r="LUL1" s="52"/>
      <c r="LUM1" s="55"/>
      <c r="LUN1" s="628"/>
      <c r="LUO1" s="628"/>
      <c r="LUP1" s="628"/>
      <c r="LUQ1" s="628"/>
      <c r="LUR1" s="628"/>
      <c r="LUS1" s="52"/>
      <c r="LUT1" s="55"/>
      <c r="LUU1" s="628"/>
      <c r="LUV1" s="628"/>
      <c r="LUW1" s="628"/>
      <c r="LUX1" s="628"/>
      <c r="LUY1" s="628"/>
      <c r="LUZ1" s="52"/>
      <c r="LVA1" s="55"/>
      <c r="LVB1" s="628"/>
      <c r="LVC1" s="628"/>
      <c r="LVD1" s="628"/>
      <c r="LVE1" s="628"/>
      <c r="LVF1" s="628"/>
      <c r="LVG1" s="52"/>
      <c r="LVH1" s="55"/>
      <c r="LVI1" s="628"/>
      <c r="LVJ1" s="628"/>
      <c r="LVK1" s="628"/>
      <c r="LVL1" s="628"/>
      <c r="LVM1" s="628"/>
      <c r="LVN1" s="52"/>
      <c r="LVO1" s="55"/>
      <c r="LVP1" s="628"/>
      <c r="LVQ1" s="628"/>
      <c r="LVR1" s="628"/>
      <c r="LVS1" s="628"/>
      <c r="LVT1" s="628"/>
      <c r="LVU1" s="52"/>
      <c r="LVV1" s="55"/>
      <c r="LVW1" s="628"/>
      <c r="LVX1" s="628"/>
      <c r="LVY1" s="628"/>
      <c r="LVZ1" s="628"/>
      <c r="LWA1" s="628"/>
      <c r="LWB1" s="52"/>
      <c r="LWC1" s="55"/>
      <c r="LWD1" s="628"/>
      <c r="LWE1" s="628"/>
      <c r="LWF1" s="628"/>
      <c r="LWG1" s="628"/>
      <c r="LWH1" s="628"/>
      <c r="LWI1" s="52"/>
      <c r="LWJ1" s="55"/>
      <c r="LWK1" s="628"/>
      <c r="LWL1" s="628"/>
      <c r="LWM1" s="628"/>
      <c r="LWN1" s="628"/>
      <c r="LWO1" s="628"/>
      <c r="LWP1" s="52"/>
      <c r="LWQ1" s="55"/>
      <c r="LWR1" s="628"/>
      <c r="LWS1" s="628"/>
      <c r="LWT1" s="628"/>
      <c r="LWU1" s="628"/>
      <c r="LWV1" s="628"/>
      <c r="LWW1" s="52"/>
      <c r="LWX1" s="55"/>
      <c r="LWY1" s="628"/>
      <c r="LWZ1" s="628"/>
      <c r="LXA1" s="628"/>
      <c r="LXB1" s="628"/>
      <c r="LXC1" s="628"/>
      <c r="LXD1" s="52"/>
      <c r="LXE1" s="55"/>
      <c r="LXF1" s="628"/>
      <c r="LXG1" s="628"/>
      <c r="LXH1" s="628"/>
      <c r="LXI1" s="628"/>
      <c r="LXJ1" s="628"/>
      <c r="LXK1" s="52"/>
      <c r="LXL1" s="55"/>
      <c r="LXM1" s="628"/>
      <c r="LXN1" s="628"/>
      <c r="LXO1" s="628"/>
      <c r="LXP1" s="628"/>
      <c r="LXQ1" s="628"/>
      <c r="LXR1" s="52"/>
      <c r="LXS1" s="55"/>
      <c r="LXT1" s="628"/>
      <c r="LXU1" s="628"/>
      <c r="LXV1" s="628"/>
      <c r="LXW1" s="628"/>
      <c r="LXX1" s="628"/>
      <c r="LXY1" s="52"/>
      <c r="LXZ1" s="55"/>
      <c r="LYA1" s="628"/>
      <c r="LYB1" s="628"/>
      <c r="LYC1" s="628"/>
      <c r="LYD1" s="628"/>
      <c r="LYE1" s="628"/>
      <c r="LYF1" s="52"/>
      <c r="LYG1" s="55"/>
      <c r="LYH1" s="628"/>
      <c r="LYI1" s="628"/>
      <c r="LYJ1" s="628"/>
      <c r="LYK1" s="628"/>
      <c r="LYL1" s="628"/>
      <c r="LYM1" s="52"/>
      <c r="LYN1" s="55"/>
      <c r="LYO1" s="628"/>
      <c r="LYP1" s="628"/>
      <c r="LYQ1" s="628"/>
      <c r="LYR1" s="628"/>
      <c r="LYS1" s="628"/>
      <c r="LYT1" s="52"/>
      <c r="LYU1" s="55"/>
      <c r="LYV1" s="628"/>
      <c r="LYW1" s="628"/>
      <c r="LYX1" s="628"/>
      <c r="LYY1" s="628"/>
      <c r="LYZ1" s="628"/>
      <c r="LZA1" s="52"/>
      <c r="LZB1" s="55"/>
      <c r="LZC1" s="628"/>
      <c r="LZD1" s="628"/>
      <c r="LZE1" s="628"/>
      <c r="LZF1" s="628"/>
      <c r="LZG1" s="628"/>
      <c r="LZH1" s="52"/>
      <c r="LZI1" s="55"/>
      <c r="LZJ1" s="628"/>
      <c r="LZK1" s="628"/>
      <c r="LZL1" s="628"/>
      <c r="LZM1" s="628"/>
      <c r="LZN1" s="628"/>
      <c r="LZO1" s="52"/>
      <c r="LZP1" s="55"/>
      <c r="LZQ1" s="628"/>
      <c r="LZR1" s="628"/>
      <c r="LZS1" s="628"/>
      <c r="LZT1" s="628"/>
      <c r="LZU1" s="628"/>
      <c r="LZV1" s="52"/>
      <c r="LZW1" s="55"/>
      <c r="LZX1" s="628"/>
      <c r="LZY1" s="628"/>
      <c r="LZZ1" s="628"/>
      <c r="MAA1" s="628"/>
      <c r="MAB1" s="628"/>
      <c r="MAC1" s="52"/>
      <c r="MAD1" s="55"/>
      <c r="MAE1" s="628"/>
      <c r="MAF1" s="628"/>
      <c r="MAG1" s="628"/>
      <c r="MAH1" s="628"/>
      <c r="MAI1" s="628"/>
      <c r="MAJ1" s="52"/>
      <c r="MAK1" s="55"/>
      <c r="MAL1" s="628"/>
      <c r="MAM1" s="628"/>
      <c r="MAN1" s="628"/>
      <c r="MAO1" s="628"/>
      <c r="MAP1" s="628"/>
      <c r="MAQ1" s="52"/>
      <c r="MAR1" s="55"/>
      <c r="MAS1" s="628"/>
      <c r="MAT1" s="628"/>
      <c r="MAU1" s="628"/>
      <c r="MAV1" s="628"/>
      <c r="MAW1" s="628"/>
      <c r="MAX1" s="52"/>
      <c r="MAY1" s="55"/>
      <c r="MAZ1" s="628"/>
      <c r="MBA1" s="628"/>
      <c r="MBB1" s="628"/>
      <c r="MBC1" s="628"/>
      <c r="MBD1" s="628"/>
      <c r="MBE1" s="52"/>
      <c r="MBF1" s="55"/>
      <c r="MBG1" s="628"/>
      <c r="MBH1" s="628"/>
      <c r="MBI1" s="628"/>
      <c r="MBJ1" s="628"/>
      <c r="MBK1" s="628"/>
      <c r="MBL1" s="52"/>
      <c r="MBM1" s="55"/>
      <c r="MBN1" s="628"/>
      <c r="MBO1" s="628"/>
      <c r="MBP1" s="628"/>
      <c r="MBQ1" s="628"/>
      <c r="MBR1" s="628"/>
      <c r="MBS1" s="52"/>
      <c r="MBT1" s="55"/>
      <c r="MBU1" s="628"/>
      <c r="MBV1" s="628"/>
      <c r="MBW1" s="628"/>
      <c r="MBX1" s="628"/>
      <c r="MBY1" s="628"/>
      <c r="MBZ1" s="52"/>
      <c r="MCA1" s="55"/>
      <c r="MCB1" s="628"/>
      <c r="MCC1" s="628"/>
      <c r="MCD1" s="628"/>
      <c r="MCE1" s="628"/>
      <c r="MCF1" s="628"/>
      <c r="MCG1" s="52"/>
      <c r="MCH1" s="55"/>
      <c r="MCI1" s="628"/>
      <c r="MCJ1" s="628"/>
      <c r="MCK1" s="628"/>
      <c r="MCL1" s="628"/>
      <c r="MCM1" s="628"/>
      <c r="MCN1" s="52"/>
      <c r="MCO1" s="55"/>
      <c r="MCP1" s="628"/>
      <c r="MCQ1" s="628"/>
      <c r="MCR1" s="628"/>
      <c r="MCS1" s="628"/>
      <c r="MCT1" s="628"/>
      <c r="MCU1" s="52"/>
      <c r="MCV1" s="55"/>
      <c r="MCW1" s="628"/>
      <c r="MCX1" s="628"/>
      <c r="MCY1" s="628"/>
      <c r="MCZ1" s="628"/>
      <c r="MDA1" s="628"/>
      <c r="MDB1" s="52"/>
      <c r="MDC1" s="55"/>
      <c r="MDD1" s="628"/>
      <c r="MDE1" s="628"/>
      <c r="MDF1" s="628"/>
      <c r="MDG1" s="628"/>
      <c r="MDH1" s="628"/>
      <c r="MDI1" s="52"/>
      <c r="MDJ1" s="55"/>
      <c r="MDK1" s="628"/>
      <c r="MDL1" s="628"/>
      <c r="MDM1" s="628"/>
      <c r="MDN1" s="628"/>
      <c r="MDO1" s="628"/>
      <c r="MDP1" s="52"/>
      <c r="MDQ1" s="55"/>
      <c r="MDR1" s="628"/>
      <c r="MDS1" s="628"/>
      <c r="MDT1" s="628"/>
      <c r="MDU1" s="628"/>
      <c r="MDV1" s="628"/>
      <c r="MDW1" s="52"/>
      <c r="MDX1" s="55"/>
      <c r="MDY1" s="628"/>
      <c r="MDZ1" s="628"/>
      <c r="MEA1" s="628"/>
      <c r="MEB1" s="628"/>
      <c r="MEC1" s="628"/>
      <c r="MED1" s="52"/>
      <c r="MEE1" s="55"/>
      <c r="MEF1" s="628"/>
      <c r="MEG1" s="628"/>
      <c r="MEH1" s="628"/>
      <c r="MEI1" s="628"/>
      <c r="MEJ1" s="628"/>
      <c r="MEK1" s="52"/>
      <c r="MEL1" s="55"/>
      <c r="MEM1" s="628"/>
      <c r="MEN1" s="628"/>
      <c r="MEO1" s="628"/>
      <c r="MEP1" s="628"/>
      <c r="MEQ1" s="628"/>
      <c r="MER1" s="52"/>
      <c r="MES1" s="55"/>
      <c r="MET1" s="628"/>
      <c r="MEU1" s="628"/>
      <c r="MEV1" s="628"/>
      <c r="MEW1" s="628"/>
      <c r="MEX1" s="628"/>
      <c r="MEY1" s="52"/>
      <c r="MEZ1" s="55"/>
      <c r="MFA1" s="628"/>
      <c r="MFB1" s="628"/>
      <c r="MFC1" s="628"/>
      <c r="MFD1" s="628"/>
      <c r="MFE1" s="628"/>
      <c r="MFF1" s="52"/>
      <c r="MFG1" s="55"/>
      <c r="MFH1" s="628"/>
      <c r="MFI1" s="628"/>
      <c r="MFJ1" s="628"/>
      <c r="MFK1" s="628"/>
      <c r="MFL1" s="628"/>
      <c r="MFM1" s="52"/>
      <c r="MFN1" s="55"/>
      <c r="MFO1" s="628"/>
      <c r="MFP1" s="628"/>
      <c r="MFQ1" s="628"/>
      <c r="MFR1" s="628"/>
      <c r="MFS1" s="628"/>
      <c r="MFT1" s="52"/>
      <c r="MFU1" s="55"/>
      <c r="MFV1" s="628"/>
      <c r="MFW1" s="628"/>
      <c r="MFX1" s="628"/>
      <c r="MFY1" s="628"/>
      <c r="MFZ1" s="628"/>
      <c r="MGA1" s="52"/>
      <c r="MGB1" s="55"/>
      <c r="MGC1" s="628"/>
      <c r="MGD1" s="628"/>
      <c r="MGE1" s="628"/>
      <c r="MGF1" s="628"/>
      <c r="MGG1" s="628"/>
      <c r="MGH1" s="52"/>
      <c r="MGI1" s="55"/>
      <c r="MGJ1" s="628"/>
      <c r="MGK1" s="628"/>
      <c r="MGL1" s="628"/>
      <c r="MGM1" s="628"/>
      <c r="MGN1" s="628"/>
      <c r="MGO1" s="52"/>
      <c r="MGP1" s="55"/>
      <c r="MGQ1" s="628"/>
      <c r="MGR1" s="628"/>
      <c r="MGS1" s="628"/>
      <c r="MGT1" s="628"/>
      <c r="MGU1" s="628"/>
      <c r="MGV1" s="52"/>
      <c r="MGW1" s="55"/>
      <c r="MGX1" s="628"/>
      <c r="MGY1" s="628"/>
      <c r="MGZ1" s="628"/>
      <c r="MHA1" s="628"/>
      <c r="MHB1" s="628"/>
      <c r="MHC1" s="52"/>
      <c r="MHD1" s="55"/>
      <c r="MHE1" s="628"/>
      <c r="MHF1" s="628"/>
      <c r="MHG1" s="628"/>
      <c r="MHH1" s="628"/>
      <c r="MHI1" s="628"/>
      <c r="MHJ1" s="52"/>
      <c r="MHK1" s="55"/>
      <c r="MHL1" s="628"/>
      <c r="MHM1" s="628"/>
      <c r="MHN1" s="628"/>
      <c r="MHO1" s="628"/>
      <c r="MHP1" s="628"/>
      <c r="MHQ1" s="52"/>
      <c r="MHR1" s="55"/>
      <c r="MHS1" s="628"/>
      <c r="MHT1" s="628"/>
      <c r="MHU1" s="628"/>
      <c r="MHV1" s="628"/>
      <c r="MHW1" s="628"/>
      <c r="MHX1" s="52"/>
      <c r="MHY1" s="55"/>
      <c r="MHZ1" s="628"/>
      <c r="MIA1" s="628"/>
      <c r="MIB1" s="628"/>
      <c r="MIC1" s="628"/>
      <c r="MID1" s="628"/>
      <c r="MIE1" s="52"/>
      <c r="MIF1" s="55"/>
      <c r="MIG1" s="628"/>
      <c r="MIH1" s="628"/>
      <c r="MII1" s="628"/>
      <c r="MIJ1" s="628"/>
      <c r="MIK1" s="628"/>
      <c r="MIL1" s="52"/>
      <c r="MIM1" s="55"/>
      <c r="MIN1" s="628"/>
      <c r="MIO1" s="628"/>
      <c r="MIP1" s="628"/>
      <c r="MIQ1" s="628"/>
      <c r="MIR1" s="628"/>
      <c r="MIS1" s="52"/>
      <c r="MIT1" s="55"/>
      <c r="MIU1" s="628"/>
      <c r="MIV1" s="628"/>
      <c r="MIW1" s="628"/>
      <c r="MIX1" s="628"/>
      <c r="MIY1" s="628"/>
      <c r="MIZ1" s="52"/>
      <c r="MJA1" s="55"/>
      <c r="MJB1" s="628"/>
      <c r="MJC1" s="628"/>
      <c r="MJD1" s="628"/>
      <c r="MJE1" s="628"/>
      <c r="MJF1" s="628"/>
      <c r="MJG1" s="52"/>
      <c r="MJH1" s="55"/>
      <c r="MJI1" s="628"/>
      <c r="MJJ1" s="628"/>
      <c r="MJK1" s="628"/>
      <c r="MJL1" s="628"/>
      <c r="MJM1" s="628"/>
      <c r="MJN1" s="52"/>
      <c r="MJO1" s="55"/>
      <c r="MJP1" s="628"/>
      <c r="MJQ1" s="628"/>
      <c r="MJR1" s="628"/>
      <c r="MJS1" s="628"/>
      <c r="MJT1" s="628"/>
      <c r="MJU1" s="52"/>
      <c r="MJV1" s="55"/>
      <c r="MJW1" s="628"/>
      <c r="MJX1" s="628"/>
      <c r="MJY1" s="628"/>
      <c r="MJZ1" s="628"/>
      <c r="MKA1" s="628"/>
      <c r="MKB1" s="52"/>
      <c r="MKC1" s="55"/>
      <c r="MKD1" s="628"/>
      <c r="MKE1" s="628"/>
      <c r="MKF1" s="628"/>
      <c r="MKG1" s="628"/>
      <c r="MKH1" s="628"/>
      <c r="MKI1" s="52"/>
      <c r="MKJ1" s="55"/>
      <c r="MKK1" s="628"/>
      <c r="MKL1" s="628"/>
      <c r="MKM1" s="628"/>
      <c r="MKN1" s="628"/>
      <c r="MKO1" s="628"/>
      <c r="MKP1" s="52"/>
      <c r="MKQ1" s="55"/>
      <c r="MKR1" s="628"/>
      <c r="MKS1" s="628"/>
      <c r="MKT1" s="628"/>
      <c r="MKU1" s="628"/>
      <c r="MKV1" s="628"/>
      <c r="MKW1" s="52"/>
      <c r="MKX1" s="55"/>
      <c r="MKY1" s="628"/>
      <c r="MKZ1" s="628"/>
      <c r="MLA1" s="628"/>
      <c r="MLB1" s="628"/>
      <c r="MLC1" s="628"/>
      <c r="MLD1" s="52"/>
      <c r="MLE1" s="55"/>
      <c r="MLF1" s="628"/>
      <c r="MLG1" s="628"/>
      <c r="MLH1" s="628"/>
      <c r="MLI1" s="628"/>
      <c r="MLJ1" s="628"/>
      <c r="MLK1" s="52"/>
      <c r="MLL1" s="55"/>
      <c r="MLM1" s="628"/>
      <c r="MLN1" s="628"/>
      <c r="MLO1" s="628"/>
      <c r="MLP1" s="628"/>
      <c r="MLQ1" s="628"/>
      <c r="MLR1" s="52"/>
      <c r="MLS1" s="55"/>
      <c r="MLT1" s="628"/>
      <c r="MLU1" s="628"/>
      <c r="MLV1" s="628"/>
      <c r="MLW1" s="628"/>
      <c r="MLX1" s="628"/>
      <c r="MLY1" s="52"/>
      <c r="MLZ1" s="55"/>
      <c r="MMA1" s="628"/>
      <c r="MMB1" s="628"/>
      <c r="MMC1" s="628"/>
      <c r="MMD1" s="628"/>
      <c r="MME1" s="628"/>
      <c r="MMF1" s="52"/>
      <c r="MMG1" s="55"/>
      <c r="MMH1" s="628"/>
      <c r="MMI1" s="628"/>
      <c r="MMJ1" s="628"/>
      <c r="MMK1" s="628"/>
      <c r="MML1" s="628"/>
      <c r="MMM1" s="52"/>
      <c r="MMN1" s="55"/>
      <c r="MMO1" s="628"/>
      <c r="MMP1" s="628"/>
      <c r="MMQ1" s="628"/>
      <c r="MMR1" s="628"/>
      <c r="MMS1" s="628"/>
      <c r="MMT1" s="52"/>
      <c r="MMU1" s="55"/>
      <c r="MMV1" s="628"/>
      <c r="MMW1" s="628"/>
      <c r="MMX1" s="628"/>
      <c r="MMY1" s="628"/>
      <c r="MMZ1" s="628"/>
      <c r="MNA1" s="52"/>
      <c r="MNB1" s="55"/>
      <c r="MNC1" s="628"/>
      <c r="MND1" s="628"/>
      <c r="MNE1" s="628"/>
      <c r="MNF1" s="628"/>
      <c r="MNG1" s="628"/>
      <c r="MNH1" s="52"/>
      <c r="MNI1" s="55"/>
      <c r="MNJ1" s="628"/>
      <c r="MNK1" s="628"/>
      <c r="MNL1" s="628"/>
      <c r="MNM1" s="628"/>
      <c r="MNN1" s="628"/>
      <c r="MNO1" s="52"/>
      <c r="MNP1" s="55"/>
      <c r="MNQ1" s="628"/>
      <c r="MNR1" s="628"/>
      <c r="MNS1" s="628"/>
      <c r="MNT1" s="628"/>
      <c r="MNU1" s="628"/>
      <c r="MNV1" s="52"/>
      <c r="MNW1" s="55"/>
      <c r="MNX1" s="628"/>
      <c r="MNY1" s="628"/>
      <c r="MNZ1" s="628"/>
      <c r="MOA1" s="628"/>
      <c r="MOB1" s="628"/>
      <c r="MOC1" s="52"/>
      <c r="MOD1" s="55"/>
      <c r="MOE1" s="628"/>
      <c r="MOF1" s="628"/>
      <c r="MOG1" s="628"/>
      <c r="MOH1" s="628"/>
      <c r="MOI1" s="628"/>
      <c r="MOJ1" s="52"/>
      <c r="MOK1" s="55"/>
      <c r="MOL1" s="628"/>
      <c r="MOM1" s="628"/>
      <c r="MON1" s="628"/>
      <c r="MOO1" s="628"/>
      <c r="MOP1" s="628"/>
      <c r="MOQ1" s="52"/>
      <c r="MOR1" s="55"/>
      <c r="MOS1" s="628"/>
      <c r="MOT1" s="628"/>
      <c r="MOU1" s="628"/>
      <c r="MOV1" s="628"/>
      <c r="MOW1" s="628"/>
      <c r="MOX1" s="52"/>
      <c r="MOY1" s="55"/>
      <c r="MOZ1" s="628"/>
      <c r="MPA1" s="628"/>
      <c r="MPB1" s="628"/>
      <c r="MPC1" s="628"/>
      <c r="MPD1" s="628"/>
      <c r="MPE1" s="52"/>
      <c r="MPF1" s="55"/>
      <c r="MPG1" s="628"/>
      <c r="MPH1" s="628"/>
      <c r="MPI1" s="628"/>
      <c r="MPJ1" s="628"/>
      <c r="MPK1" s="628"/>
      <c r="MPL1" s="52"/>
      <c r="MPM1" s="55"/>
      <c r="MPN1" s="628"/>
      <c r="MPO1" s="628"/>
      <c r="MPP1" s="628"/>
      <c r="MPQ1" s="628"/>
      <c r="MPR1" s="628"/>
      <c r="MPS1" s="52"/>
      <c r="MPT1" s="55"/>
      <c r="MPU1" s="628"/>
      <c r="MPV1" s="628"/>
      <c r="MPW1" s="628"/>
      <c r="MPX1" s="628"/>
      <c r="MPY1" s="628"/>
      <c r="MPZ1" s="52"/>
      <c r="MQA1" s="55"/>
      <c r="MQB1" s="628"/>
      <c r="MQC1" s="628"/>
      <c r="MQD1" s="628"/>
      <c r="MQE1" s="628"/>
      <c r="MQF1" s="628"/>
      <c r="MQG1" s="52"/>
      <c r="MQH1" s="55"/>
      <c r="MQI1" s="628"/>
      <c r="MQJ1" s="628"/>
      <c r="MQK1" s="628"/>
      <c r="MQL1" s="628"/>
      <c r="MQM1" s="628"/>
      <c r="MQN1" s="52"/>
      <c r="MQO1" s="55"/>
      <c r="MQP1" s="628"/>
      <c r="MQQ1" s="628"/>
      <c r="MQR1" s="628"/>
      <c r="MQS1" s="628"/>
      <c r="MQT1" s="628"/>
      <c r="MQU1" s="52"/>
      <c r="MQV1" s="55"/>
      <c r="MQW1" s="628"/>
      <c r="MQX1" s="628"/>
      <c r="MQY1" s="628"/>
      <c r="MQZ1" s="628"/>
      <c r="MRA1" s="628"/>
      <c r="MRB1" s="52"/>
      <c r="MRC1" s="55"/>
      <c r="MRD1" s="628"/>
      <c r="MRE1" s="628"/>
      <c r="MRF1" s="628"/>
      <c r="MRG1" s="628"/>
      <c r="MRH1" s="628"/>
      <c r="MRI1" s="52"/>
      <c r="MRJ1" s="55"/>
      <c r="MRK1" s="628"/>
      <c r="MRL1" s="628"/>
      <c r="MRM1" s="628"/>
      <c r="MRN1" s="628"/>
      <c r="MRO1" s="628"/>
      <c r="MRP1" s="52"/>
      <c r="MRQ1" s="55"/>
      <c r="MRR1" s="628"/>
      <c r="MRS1" s="628"/>
      <c r="MRT1" s="628"/>
      <c r="MRU1" s="628"/>
      <c r="MRV1" s="628"/>
      <c r="MRW1" s="52"/>
      <c r="MRX1" s="55"/>
      <c r="MRY1" s="628"/>
      <c r="MRZ1" s="628"/>
      <c r="MSA1" s="628"/>
      <c r="MSB1" s="628"/>
      <c r="MSC1" s="628"/>
      <c r="MSD1" s="52"/>
      <c r="MSE1" s="55"/>
      <c r="MSF1" s="628"/>
      <c r="MSG1" s="628"/>
      <c r="MSH1" s="628"/>
      <c r="MSI1" s="628"/>
      <c r="MSJ1" s="628"/>
      <c r="MSK1" s="52"/>
      <c r="MSL1" s="55"/>
      <c r="MSM1" s="628"/>
      <c r="MSN1" s="628"/>
      <c r="MSO1" s="628"/>
      <c r="MSP1" s="628"/>
      <c r="MSQ1" s="628"/>
      <c r="MSR1" s="52"/>
      <c r="MSS1" s="55"/>
      <c r="MST1" s="628"/>
      <c r="MSU1" s="628"/>
      <c r="MSV1" s="628"/>
      <c r="MSW1" s="628"/>
      <c r="MSX1" s="628"/>
      <c r="MSY1" s="52"/>
      <c r="MSZ1" s="55"/>
      <c r="MTA1" s="628"/>
      <c r="MTB1" s="628"/>
      <c r="MTC1" s="628"/>
      <c r="MTD1" s="628"/>
      <c r="MTE1" s="628"/>
      <c r="MTF1" s="52"/>
      <c r="MTG1" s="55"/>
      <c r="MTH1" s="628"/>
      <c r="MTI1" s="628"/>
      <c r="MTJ1" s="628"/>
      <c r="MTK1" s="628"/>
      <c r="MTL1" s="628"/>
      <c r="MTM1" s="52"/>
      <c r="MTN1" s="55"/>
      <c r="MTO1" s="628"/>
      <c r="MTP1" s="628"/>
      <c r="MTQ1" s="628"/>
      <c r="MTR1" s="628"/>
      <c r="MTS1" s="628"/>
      <c r="MTT1" s="52"/>
      <c r="MTU1" s="55"/>
      <c r="MTV1" s="628"/>
      <c r="MTW1" s="628"/>
      <c r="MTX1" s="628"/>
      <c r="MTY1" s="628"/>
      <c r="MTZ1" s="628"/>
      <c r="MUA1" s="52"/>
      <c r="MUB1" s="55"/>
      <c r="MUC1" s="628"/>
      <c r="MUD1" s="628"/>
      <c r="MUE1" s="628"/>
      <c r="MUF1" s="628"/>
      <c r="MUG1" s="628"/>
      <c r="MUH1" s="52"/>
      <c r="MUI1" s="55"/>
      <c r="MUJ1" s="628"/>
      <c r="MUK1" s="628"/>
      <c r="MUL1" s="628"/>
      <c r="MUM1" s="628"/>
      <c r="MUN1" s="628"/>
      <c r="MUO1" s="52"/>
      <c r="MUP1" s="55"/>
      <c r="MUQ1" s="628"/>
      <c r="MUR1" s="628"/>
      <c r="MUS1" s="628"/>
      <c r="MUT1" s="628"/>
      <c r="MUU1" s="628"/>
      <c r="MUV1" s="52"/>
      <c r="MUW1" s="55"/>
      <c r="MUX1" s="628"/>
      <c r="MUY1" s="628"/>
      <c r="MUZ1" s="628"/>
      <c r="MVA1" s="628"/>
      <c r="MVB1" s="628"/>
      <c r="MVC1" s="52"/>
      <c r="MVD1" s="55"/>
      <c r="MVE1" s="628"/>
      <c r="MVF1" s="628"/>
      <c r="MVG1" s="628"/>
      <c r="MVH1" s="628"/>
      <c r="MVI1" s="628"/>
      <c r="MVJ1" s="52"/>
      <c r="MVK1" s="55"/>
      <c r="MVL1" s="628"/>
      <c r="MVM1" s="628"/>
      <c r="MVN1" s="628"/>
      <c r="MVO1" s="628"/>
      <c r="MVP1" s="628"/>
      <c r="MVQ1" s="52"/>
      <c r="MVR1" s="55"/>
      <c r="MVS1" s="628"/>
      <c r="MVT1" s="628"/>
      <c r="MVU1" s="628"/>
      <c r="MVV1" s="628"/>
      <c r="MVW1" s="628"/>
      <c r="MVX1" s="52"/>
      <c r="MVY1" s="55"/>
      <c r="MVZ1" s="628"/>
      <c r="MWA1" s="628"/>
      <c r="MWB1" s="628"/>
      <c r="MWC1" s="628"/>
      <c r="MWD1" s="628"/>
      <c r="MWE1" s="52"/>
      <c r="MWF1" s="55"/>
      <c r="MWG1" s="628"/>
      <c r="MWH1" s="628"/>
      <c r="MWI1" s="628"/>
      <c r="MWJ1" s="628"/>
      <c r="MWK1" s="628"/>
      <c r="MWL1" s="52"/>
      <c r="MWM1" s="55"/>
      <c r="MWN1" s="628"/>
      <c r="MWO1" s="628"/>
      <c r="MWP1" s="628"/>
      <c r="MWQ1" s="628"/>
      <c r="MWR1" s="628"/>
      <c r="MWS1" s="52"/>
      <c r="MWT1" s="55"/>
      <c r="MWU1" s="628"/>
      <c r="MWV1" s="628"/>
      <c r="MWW1" s="628"/>
      <c r="MWX1" s="628"/>
      <c r="MWY1" s="628"/>
      <c r="MWZ1" s="52"/>
      <c r="MXA1" s="55"/>
      <c r="MXB1" s="628"/>
      <c r="MXC1" s="628"/>
      <c r="MXD1" s="628"/>
      <c r="MXE1" s="628"/>
      <c r="MXF1" s="628"/>
      <c r="MXG1" s="52"/>
      <c r="MXH1" s="55"/>
      <c r="MXI1" s="628"/>
      <c r="MXJ1" s="628"/>
      <c r="MXK1" s="628"/>
      <c r="MXL1" s="628"/>
      <c r="MXM1" s="628"/>
      <c r="MXN1" s="52"/>
      <c r="MXO1" s="55"/>
      <c r="MXP1" s="628"/>
      <c r="MXQ1" s="628"/>
      <c r="MXR1" s="628"/>
      <c r="MXS1" s="628"/>
      <c r="MXT1" s="628"/>
      <c r="MXU1" s="52"/>
      <c r="MXV1" s="55"/>
      <c r="MXW1" s="628"/>
      <c r="MXX1" s="628"/>
      <c r="MXY1" s="628"/>
      <c r="MXZ1" s="628"/>
      <c r="MYA1" s="628"/>
      <c r="MYB1" s="52"/>
      <c r="MYC1" s="55"/>
      <c r="MYD1" s="628"/>
      <c r="MYE1" s="628"/>
      <c r="MYF1" s="628"/>
      <c r="MYG1" s="628"/>
      <c r="MYH1" s="628"/>
      <c r="MYI1" s="52"/>
      <c r="MYJ1" s="55"/>
      <c r="MYK1" s="628"/>
      <c r="MYL1" s="628"/>
      <c r="MYM1" s="628"/>
      <c r="MYN1" s="628"/>
      <c r="MYO1" s="628"/>
      <c r="MYP1" s="52"/>
      <c r="MYQ1" s="55"/>
      <c r="MYR1" s="628"/>
      <c r="MYS1" s="628"/>
      <c r="MYT1" s="628"/>
      <c r="MYU1" s="628"/>
      <c r="MYV1" s="628"/>
      <c r="MYW1" s="52"/>
      <c r="MYX1" s="55"/>
      <c r="MYY1" s="628"/>
      <c r="MYZ1" s="628"/>
      <c r="MZA1" s="628"/>
      <c r="MZB1" s="628"/>
      <c r="MZC1" s="628"/>
      <c r="MZD1" s="52"/>
      <c r="MZE1" s="55"/>
      <c r="MZF1" s="628"/>
      <c r="MZG1" s="628"/>
      <c r="MZH1" s="628"/>
      <c r="MZI1" s="628"/>
      <c r="MZJ1" s="628"/>
      <c r="MZK1" s="52"/>
      <c r="MZL1" s="55"/>
      <c r="MZM1" s="628"/>
      <c r="MZN1" s="628"/>
      <c r="MZO1" s="628"/>
      <c r="MZP1" s="628"/>
      <c r="MZQ1" s="628"/>
      <c r="MZR1" s="52"/>
      <c r="MZS1" s="55"/>
      <c r="MZT1" s="628"/>
      <c r="MZU1" s="628"/>
      <c r="MZV1" s="628"/>
      <c r="MZW1" s="628"/>
      <c r="MZX1" s="628"/>
      <c r="MZY1" s="52"/>
      <c r="MZZ1" s="55"/>
      <c r="NAA1" s="628"/>
      <c r="NAB1" s="628"/>
      <c r="NAC1" s="628"/>
      <c r="NAD1" s="628"/>
      <c r="NAE1" s="628"/>
      <c r="NAF1" s="52"/>
      <c r="NAG1" s="55"/>
      <c r="NAH1" s="628"/>
      <c r="NAI1" s="628"/>
      <c r="NAJ1" s="628"/>
      <c r="NAK1" s="628"/>
      <c r="NAL1" s="628"/>
      <c r="NAM1" s="52"/>
      <c r="NAN1" s="55"/>
      <c r="NAO1" s="628"/>
      <c r="NAP1" s="628"/>
      <c r="NAQ1" s="628"/>
      <c r="NAR1" s="628"/>
      <c r="NAS1" s="628"/>
      <c r="NAT1" s="52"/>
      <c r="NAU1" s="55"/>
      <c r="NAV1" s="628"/>
      <c r="NAW1" s="628"/>
      <c r="NAX1" s="628"/>
      <c r="NAY1" s="628"/>
      <c r="NAZ1" s="628"/>
      <c r="NBA1" s="52"/>
      <c r="NBB1" s="55"/>
      <c r="NBC1" s="628"/>
      <c r="NBD1" s="628"/>
      <c r="NBE1" s="628"/>
      <c r="NBF1" s="628"/>
      <c r="NBG1" s="628"/>
      <c r="NBH1" s="52"/>
      <c r="NBI1" s="55"/>
      <c r="NBJ1" s="628"/>
      <c r="NBK1" s="628"/>
      <c r="NBL1" s="628"/>
      <c r="NBM1" s="628"/>
      <c r="NBN1" s="628"/>
      <c r="NBO1" s="52"/>
      <c r="NBP1" s="55"/>
      <c r="NBQ1" s="628"/>
      <c r="NBR1" s="628"/>
      <c r="NBS1" s="628"/>
      <c r="NBT1" s="628"/>
      <c r="NBU1" s="628"/>
      <c r="NBV1" s="52"/>
      <c r="NBW1" s="55"/>
      <c r="NBX1" s="628"/>
      <c r="NBY1" s="628"/>
      <c r="NBZ1" s="628"/>
      <c r="NCA1" s="628"/>
      <c r="NCB1" s="628"/>
      <c r="NCC1" s="52"/>
      <c r="NCD1" s="55"/>
      <c r="NCE1" s="628"/>
      <c r="NCF1" s="628"/>
      <c r="NCG1" s="628"/>
      <c r="NCH1" s="628"/>
      <c r="NCI1" s="628"/>
      <c r="NCJ1" s="52"/>
      <c r="NCK1" s="55"/>
      <c r="NCL1" s="628"/>
      <c r="NCM1" s="628"/>
      <c r="NCN1" s="628"/>
      <c r="NCO1" s="628"/>
      <c r="NCP1" s="628"/>
      <c r="NCQ1" s="52"/>
      <c r="NCR1" s="55"/>
      <c r="NCS1" s="628"/>
      <c r="NCT1" s="628"/>
      <c r="NCU1" s="628"/>
      <c r="NCV1" s="628"/>
      <c r="NCW1" s="628"/>
      <c r="NCX1" s="52"/>
      <c r="NCY1" s="55"/>
      <c r="NCZ1" s="628"/>
      <c r="NDA1" s="628"/>
      <c r="NDB1" s="628"/>
      <c r="NDC1" s="628"/>
      <c r="NDD1" s="628"/>
      <c r="NDE1" s="52"/>
      <c r="NDF1" s="55"/>
      <c r="NDG1" s="628"/>
      <c r="NDH1" s="628"/>
      <c r="NDI1" s="628"/>
      <c r="NDJ1" s="628"/>
      <c r="NDK1" s="628"/>
      <c r="NDL1" s="52"/>
      <c r="NDM1" s="55"/>
      <c r="NDN1" s="628"/>
      <c r="NDO1" s="628"/>
      <c r="NDP1" s="628"/>
      <c r="NDQ1" s="628"/>
      <c r="NDR1" s="628"/>
      <c r="NDS1" s="52"/>
      <c r="NDT1" s="55"/>
      <c r="NDU1" s="628"/>
      <c r="NDV1" s="628"/>
      <c r="NDW1" s="628"/>
      <c r="NDX1" s="628"/>
      <c r="NDY1" s="628"/>
      <c r="NDZ1" s="52"/>
      <c r="NEA1" s="55"/>
      <c r="NEB1" s="628"/>
      <c r="NEC1" s="628"/>
      <c r="NED1" s="628"/>
      <c r="NEE1" s="628"/>
      <c r="NEF1" s="628"/>
      <c r="NEG1" s="52"/>
      <c r="NEH1" s="55"/>
      <c r="NEI1" s="628"/>
      <c r="NEJ1" s="628"/>
      <c r="NEK1" s="628"/>
      <c r="NEL1" s="628"/>
      <c r="NEM1" s="628"/>
      <c r="NEN1" s="52"/>
      <c r="NEO1" s="55"/>
      <c r="NEP1" s="628"/>
      <c r="NEQ1" s="628"/>
      <c r="NER1" s="628"/>
      <c r="NES1" s="628"/>
      <c r="NET1" s="628"/>
      <c r="NEU1" s="52"/>
      <c r="NEV1" s="55"/>
      <c r="NEW1" s="628"/>
      <c r="NEX1" s="628"/>
      <c r="NEY1" s="628"/>
      <c r="NEZ1" s="628"/>
      <c r="NFA1" s="628"/>
      <c r="NFB1" s="52"/>
      <c r="NFC1" s="55"/>
      <c r="NFD1" s="628"/>
      <c r="NFE1" s="628"/>
      <c r="NFF1" s="628"/>
      <c r="NFG1" s="628"/>
      <c r="NFH1" s="628"/>
      <c r="NFI1" s="52"/>
      <c r="NFJ1" s="55"/>
      <c r="NFK1" s="628"/>
      <c r="NFL1" s="628"/>
      <c r="NFM1" s="628"/>
      <c r="NFN1" s="628"/>
      <c r="NFO1" s="628"/>
      <c r="NFP1" s="52"/>
      <c r="NFQ1" s="55"/>
      <c r="NFR1" s="628"/>
      <c r="NFS1" s="628"/>
      <c r="NFT1" s="628"/>
      <c r="NFU1" s="628"/>
      <c r="NFV1" s="628"/>
      <c r="NFW1" s="52"/>
      <c r="NFX1" s="55"/>
      <c r="NFY1" s="628"/>
      <c r="NFZ1" s="628"/>
      <c r="NGA1" s="628"/>
      <c r="NGB1" s="628"/>
      <c r="NGC1" s="628"/>
      <c r="NGD1" s="52"/>
      <c r="NGE1" s="55"/>
      <c r="NGF1" s="628"/>
      <c r="NGG1" s="628"/>
      <c r="NGH1" s="628"/>
      <c r="NGI1" s="628"/>
      <c r="NGJ1" s="628"/>
      <c r="NGK1" s="52"/>
      <c r="NGL1" s="55"/>
      <c r="NGM1" s="628"/>
      <c r="NGN1" s="628"/>
      <c r="NGO1" s="628"/>
      <c r="NGP1" s="628"/>
      <c r="NGQ1" s="628"/>
      <c r="NGR1" s="52"/>
      <c r="NGS1" s="55"/>
      <c r="NGT1" s="628"/>
      <c r="NGU1" s="628"/>
      <c r="NGV1" s="628"/>
      <c r="NGW1" s="628"/>
      <c r="NGX1" s="628"/>
      <c r="NGY1" s="52"/>
      <c r="NGZ1" s="55"/>
      <c r="NHA1" s="628"/>
      <c r="NHB1" s="628"/>
      <c r="NHC1" s="628"/>
      <c r="NHD1" s="628"/>
      <c r="NHE1" s="628"/>
      <c r="NHF1" s="52"/>
      <c r="NHG1" s="55"/>
      <c r="NHH1" s="628"/>
      <c r="NHI1" s="628"/>
      <c r="NHJ1" s="628"/>
      <c r="NHK1" s="628"/>
      <c r="NHL1" s="628"/>
      <c r="NHM1" s="52"/>
      <c r="NHN1" s="55"/>
      <c r="NHO1" s="628"/>
      <c r="NHP1" s="628"/>
      <c r="NHQ1" s="628"/>
      <c r="NHR1" s="628"/>
      <c r="NHS1" s="628"/>
      <c r="NHT1" s="52"/>
      <c r="NHU1" s="55"/>
      <c r="NHV1" s="628"/>
      <c r="NHW1" s="628"/>
      <c r="NHX1" s="628"/>
      <c r="NHY1" s="628"/>
      <c r="NHZ1" s="628"/>
      <c r="NIA1" s="52"/>
      <c r="NIB1" s="55"/>
      <c r="NIC1" s="628"/>
      <c r="NID1" s="628"/>
      <c r="NIE1" s="628"/>
      <c r="NIF1" s="628"/>
      <c r="NIG1" s="628"/>
      <c r="NIH1" s="52"/>
      <c r="NII1" s="55"/>
      <c r="NIJ1" s="628"/>
      <c r="NIK1" s="628"/>
      <c r="NIL1" s="628"/>
      <c r="NIM1" s="628"/>
      <c r="NIN1" s="628"/>
      <c r="NIO1" s="52"/>
      <c r="NIP1" s="55"/>
      <c r="NIQ1" s="628"/>
      <c r="NIR1" s="628"/>
      <c r="NIS1" s="628"/>
      <c r="NIT1" s="628"/>
      <c r="NIU1" s="628"/>
      <c r="NIV1" s="52"/>
      <c r="NIW1" s="55"/>
      <c r="NIX1" s="628"/>
      <c r="NIY1" s="628"/>
      <c r="NIZ1" s="628"/>
      <c r="NJA1" s="628"/>
      <c r="NJB1" s="628"/>
      <c r="NJC1" s="52"/>
      <c r="NJD1" s="55"/>
      <c r="NJE1" s="628"/>
      <c r="NJF1" s="628"/>
      <c r="NJG1" s="628"/>
      <c r="NJH1" s="628"/>
      <c r="NJI1" s="628"/>
      <c r="NJJ1" s="52"/>
      <c r="NJK1" s="55"/>
      <c r="NJL1" s="628"/>
      <c r="NJM1" s="628"/>
      <c r="NJN1" s="628"/>
      <c r="NJO1" s="628"/>
      <c r="NJP1" s="628"/>
      <c r="NJQ1" s="52"/>
      <c r="NJR1" s="55"/>
      <c r="NJS1" s="628"/>
      <c r="NJT1" s="628"/>
      <c r="NJU1" s="628"/>
      <c r="NJV1" s="628"/>
      <c r="NJW1" s="628"/>
      <c r="NJX1" s="52"/>
      <c r="NJY1" s="55"/>
      <c r="NJZ1" s="628"/>
      <c r="NKA1" s="628"/>
      <c r="NKB1" s="628"/>
      <c r="NKC1" s="628"/>
      <c r="NKD1" s="628"/>
      <c r="NKE1" s="52"/>
      <c r="NKF1" s="55"/>
      <c r="NKG1" s="628"/>
      <c r="NKH1" s="628"/>
      <c r="NKI1" s="628"/>
      <c r="NKJ1" s="628"/>
      <c r="NKK1" s="628"/>
      <c r="NKL1" s="52"/>
      <c r="NKM1" s="55"/>
      <c r="NKN1" s="628"/>
      <c r="NKO1" s="628"/>
      <c r="NKP1" s="628"/>
      <c r="NKQ1" s="628"/>
      <c r="NKR1" s="628"/>
      <c r="NKS1" s="52"/>
      <c r="NKT1" s="55"/>
      <c r="NKU1" s="628"/>
      <c r="NKV1" s="628"/>
      <c r="NKW1" s="628"/>
      <c r="NKX1" s="628"/>
      <c r="NKY1" s="628"/>
      <c r="NKZ1" s="52"/>
      <c r="NLA1" s="55"/>
      <c r="NLB1" s="628"/>
      <c r="NLC1" s="628"/>
      <c r="NLD1" s="628"/>
      <c r="NLE1" s="628"/>
      <c r="NLF1" s="628"/>
      <c r="NLG1" s="52"/>
      <c r="NLH1" s="55"/>
      <c r="NLI1" s="628"/>
      <c r="NLJ1" s="628"/>
      <c r="NLK1" s="628"/>
      <c r="NLL1" s="628"/>
      <c r="NLM1" s="628"/>
      <c r="NLN1" s="52"/>
      <c r="NLO1" s="55"/>
      <c r="NLP1" s="628"/>
      <c r="NLQ1" s="628"/>
      <c r="NLR1" s="628"/>
      <c r="NLS1" s="628"/>
      <c r="NLT1" s="628"/>
      <c r="NLU1" s="52"/>
      <c r="NLV1" s="55"/>
      <c r="NLW1" s="628"/>
      <c r="NLX1" s="628"/>
      <c r="NLY1" s="628"/>
      <c r="NLZ1" s="628"/>
      <c r="NMA1" s="628"/>
      <c r="NMB1" s="52"/>
      <c r="NMC1" s="55"/>
      <c r="NMD1" s="628"/>
      <c r="NME1" s="628"/>
      <c r="NMF1" s="628"/>
      <c r="NMG1" s="628"/>
      <c r="NMH1" s="628"/>
      <c r="NMI1" s="52"/>
      <c r="NMJ1" s="55"/>
      <c r="NMK1" s="628"/>
      <c r="NML1" s="628"/>
      <c r="NMM1" s="628"/>
      <c r="NMN1" s="628"/>
      <c r="NMO1" s="628"/>
      <c r="NMP1" s="52"/>
      <c r="NMQ1" s="55"/>
      <c r="NMR1" s="628"/>
      <c r="NMS1" s="628"/>
      <c r="NMT1" s="628"/>
      <c r="NMU1" s="628"/>
      <c r="NMV1" s="628"/>
      <c r="NMW1" s="52"/>
      <c r="NMX1" s="55"/>
      <c r="NMY1" s="628"/>
      <c r="NMZ1" s="628"/>
      <c r="NNA1" s="628"/>
      <c r="NNB1" s="628"/>
      <c r="NNC1" s="628"/>
      <c r="NND1" s="52"/>
      <c r="NNE1" s="55"/>
      <c r="NNF1" s="628"/>
      <c r="NNG1" s="628"/>
      <c r="NNH1" s="628"/>
      <c r="NNI1" s="628"/>
      <c r="NNJ1" s="628"/>
      <c r="NNK1" s="52"/>
      <c r="NNL1" s="55"/>
      <c r="NNM1" s="628"/>
      <c r="NNN1" s="628"/>
      <c r="NNO1" s="628"/>
      <c r="NNP1" s="628"/>
      <c r="NNQ1" s="628"/>
      <c r="NNR1" s="52"/>
      <c r="NNS1" s="55"/>
      <c r="NNT1" s="628"/>
      <c r="NNU1" s="628"/>
      <c r="NNV1" s="628"/>
      <c r="NNW1" s="628"/>
      <c r="NNX1" s="628"/>
      <c r="NNY1" s="52"/>
      <c r="NNZ1" s="55"/>
      <c r="NOA1" s="628"/>
      <c r="NOB1" s="628"/>
      <c r="NOC1" s="628"/>
      <c r="NOD1" s="628"/>
      <c r="NOE1" s="628"/>
      <c r="NOF1" s="52"/>
      <c r="NOG1" s="55"/>
      <c r="NOH1" s="628"/>
      <c r="NOI1" s="628"/>
      <c r="NOJ1" s="628"/>
      <c r="NOK1" s="628"/>
      <c r="NOL1" s="628"/>
      <c r="NOM1" s="52"/>
      <c r="NON1" s="55"/>
      <c r="NOO1" s="628"/>
      <c r="NOP1" s="628"/>
      <c r="NOQ1" s="628"/>
      <c r="NOR1" s="628"/>
      <c r="NOS1" s="628"/>
      <c r="NOT1" s="52"/>
      <c r="NOU1" s="55"/>
      <c r="NOV1" s="628"/>
      <c r="NOW1" s="628"/>
      <c r="NOX1" s="628"/>
      <c r="NOY1" s="628"/>
      <c r="NOZ1" s="628"/>
      <c r="NPA1" s="52"/>
      <c r="NPB1" s="55"/>
      <c r="NPC1" s="628"/>
      <c r="NPD1" s="628"/>
      <c r="NPE1" s="628"/>
      <c r="NPF1" s="628"/>
      <c r="NPG1" s="628"/>
      <c r="NPH1" s="52"/>
      <c r="NPI1" s="55"/>
      <c r="NPJ1" s="628"/>
      <c r="NPK1" s="628"/>
      <c r="NPL1" s="628"/>
      <c r="NPM1" s="628"/>
      <c r="NPN1" s="628"/>
      <c r="NPO1" s="52"/>
      <c r="NPP1" s="55"/>
      <c r="NPQ1" s="628"/>
      <c r="NPR1" s="628"/>
      <c r="NPS1" s="628"/>
      <c r="NPT1" s="628"/>
      <c r="NPU1" s="628"/>
      <c r="NPV1" s="52"/>
      <c r="NPW1" s="55"/>
      <c r="NPX1" s="628"/>
      <c r="NPY1" s="628"/>
      <c r="NPZ1" s="628"/>
      <c r="NQA1" s="628"/>
      <c r="NQB1" s="628"/>
      <c r="NQC1" s="52"/>
      <c r="NQD1" s="55"/>
      <c r="NQE1" s="628"/>
      <c r="NQF1" s="628"/>
      <c r="NQG1" s="628"/>
      <c r="NQH1" s="628"/>
      <c r="NQI1" s="628"/>
      <c r="NQJ1" s="52"/>
      <c r="NQK1" s="55"/>
      <c r="NQL1" s="628"/>
      <c r="NQM1" s="628"/>
      <c r="NQN1" s="628"/>
      <c r="NQO1" s="628"/>
      <c r="NQP1" s="628"/>
      <c r="NQQ1" s="52"/>
      <c r="NQR1" s="55"/>
      <c r="NQS1" s="628"/>
      <c r="NQT1" s="628"/>
      <c r="NQU1" s="628"/>
      <c r="NQV1" s="628"/>
      <c r="NQW1" s="628"/>
      <c r="NQX1" s="52"/>
      <c r="NQY1" s="55"/>
      <c r="NQZ1" s="628"/>
      <c r="NRA1" s="628"/>
      <c r="NRB1" s="628"/>
      <c r="NRC1" s="628"/>
      <c r="NRD1" s="628"/>
      <c r="NRE1" s="52"/>
      <c r="NRF1" s="55"/>
      <c r="NRG1" s="628"/>
      <c r="NRH1" s="628"/>
      <c r="NRI1" s="628"/>
      <c r="NRJ1" s="628"/>
      <c r="NRK1" s="628"/>
      <c r="NRL1" s="52"/>
      <c r="NRM1" s="55"/>
      <c r="NRN1" s="628"/>
      <c r="NRO1" s="628"/>
      <c r="NRP1" s="628"/>
      <c r="NRQ1" s="628"/>
      <c r="NRR1" s="628"/>
      <c r="NRS1" s="52"/>
      <c r="NRT1" s="55"/>
      <c r="NRU1" s="628"/>
      <c r="NRV1" s="628"/>
      <c r="NRW1" s="628"/>
      <c r="NRX1" s="628"/>
      <c r="NRY1" s="628"/>
      <c r="NRZ1" s="52"/>
      <c r="NSA1" s="55"/>
      <c r="NSB1" s="628"/>
      <c r="NSC1" s="628"/>
      <c r="NSD1" s="628"/>
      <c r="NSE1" s="628"/>
      <c r="NSF1" s="628"/>
      <c r="NSG1" s="52"/>
      <c r="NSH1" s="55"/>
      <c r="NSI1" s="628"/>
      <c r="NSJ1" s="628"/>
      <c r="NSK1" s="628"/>
      <c r="NSL1" s="628"/>
      <c r="NSM1" s="628"/>
      <c r="NSN1" s="52"/>
      <c r="NSO1" s="55"/>
      <c r="NSP1" s="628"/>
      <c r="NSQ1" s="628"/>
      <c r="NSR1" s="628"/>
      <c r="NSS1" s="628"/>
      <c r="NST1" s="628"/>
      <c r="NSU1" s="52"/>
      <c r="NSV1" s="55"/>
      <c r="NSW1" s="628"/>
      <c r="NSX1" s="628"/>
      <c r="NSY1" s="628"/>
      <c r="NSZ1" s="628"/>
      <c r="NTA1" s="628"/>
      <c r="NTB1" s="52"/>
      <c r="NTC1" s="55"/>
      <c r="NTD1" s="628"/>
      <c r="NTE1" s="628"/>
      <c r="NTF1" s="628"/>
      <c r="NTG1" s="628"/>
      <c r="NTH1" s="628"/>
      <c r="NTI1" s="52"/>
      <c r="NTJ1" s="55"/>
      <c r="NTK1" s="628"/>
      <c r="NTL1" s="628"/>
      <c r="NTM1" s="628"/>
      <c r="NTN1" s="628"/>
      <c r="NTO1" s="628"/>
      <c r="NTP1" s="52"/>
      <c r="NTQ1" s="55"/>
      <c r="NTR1" s="628"/>
      <c r="NTS1" s="628"/>
      <c r="NTT1" s="628"/>
      <c r="NTU1" s="628"/>
      <c r="NTV1" s="628"/>
      <c r="NTW1" s="52"/>
      <c r="NTX1" s="55"/>
      <c r="NTY1" s="628"/>
      <c r="NTZ1" s="628"/>
      <c r="NUA1" s="628"/>
      <c r="NUB1" s="628"/>
      <c r="NUC1" s="628"/>
      <c r="NUD1" s="52"/>
      <c r="NUE1" s="55"/>
      <c r="NUF1" s="628"/>
      <c r="NUG1" s="628"/>
      <c r="NUH1" s="628"/>
      <c r="NUI1" s="628"/>
      <c r="NUJ1" s="628"/>
      <c r="NUK1" s="52"/>
      <c r="NUL1" s="55"/>
      <c r="NUM1" s="628"/>
      <c r="NUN1" s="628"/>
      <c r="NUO1" s="628"/>
      <c r="NUP1" s="628"/>
      <c r="NUQ1" s="628"/>
      <c r="NUR1" s="52"/>
      <c r="NUS1" s="55"/>
      <c r="NUT1" s="628"/>
      <c r="NUU1" s="628"/>
      <c r="NUV1" s="628"/>
      <c r="NUW1" s="628"/>
      <c r="NUX1" s="628"/>
      <c r="NUY1" s="52"/>
      <c r="NUZ1" s="55"/>
      <c r="NVA1" s="628"/>
      <c r="NVB1" s="628"/>
      <c r="NVC1" s="628"/>
      <c r="NVD1" s="628"/>
      <c r="NVE1" s="628"/>
      <c r="NVF1" s="52"/>
      <c r="NVG1" s="55"/>
      <c r="NVH1" s="628"/>
      <c r="NVI1" s="628"/>
      <c r="NVJ1" s="628"/>
      <c r="NVK1" s="628"/>
      <c r="NVL1" s="628"/>
      <c r="NVM1" s="52"/>
      <c r="NVN1" s="55"/>
      <c r="NVO1" s="628"/>
      <c r="NVP1" s="628"/>
      <c r="NVQ1" s="628"/>
      <c r="NVR1" s="628"/>
      <c r="NVS1" s="628"/>
      <c r="NVT1" s="52"/>
      <c r="NVU1" s="55"/>
      <c r="NVV1" s="628"/>
      <c r="NVW1" s="628"/>
      <c r="NVX1" s="628"/>
      <c r="NVY1" s="628"/>
      <c r="NVZ1" s="628"/>
      <c r="NWA1" s="52"/>
      <c r="NWB1" s="55"/>
      <c r="NWC1" s="628"/>
      <c r="NWD1" s="628"/>
      <c r="NWE1" s="628"/>
      <c r="NWF1" s="628"/>
      <c r="NWG1" s="628"/>
      <c r="NWH1" s="52"/>
      <c r="NWI1" s="55"/>
      <c r="NWJ1" s="628"/>
      <c r="NWK1" s="628"/>
      <c r="NWL1" s="628"/>
      <c r="NWM1" s="628"/>
      <c r="NWN1" s="628"/>
      <c r="NWO1" s="52"/>
      <c r="NWP1" s="55"/>
      <c r="NWQ1" s="628"/>
      <c r="NWR1" s="628"/>
      <c r="NWS1" s="628"/>
      <c r="NWT1" s="628"/>
      <c r="NWU1" s="628"/>
      <c r="NWV1" s="52"/>
      <c r="NWW1" s="55"/>
      <c r="NWX1" s="628"/>
      <c r="NWY1" s="628"/>
      <c r="NWZ1" s="628"/>
      <c r="NXA1" s="628"/>
      <c r="NXB1" s="628"/>
      <c r="NXC1" s="52"/>
      <c r="NXD1" s="55"/>
      <c r="NXE1" s="628"/>
      <c r="NXF1" s="628"/>
      <c r="NXG1" s="628"/>
      <c r="NXH1" s="628"/>
      <c r="NXI1" s="628"/>
      <c r="NXJ1" s="52"/>
      <c r="NXK1" s="55"/>
      <c r="NXL1" s="628"/>
      <c r="NXM1" s="628"/>
      <c r="NXN1" s="628"/>
      <c r="NXO1" s="628"/>
      <c r="NXP1" s="628"/>
      <c r="NXQ1" s="52"/>
      <c r="NXR1" s="55"/>
      <c r="NXS1" s="628"/>
      <c r="NXT1" s="628"/>
      <c r="NXU1" s="628"/>
      <c r="NXV1" s="628"/>
      <c r="NXW1" s="628"/>
      <c r="NXX1" s="52"/>
      <c r="NXY1" s="55"/>
      <c r="NXZ1" s="628"/>
      <c r="NYA1" s="628"/>
      <c r="NYB1" s="628"/>
      <c r="NYC1" s="628"/>
      <c r="NYD1" s="628"/>
      <c r="NYE1" s="52"/>
      <c r="NYF1" s="55"/>
      <c r="NYG1" s="628"/>
      <c r="NYH1" s="628"/>
      <c r="NYI1" s="628"/>
      <c r="NYJ1" s="628"/>
      <c r="NYK1" s="628"/>
      <c r="NYL1" s="52"/>
      <c r="NYM1" s="55"/>
      <c r="NYN1" s="628"/>
      <c r="NYO1" s="628"/>
      <c r="NYP1" s="628"/>
      <c r="NYQ1" s="628"/>
      <c r="NYR1" s="628"/>
      <c r="NYS1" s="52"/>
      <c r="NYT1" s="55"/>
      <c r="NYU1" s="628"/>
      <c r="NYV1" s="628"/>
      <c r="NYW1" s="628"/>
      <c r="NYX1" s="628"/>
      <c r="NYY1" s="628"/>
      <c r="NYZ1" s="52"/>
      <c r="NZA1" s="55"/>
      <c r="NZB1" s="628"/>
      <c r="NZC1" s="628"/>
      <c r="NZD1" s="628"/>
      <c r="NZE1" s="628"/>
      <c r="NZF1" s="628"/>
      <c r="NZG1" s="52"/>
      <c r="NZH1" s="55"/>
      <c r="NZI1" s="628"/>
      <c r="NZJ1" s="628"/>
      <c r="NZK1" s="628"/>
      <c r="NZL1" s="628"/>
      <c r="NZM1" s="628"/>
      <c r="NZN1" s="52"/>
      <c r="NZO1" s="55"/>
      <c r="NZP1" s="628"/>
      <c r="NZQ1" s="628"/>
      <c r="NZR1" s="628"/>
      <c r="NZS1" s="628"/>
      <c r="NZT1" s="628"/>
      <c r="NZU1" s="52"/>
      <c r="NZV1" s="55"/>
      <c r="NZW1" s="628"/>
      <c r="NZX1" s="628"/>
      <c r="NZY1" s="628"/>
      <c r="NZZ1" s="628"/>
      <c r="OAA1" s="628"/>
      <c r="OAB1" s="52"/>
      <c r="OAC1" s="55"/>
      <c r="OAD1" s="628"/>
      <c r="OAE1" s="628"/>
      <c r="OAF1" s="628"/>
      <c r="OAG1" s="628"/>
      <c r="OAH1" s="628"/>
      <c r="OAI1" s="52"/>
      <c r="OAJ1" s="55"/>
      <c r="OAK1" s="628"/>
      <c r="OAL1" s="628"/>
      <c r="OAM1" s="628"/>
      <c r="OAN1" s="628"/>
      <c r="OAO1" s="628"/>
      <c r="OAP1" s="52"/>
      <c r="OAQ1" s="55"/>
      <c r="OAR1" s="628"/>
      <c r="OAS1" s="628"/>
      <c r="OAT1" s="628"/>
      <c r="OAU1" s="628"/>
      <c r="OAV1" s="628"/>
      <c r="OAW1" s="52"/>
      <c r="OAX1" s="55"/>
      <c r="OAY1" s="628"/>
      <c r="OAZ1" s="628"/>
      <c r="OBA1" s="628"/>
      <c r="OBB1" s="628"/>
      <c r="OBC1" s="628"/>
      <c r="OBD1" s="52"/>
      <c r="OBE1" s="55"/>
      <c r="OBF1" s="628"/>
      <c r="OBG1" s="628"/>
      <c r="OBH1" s="628"/>
      <c r="OBI1" s="628"/>
      <c r="OBJ1" s="628"/>
      <c r="OBK1" s="52"/>
      <c r="OBL1" s="55"/>
      <c r="OBM1" s="628"/>
      <c r="OBN1" s="628"/>
      <c r="OBO1" s="628"/>
      <c r="OBP1" s="628"/>
      <c r="OBQ1" s="628"/>
      <c r="OBR1" s="52"/>
      <c r="OBS1" s="55"/>
      <c r="OBT1" s="628"/>
      <c r="OBU1" s="628"/>
      <c r="OBV1" s="628"/>
      <c r="OBW1" s="628"/>
      <c r="OBX1" s="628"/>
      <c r="OBY1" s="52"/>
      <c r="OBZ1" s="55"/>
      <c r="OCA1" s="628"/>
      <c r="OCB1" s="628"/>
      <c r="OCC1" s="628"/>
      <c r="OCD1" s="628"/>
      <c r="OCE1" s="628"/>
      <c r="OCF1" s="52"/>
      <c r="OCG1" s="55"/>
      <c r="OCH1" s="628"/>
      <c r="OCI1" s="628"/>
      <c r="OCJ1" s="628"/>
      <c r="OCK1" s="628"/>
      <c r="OCL1" s="628"/>
      <c r="OCM1" s="52"/>
      <c r="OCN1" s="55"/>
      <c r="OCO1" s="628"/>
      <c r="OCP1" s="628"/>
      <c r="OCQ1" s="628"/>
      <c r="OCR1" s="628"/>
      <c r="OCS1" s="628"/>
      <c r="OCT1" s="52"/>
      <c r="OCU1" s="55"/>
      <c r="OCV1" s="628"/>
      <c r="OCW1" s="628"/>
      <c r="OCX1" s="628"/>
      <c r="OCY1" s="628"/>
      <c r="OCZ1" s="628"/>
      <c r="ODA1" s="52"/>
      <c r="ODB1" s="55"/>
      <c r="ODC1" s="628"/>
      <c r="ODD1" s="628"/>
      <c r="ODE1" s="628"/>
      <c r="ODF1" s="628"/>
      <c r="ODG1" s="628"/>
      <c r="ODH1" s="52"/>
      <c r="ODI1" s="55"/>
      <c r="ODJ1" s="628"/>
      <c r="ODK1" s="628"/>
      <c r="ODL1" s="628"/>
      <c r="ODM1" s="628"/>
      <c r="ODN1" s="628"/>
      <c r="ODO1" s="52"/>
      <c r="ODP1" s="55"/>
      <c r="ODQ1" s="628"/>
      <c r="ODR1" s="628"/>
      <c r="ODS1" s="628"/>
      <c r="ODT1" s="628"/>
      <c r="ODU1" s="628"/>
      <c r="ODV1" s="52"/>
      <c r="ODW1" s="55"/>
      <c r="ODX1" s="628"/>
      <c r="ODY1" s="628"/>
      <c r="ODZ1" s="628"/>
      <c r="OEA1" s="628"/>
      <c r="OEB1" s="628"/>
      <c r="OEC1" s="52"/>
      <c r="OED1" s="55"/>
      <c r="OEE1" s="628"/>
      <c r="OEF1" s="628"/>
      <c r="OEG1" s="628"/>
      <c r="OEH1" s="628"/>
      <c r="OEI1" s="628"/>
      <c r="OEJ1" s="52"/>
      <c r="OEK1" s="55"/>
      <c r="OEL1" s="628"/>
      <c r="OEM1" s="628"/>
      <c r="OEN1" s="628"/>
      <c r="OEO1" s="628"/>
      <c r="OEP1" s="628"/>
      <c r="OEQ1" s="52"/>
      <c r="OER1" s="55"/>
      <c r="OES1" s="628"/>
      <c r="OET1" s="628"/>
      <c r="OEU1" s="628"/>
      <c r="OEV1" s="628"/>
      <c r="OEW1" s="628"/>
      <c r="OEX1" s="52"/>
      <c r="OEY1" s="55"/>
      <c r="OEZ1" s="628"/>
      <c r="OFA1" s="628"/>
      <c r="OFB1" s="628"/>
      <c r="OFC1" s="628"/>
      <c r="OFD1" s="628"/>
      <c r="OFE1" s="52"/>
      <c r="OFF1" s="55"/>
      <c r="OFG1" s="628"/>
      <c r="OFH1" s="628"/>
      <c r="OFI1" s="628"/>
      <c r="OFJ1" s="628"/>
      <c r="OFK1" s="628"/>
      <c r="OFL1" s="52"/>
      <c r="OFM1" s="55"/>
      <c r="OFN1" s="628"/>
      <c r="OFO1" s="628"/>
      <c r="OFP1" s="628"/>
      <c r="OFQ1" s="628"/>
      <c r="OFR1" s="628"/>
      <c r="OFS1" s="52"/>
      <c r="OFT1" s="55"/>
      <c r="OFU1" s="628"/>
      <c r="OFV1" s="628"/>
      <c r="OFW1" s="628"/>
      <c r="OFX1" s="628"/>
      <c r="OFY1" s="628"/>
      <c r="OFZ1" s="52"/>
      <c r="OGA1" s="55"/>
      <c r="OGB1" s="628"/>
      <c r="OGC1" s="628"/>
      <c r="OGD1" s="628"/>
      <c r="OGE1" s="628"/>
      <c r="OGF1" s="628"/>
      <c r="OGG1" s="52"/>
      <c r="OGH1" s="55"/>
      <c r="OGI1" s="628"/>
      <c r="OGJ1" s="628"/>
      <c r="OGK1" s="628"/>
      <c r="OGL1" s="628"/>
      <c r="OGM1" s="628"/>
      <c r="OGN1" s="52"/>
      <c r="OGO1" s="55"/>
      <c r="OGP1" s="628"/>
      <c r="OGQ1" s="628"/>
      <c r="OGR1" s="628"/>
      <c r="OGS1" s="628"/>
      <c r="OGT1" s="628"/>
      <c r="OGU1" s="52"/>
      <c r="OGV1" s="55"/>
      <c r="OGW1" s="628"/>
      <c r="OGX1" s="628"/>
      <c r="OGY1" s="628"/>
      <c r="OGZ1" s="628"/>
      <c r="OHA1" s="628"/>
      <c r="OHB1" s="52"/>
      <c r="OHC1" s="55"/>
      <c r="OHD1" s="628"/>
      <c r="OHE1" s="628"/>
      <c r="OHF1" s="628"/>
      <c r="OHG1" s="628"/>
      <c r="OHH1" s="628"/>
      <c r="OHI1" s="52"/>
      <c r="OHJ1" s="55"/>
      <c r="OHK1" s="628"/>
      <c r="OHL1" s="628"/>
      <c r="OHM1" s="628"/>
      <c r="OHN1" s="628"/>
      <c r="OHO1" s="628"/>
      <c r="OHP1" s="52"/>
      <c r="OHQ1" s="55"/>
      <c r="OHR1" s="628"/>
      <c r="OHS1" s="628"/>
      <c r="OHT1" s="628"/>
      <c r="OHU1" s="628"/>
      <c r="OHV1" s="628"/>
      <c r="OHW1" s="52"/>
      <c r="OHX1" s="55"/>
      <c r="OHY1" s="628"/>
      <c r="OHZ1" s="628"/>
      <c r="OIA1" s="628"/>
      <c r="OIB1" s="628"/>
      <c r="OIC1" s="628"/>
      <c r="OID1" s="52"/>
      <c r="OIE1" s="55"/>
      <c r="OIF1" s="628"/>
      <c r="OIG1" s="628"/>
      <c r="OIH1" s="628"/>
      <c r="OII1" s="628"/>
      <c r="OIJ1" s="628"/>
      <c r="OIK1" s="52"/>
      <c r="OIL1" s="55"/>
      <c r="OIM1" s="628"/>
      <c r="OIN1" s="628"/>
      <c r="OIO1" s="628"/>
      <c r="OIP1" s="628"/>
      <c r="OIQ1" s="628"/>
      <c r="OIR1" s="52"/>
      <c r="OIS1" s="55"/>
      <c r="OIT1" s="628"/>
      <c r="OIU1" s="628"/>
      <c r="OIV1" s="628"/>
      <c r="OIW1" s="628"/>
      <c r="OIX1" s="628"/>
      <c r="OIY1" s="52"/>
      <c r="OIZ1" s="55"/>
      <c r="OJA1" s="628"/>
      <c r="OJB1" s="628"/>
      <c r="OJC1" s="628"/>
      <c r="OJD1" s="628"/>
      <c r="OJE1" s="628"/>
      <c r="OJF1" s="52"/>
      <c r="OJG1" s="55"/>
      <c r="OJH1" s="628"/>
      <c r="OJI1" s="628"/>
      <c r="OJJ1" s="628"/>
      <c r="OJK1" s="628"/>
      <c r="OJL1" s="628"/>
      <c r="OJM1" s="52"/>
      <c r="OJN1" s="55"/>
      <c r="OJO1" s="628"/>
      <c r="OJP1" s="628"/>
      <c r="OJQ1" s="628"/>
      <c r="OJR1" s="628"/>
      <c r="OJS1" s="628"/>
      <c r="OJT1" s="52"/>
      <c r="OJU1" s="55"/>
      <c r="OJV1" s="628"/>
      <c r="OJW1" s="628"/>
      <c r="OJX1" s="628"/>
      <c r="OJY1" s="628"/>
      <c r="OJZ1" s="628"/>
      <c r="OKA1" s="52"/>
      <c r="OKB1" s="55"/>
      <c r="OKC1" s="628"/>
      <c r="OKD1" s="628"/>
      <c r="OKE1" s="628"/>
      <c r="OKF1" s="628"/>
      <c r="OKG1" s="628"/>
      <c r="OKH1" s="52"/>
      <c r="OKI1" s="55"/>
      <c r="OKJ1" s="628"/>
      <c r="OKK1" s="628"/>
      <c r="OKL1" s="628"/>
      <c r="OKM1" s="628"/>
      <c r="OKN1" s="628"/>
      <c r="OKO1" s="52"/>
      <c r="OKP1" s="55"/>
      <c r="OKQ1" s="628"/>
      <c r="OKR1" s="628"/>
      <c r="OKS1" s="628"/>
      <c r="OKT1" s="628"/>
      <c r="OKU1" s="628"/>
      <c r="OKV1" s="52"/>
      <c r="OKW1" s="55"/>
      <c r="OKX1" s="628"/>
      <c r="OKY1" s="628"/>
      <c r="OKZ1" s="628"/>
      <c r="OLA1" s="628"/>
      <c r="OLB1" s="628"/>
      <c r="OLC1" s="52"/>
      <c r="OLD1" s="55"/>
      <c r="OLE1" s="628"/>
      <c r="OLF1" s="628"/>
      <c r="OLG1" s="628"/>
      <c r="OLH1" s="628"/>
      <c r="OLI1" s="628"/>
      <c r="OLJ1" s="52"/>
      <c r="OLK1" s="55"/>
      <c r="OLL1" s="628"/>
      <c r="OLM1" s="628"/>
      <c r="OLN1" s="628"/>
      <c r="OLO1" s="628"/>
      <c r="OLP1" s="628"/>
      <c r="OLQ1" s="52"/>
      <c r="OLR1" s="55"/>
      <c r="OLS1" s="628"/>
      <c r="OLT1" s="628"/>
      <c r="OLU1" s="628"/>
      <c r="OLV1" s="628"/>
      <c r="OLW1" s="628"/>
      <c r="OLX1" s="52"/>
      <c r="OLY1" s="55"/>
      <c r="OLZ1" s="628"/>
      <c r="OMA1" s="628"/>
      <c r="OMB1" s="628"/>
      <c r="OMC1" s="628"/>
      <c r="OMD1" s="628"/>
      <c r="OME1" s="52"/>
      <c r="OMF1" s="55"/>
      <c r="OMG1" s="628"/>
      <c r="OMH1" s="628"/>
      <c r="OMI1" s="628"/>
      <c r="OMJ1" s="628"/>
      <c r="OMK1" s="628"/>
      <c r="OML1" s="52"/>
      <c r="OMM1" s="55"/>
      <c r="OMN1" s="628"/>
      <c r="OMO1" s="628"/>
      <c r="OMP1" s="628"/>
      <c r="OMQ1" s="628"/>
      <c r="OMR1" s="628"/>
      <c r="OMS1" s="52"/>
      <c r="OMT1" s="55"/>
      <c r="OMU1" s="628"/>
      <c r="OMV1" s="628"/>
      <c r="OMW1" s="628"/>
      <c r="OMX1" s="628"/>
      <c r="OMY1" s="628"/>
      <c r="OMZ1" s="52"/>
      <c r="ONA1" s="55"/>
      <c r="ONB1" s="628"/>
      <c r="ONC1" s="628"/>
      <c r="OND1" s="628"/>
      <c r="ONE1" s="628"/>
      <c r="ONF1" s="628"/>
      <c r="ONG1" s="52"/>
      <c r="ONH1" s="55"/>
      <c r="ONI1" s="628"/>
      <c r="ONJ1" s="628"/>
      <c r="ONK1" s="628"/>
      <c r="ONL1" s="628"/>
      <c r="ONM1" s="628"/>
      <c r="ONN1" s="52"/>
      <c r="ONO1" s="55"/>
      <c r="ONP1" s="628"/>
      <c r="ONQ1" s="628"/>
      <c r="ONR1" s="628"/>
      <c r="ONS1" s="628"/>
      <c r="ONT1" s="628"/>
      <c r="ONU1" s="52"/>
      <c r="ONV1" s="55"/>
      <c r="ONW1" s="628"/>
      <c r="ONX1" s="628"/>
      <c r="ONY1" s="628"/>
      <c r="ONZ1" s="628"/>
      <c r="OOA1" s="628"/>
      <c r="OOB1" s="52"/>
      <c r="OOC1" s="55"/>
      <c r="OOD1" s="628"/>
      <c r="OOE1" s="628"/>
      <c r="OOF1" s="628"/>
      <c r="OOG1" s="628"/>
      <c r="OOH1" s="628"/>
      <c r="OOI1" s="52"/>
      <c r="OOJ1" s="55"/>
      <c r="OOK1" s="628"/>
      <c r="OOL1" s="628"/>
      <c r="OOM1" s="628"/>
      <c r="OON1" s="628"/>
      <c r="OOO1" s="628"/>
      <c r="OOP1" s="52"/>
      <c r="OOQ1" s="55"/>
      <c r="OOR1" s="628"/>
      <c r="OOS1" s="628"/>
      <c r="OOT1" s="628"/>
      <c r="OOU1" s="628"/>
      <c r="OOV1" s="628"/>
      <c r="OOW1" s="52"/>
      <c r="OOX1" s="55"/>
      <c r="OOY1" s="628"/>
      <c r="OOZ1" s="628"/>
      <c r="OPA1" s="628"/>
      <c r="OPB1" s="628"/>
      <c r="OPC1" s="628"/>
      <c r="OPD1" s="52"/>
      <c r="OPE1" s="55"/>
      <c r="OPF1" s="628"/>
      <c r="OPG1" s="628"/>
      <c r="OPH1" s="628"/>
      <c r="OPI1" s="628"/>
      <c r="OPJ1" s="628"/>
      <c r="OPK1" s="52"/>
      <c r="OPL1" s="55"/>
      <c r="OPM1" s="628"/>
      <c r="OPN1" s="628"/>
      <c r="OPO1" s="628"/>
      <c r="OPP1" s="628"/>
      <c r="OPQ1" s="628"/>
      <c r="OPR1" s="52"/>
      <c r="OPS1" s="55"/>
      <c r="OPT1" s="628"/>
      <c r="OPU1" s="628"/>
      <c r="OPV1" s="628"/>
      <c r="OPW1" s="628"/>
      <c r="OPX1" s="628"/>
      <c r="OPY1" s="52"/>
      <c r="OPZ1" s="55"/>
      <c r="OQA1" s="628"/>
      <c r="OQB1" s="628"/>
      <c r="OQC1" s="628"/>
      <c r="OQD1" s="628"/>
      <c r="OQE1" s="628"/>
      <c r="OQF1" s="52"/>
      <c r="OQG1" s="55"/>
      <c r="OQH1" s="628"/>
      <c r="OQI1" s="628"/>
      <c r="OQJ1" s="628"/>
      <c r="OQK1" s="628"/>
      <c r="OQL1" s="628"/>
      <c r="OQM1" s="52"/>
      <c r="OQN1" s="55"/>
      <c r="OQO1" s="628"/>
      <c r="OQP1" s="628"/>
      <c r="OQQ1" s="628"/>
      <c r="OQR1" s="628"/>
      <c r="OQS1" s="628"/>
      <c r="OQT1" s="52"/>
      <c r="OQU1" s="55"/>
      <c r="OQV1" s="628"/>
      <c r="OQW1" s="628"/>
      <c r="OQX1" s="628"/>
      <c r="OQY1" s="628"/>
      <c r="OQZ1" s="628"/>
      <c r="ORA1" s="52"/>
      <c r="ORB1" s="55"/>
      <c r="ORC1" s="628"/>
      <c r="ORD1" s="628"/>
      <c r="ORE1" s="628"/>
      <c r="ORF1" s="628"/>
      <c r="ORG1" s="628"/>
      <c r="ORH1" s="52"/>
      <c r="ORI1" s="55"/>
      <c r="ORJ1" s="628"/>
      <c r="ORK1" s="628"/>
      <c r="ORL1" s="628"/>
      <c r="ORM1" s="628"/>
      <c r="ORN1" s="628"/>
      <c r="ORO1" s="52"/>
      <c r="ORP1" s="55"/>
      <c r="ORQ1" s="628"/>
      <c r="ORR1" s="628"/>
      <c r="ORS1" s="628"/>
      <c r="ORT1" s="628"/>
      <c r="ORU1" s="628"/>
      <c r="ORV1" s="52"/>
      <c r="ORW1" s="55"/>
      <c r="ORX1" s="628"/>
      <c r="ORY1" s="628"/>
      <c r="ORZ1" s="628"/>
      <c r="OSA1" s="628"/>
      <c r="OSB1" s="628"/>
      <c r="OSC1" s="52"/>
      <c r="OSD1" s="55"/>
      <c r="OSE1" s="628"/>
      <c r="OSF1" s="628"/>
      <c r="OSG1" s="628"/>
      <c r="OSH1" s="628"/>
      <c r="OSI1" s="628"/>
      <c r="OSJ1" s="52"/>
      <c r="OSK1" s="55"/>
      <c r="OSL1" s="628"/>
      <c r="OSM1" s="628"/>
      <c r="OSN1" s="628"/>
      <c r="OSO1" s="628"/>
      <c r="OSP1" s="628"/>
      <c r="OSQ1" s="52"/>
      <c r="OSR1" s="55"/>
      <c r="OSS1" s="628"/>
      <c r="OST1" s="628"/>
      <c r="OSU1" s="628"/>
      <c r="OSV1" s="628"/>
      <c r="OSW1" s="628"/>
      <c r="OSX1" s="52"/>
      <c r="OSY1" s="55"/>
      <c r="OSZ1" s="628"/>
      <c r="OTA1" s="628"/>
      <c r="OTB1" s="628"/>
      <c r="OTC1" s="628"/>
      <c r="OTD1" s="628"/>
      <c r="OTE1" s="52"/>
      <c r="OTF1" s="55"/>
      <c r="OTG1" s="628"/>
      <c r="OTH1" s="628"/>
      <c r="OTI1" s="628"/>
      <c r="OTJ1" s="628"/>
      <c r="OTK1" s="628"/>
      <c r="OTL1" s="52"/>
      <c r="OTM1" s="55"/>
      <c r="OTN1" s="628"/>
      <c r="OTO1" s="628"/>
      <c r="OTP1" s="628"/>
      <c r="OTQ1" s="628"/>
      <c r="OTR1" s="628"/>
      <c r="OTS1" s="52"/>
      <c r="OTT1" s="55"/>
      <c r="OTU1" s="628"/>
      <c r="OTV1" s="628"/>
      <c r="OTW1" s="628"/>
      <c r="OTX1" s="628"/>
      <c r="OTY1" s="628"/>
      <c r="OTZ1" s="52"/>
      <c r="OUA1" s="55"/>
      <c r="OUB1" s="628"/>
      <c r="OUC1" s="628"/>
      <c r="OUD1" s="628"/>
      <c r="OUE1" s="628"/>
      <c r="OUF1" s="628"/>
      <c r="OUG1" s="52"/>
      <c r="OUH1" s="55"/>
      <c r="OUI1" s="628"/>
      <c r="OUJ1" s="628"/>
      <c r="OUK1" s="628"/>
      <c r="OUL1" s="628"/>
      <c r="OUM1" s="628"/>
      <c r="OUN1" s="52"/>
      <c r="OUO1" s="55"/>
      <c r="OUP1" s="628"/>
      <c r="OUQ1" s="628"/>
      <c r="OUR1" s="628"/>
      <c r="OUS1" s="628"/>
      <c r="OUT1" s="628"/>
      <c r="OUU1" s="52"/>
      <c r="OUV1" s="55"/>
      <c r="OUW1" s="628"/>
      <c r="OUX1" s="628"/>
      <c r="OUY1" s="628"/>
      <c r="OUZ1" s="628"/>
      <c r="OVA1" s="628"/>
      <c r="OVB1" s="52"/>
      <c r="OVC1" s="55"/>
      <c r="OVD1" s="628"/>
      <c r="OVE1" s="628"/>
      <c r="OVF1" s="628"/>
      <c r="OVG1" s="628"/>
      <c r="OVH1" s="628"/>
      <c r="OVI1" s="52"/>
      <c r="OVJ1" s="55"/>
      <c r="OVK1" s="628"/>
      <c r="OVL1" s="628"/>
      <c r="OVM1" s="628"/>
      <c r="OVN1" s="628"/>
      <c r="OVO1" s="628"/>
      <c r="OVP1" s="52"/>
      <c r="OVQ1" s="55"/>
      <c r="OVR1" s="628"/>
      <c r="OVS1" s="628"/>
      <c r="OVT1" s="628"/>
      <c r="OVU1" s="628"/>
      <c r="OVV1" s="628"/>
      <c r="OVW1" s="52"/>
      <c r="OVX1" s="55"/>
      <c r="OVY1" s="628"/>
      <c r="OVZ1" s="628"/>
      <c r="OWA1" s="628"/>
      <c r="OWB1" s="628"/>
      <c r="OWC1" s="628"/>
      <c r="OWD1" s="52"/>
      <c r="OWE1" s="55"/>
      <c r="OWF1" s="628"/>
      <c r="OWG1" s="628"/>
      <c r="OWH1" s="628"/>
      <c r="OWI1" s="628"/>
      <c r="OWJ1" s="628"/>
      <c r="OWK1" s="52"/>
      <c r="OWL1" s="55"/>
      <c r="OWM1" s="628"/>
      <c r="OWN1" s="628"/>
      <c r="OWO1" s="628"/>
      <c r="OWP1" s="628"/>
      <c r="OWQ1" s="628"/>
      <c r="OWR1" s="52"/>
      <c r="OWS1" s="55"/>
      <c r="OWT1" s="628"/>
      <c r="OWU1" s="628"/>
      <c r="OWV1" s="628"/>
      <c r="OWW1" s="628"/>
      <c r="OWX1" s="628"/>
      <c r="OWY1" s="52"/>
      <c r="OWZ1" s="55"/>
      <c r="OXA1" s="628"/>
      <c r="OXB1" s="628"/>
      <c r="OXC1" s="628"/>
      <c r="OXD1" s="628"/>
      <c r="OXE1" s="628"/>
      <c r="OXF1" s="52"/>
      <c r="OXG1" s="55"/>
      <c r="OXH1" s="628"/>
      <c r="OXI1" s="628"/>
      <c r="OXJ1" s="628"/>
      <c r="OXK1" s="628"/>
      <c r="OXL1" s="628"/>
      <c r="OXM1" s="52"/>
      <c r="OXN1" s="55"/>
      <c r="OXO1" s="628"/>
      <c r="OXP1" s="628"/>
      <c r="OXQ1" s="628"/>
      <c r="OXR1" s="628"/>
      <c r="OXS1" s="628"/>
      <c r="OXT1" s="52"/>
      <c r="OXU1" s="55"/>
      <c r="OXV1" s="628"/>
      <c r="OXW1" s="628"/>
      <c r="OXX1" s="628"/>
      <c r="OXY1" s="628"/>
      <c r="OXZ1" s="628"/>
      <c r="OYA1" s="52"/>
      <c r="OYB1" s="55"/>
      <c r="OYC1" s="628"/>
      <c r="OYD1" s="628"/>
      <c r="OYE1" s="628"/>
      <c r="OYF1" s="628"/>
      <c r="OYG1" s="628"/>
      <c r="OYH1" s="52"/>
      <c r="OYI1" s="55"/>
      <c r="OYJ1" s="628"/>
      <c r="OYK1" s="628"/>
      <c r="OYL1" s="628"/>
      <c r="OYM1" s="628"/>
      <c r="OYN1" s="628"/>
      <c r="OYO1" s="52"/>
      <c r="OYP1" s="55"/>
      <c r="OYQ1" s="628"/>
      <c r="OYR1" s="628"/>
      <c r="OYS1" s="628"/>
      <c r="OYT1" s="628"/>
      <c r="OYU1" s="628"/>
      <c r="OYV1" s="52"/>
      <c r="OYW1" s="55"/>
      <c r="OYX1" s="628"/>
      <c r="OYY1" s="628"/>
      <c r="OYZ1" s="628"/>
      <c r="OZA1" s="628"/>
      <c r="OZB1" s="628"/>
      <c r="OZC1" s="52"/>
      <c r="OZD1" s="55"/>
      <c r="OZE1" s="628"/>
      <c r="OZF1" s="628"/>
      <c r="OZG1" s="628"/>
      <c r="OZH1" s="628"/>
      <c r="OZI1" s="628"/>
      <c r="OZJ1" s="52"/>
      <c r="OZK1" s="55"/>
      <c r="OZL1" s="628"/>
      <c r="OZM1" s="628"/>
      <c r="OZN1" s="628"/>
      <c r="OZO1" s="628"/>
      <c r="OZP1" s="628"/>
      <c r="OZQ1" s="52"/>
      <c r="OZR1" s="55"/>
      <c r="OZS1" s="628"/>
      <c r="OZT1" s="628"/>
      <c r="OZU1" s="628"/>
      <c r="OZV1" s="628"/>
      <c r="OZW1" s="628"/>
      <c r="OZX1" s="52"/>
      <c r="OZY1" s="55"/>
      <c r="OZZ1" s="628"/>
      <c r="PAA1" s="628"/>
      <c r="PAB1" s="628"/>
      <c r="PAC1" s="628"/>
      <c r="PAD1" s="628"/>
      <c r="PAE1" s="52"/>
      <c r="PAF1" s="55"/>
      <c r="PAG1" s="628"/>
      <c r="PAH1" s="628"/>
      <c r="PAI1" s="628"/>
      <c r="PAJ1" s="628"/>
      <c r="PAK1" s="628"/>
      <c r="PAL1" s="52"/>
      <c r="PAM1" s="55"/>
      <c r="PAN1" s="628"/>
      <c r="PAO1" s="628"/>
      <c r="PAP1" s="628"/>
      <c r="PAQ1" s="628"/>
      <c r="PAR1" s="628"/>
      <c r="PAS1" s="52"/>
      <c r="PAT1" s="55"/>
      <c r="PAU1" s="628"/>
      <c r="PAV1" s="628"/>
      <c r="PAW1" s="628"/>
      <c r="PAX1" s="628"/>
      <c r="PAY1" s="628"/>
      <c r="PAZ1" s="52"/>
      <c r="PBA1" s="55"/>
      <c r="PBB1" s="628"/>
      <c r="PBC1" s="628"/>
      <c r="PBD1" s="628"/>
      <c r="PBE1" s="628"/>
      <c r="PBF1" s="628"/>
      <c r="PBG1" s="52"/>
      <c r="PBH1" s="55"/>
      <c r="PBI1" s="628"/>
      <c r="PBJ1" s="628"/>
      <c r="PBK1" s="628"/>
      <c r="PBL1" s="628"/>
      <c r="PBM1" s="628"/>
      <c r="PBN1" s="52"/>
      <c r="PBO1" s="55"/>
      <c r="PBP1" s="628"/>
      <c r="PBQ1" s="628"/>
      <c r="PBR1" s="628"/>
      <c r="PBS1" s="628"/>
      <c r="PBT1" s="628"/>
      <c r="PBU1" s="52"/>
      <c r="PBV1" s="55"/>
      <c r="PBW1" s="628"/>
      <c r="PBX1" s="628"/>
      <c r="PBY1" s="628"/>
      <c r="PBZ1" s="628"/>
      <c r="PCA1" s="628"/>
      <c r="PCB1" s="52"/>
      <c r="PCC1" s="55"/>
      <c r="PCD1" s="628"/>
      <c r="PCE1" s="628"/>
      <c r="PCF1" s="628"/>
      <c r="PCG1" s="628"/>
      <c r="PCH1" s="628"/>
      <c r="PCI1" s="52"/>
      <c r="PCJ1" s="55"/>
      <c r="PCK1" s="628"/>
      <c r="PCL1" s="628"/>
      <c r="PCM1" s="628"/>
      <c r="PCN1" s="628"/>
      <c r="PCO1" s="628"/>
      <c r="PCP1" s="52"/>
      <c r="PCQ1" s="55"/>
      <c r="PCR1" s="628"/>
      <c r="PCS1" s="628"/>
      <c r="PCT1" s="628"/>
      <c r="PCU1" s="628"/>
      <c r="PCV1" s="628"/>
      <c r="PCW1" s="52"/>
      <c r="PCX1" s="55"/>
      <c r="PCY1" s="628"/>
      <c r="PCZ1" s="628"/>
      <c r="PDA1" s="628"/>
      <c r="PDB1" s="628"/>
      <c r="PDC1" s="628"/>
      <c r="PDD1" s="52"/>
      <c r="PDE1" s="55"/>
      <c r="PDF1" s="628"/>
      <c r="PDG1" s="628"/>
      <c r="PDH1" s="628"/>
      <c r="PDI1" s="628"/>
      <c r="PDJ1" s="628"/>
      <c r="PDK1" s="52"/>
      <c r="PDL1" s="55"/>
      <c r="PDM1" s="628"/>
      <c r="PDN1" s="628"/>
      <c r="PDO1" s="628"/>
      <c r="PDP1" s="628"/>
      <c r="PDQ1" s="628"/>
      <c r="PDR1" s="52"/>
      <c r="PDS1" s="55"/>
      <c r="PDT1" s="628"/>
      <c r="PDU1" s="628"/>
      <c r="PDV1" s="628"/>
      <c r="PDW1" s="628"/>
      <c r="PDX1" s="628"/>
      <c r="PDY1" s="52"/>
      <c r="PDZ1" s="55"/>
      <c r="PEA1" s="628"/>
      <c r="PEB1" s="628"/>
      <c r="PEC1" s="628"/>
      <c r="PED1" s="628"/>
      <c r="PEE1" s="628"/>
      <c r="PEF1" s="52"/>
      <c r="PEG1" s="55"/>
      <c r="PEH1" s="628"/>
      <c r="PEI1" s="628"/>
      <c r="PEJ1" s="628"/>
      <c r="PEK1" s="628"/>
      <c r="PEL1" s="628"/>
      <c r="PEM1" s="52"/>
      <c r="PEN1" s="55"/>
      <c r="PEO1" s="628"/>
      <c r="PEP1" s="628"/>
      <c r="PEQ1" s="628"/>
      <c r="PER1" s="628"/>
      <c r="PES1" s="628"/>
      <c r="PET1" s="52"/>
      <c r="PEU1" s="55"/>
      <c r="PEV1" s="628"/>
      <c r="PEW1" s="628"/>
      <c r="PEX1" s="628"/>
      <c r="PEY1" s="628"/>
      <c r="PEZ1" s="628"/>
      <c r="PFA1" s="52"/>
      <c r="PFB1" s="55"/>
      <c r="PFC1" s="628"/>
      <c r="PFD1" s="628"/>
      <c r="PFE1" s="628"/>
      <c r="PFF1" s="628"/>
      <c r="PFG1" s="628"/>
      <c r="PFH1" s="52"/>
      <c r="PFI1" s="55"/>
      <c r="PFJ1" s="628"/>
      <c r="PFK1" s="628"/>
      <c r="PFL1" s="628"/>
      <c r="PFM1" s="628"/>
      <c r="PFN1" s="628"/>
      <c r="PFO1" s="52"/>
      <c r="PFP1" s="55"/>
      <c r="PFQ1" s="628"/>
      <c r="PFR1" s="628"/>
      <c r="PFS1" s="628"/>
      <c r="PFT1" s="628"/>
      <c r="PFU1" s="628"/>
      <c r="PFV1" s="52"/>
      <c r="PFW1" s="55"/>
      <c r="PFX1" s="628"/>
      <c r="PFY1" s="628"/>
      <c r="PFZ1" s="628"/>
      <c r="PGA1" s="628"/>
      <c r="PGB1" s="628"/>
      <c r="PGC1" s="52"/>
      <c r="PGD1" s="55"/>
      <c r="PGE1" s="628"/>
      <c r="PGF1" s="628"/>
      <c r="PGG1" s="628"/>
      <c r="PGH1" s="628"/>
      <c r="PGI1" s="628"/>
      <c r="PGJ1" s="52"/>
      <c r="PGK1" s="55"/>
      <c r="PGL1" s="628"/>
      <c r="PGM1" s="628"/>
      <c r="PGN1" s="628"/>
      <c r="PGO1" s="628"/>
      <c r="PGP1" s="628"/>
      <c r="PGQ1" s="52"/>
      <c r="PGR1" s="55"/>
      <c r="PGS1" s="628"/>
      <c r="PGT1" s="628"/>
      <c r="PGU1" s="628"/>
      <c r="PGV1" s="628"/>
      <c r="PGW1" s="628"/>
      <c r="PGX1" s="52"/>
      <c r="PGY1" s="55"/>
      <c r="PGZ1" s="628"/>
      <c r="PHA1" s="628"/>
      <c r="PHB1" s="628"/>
      <c r="PHC1" s="628"/>
      <c r="PHD1" s="628"/>
      <c r="PHE1" s="52"/>
      <c r="PHF1" s="55"/>
      <c r="PHG1" s="628"/>
      <c r="PHH1" s="628"/>
      <c r="PHI1" s="628"/>
      <c r="PHJ1" s="628"/>
      <c r="PHK1" s="628"/>
      <c r="PHL1" s="52"/>
      <c r="PHM1" s="55"/>
      <c r="PHN1" s="628"/>
      <c r="PHO1" s="628"/>
      <c r="PHP1" s="628"/>
      <c r="PHQ1" s="628"/>
      <c r="PHR1" s="628"/>
      <c r="PHS1" s="52"/>
      <c r="PHT1" s="55"/>
      <c r="PHU1" s="628"/>
      <c r="PHV1" s="628"/>
      <c r="PHW1" s="628"/>
      <c r="PHX1" s="628"/>
      <c r="PHY1" s="628"/>
      <c r="PHZ1" s="52"/>
      <c r="PIA1" s="55"/>
      <c r="PIB1" s="628"/>
      <c r="PIC1" s="628"/>
      <c r="PID1" s="628"/>
      <c r="PIE1" s="628"/>
      <c r="PIF1" s="628"/>
      <c r="PIG1" s="52"/>
      <c r="PIH1" s="55"/>
      <c r="PII1" s="628"/>
      <c r="PIJ1" s="628"/>
      <c r="PIK1" s="628"/>
      <c r="PIL1" s="628"/>
      <c r="PIM1" s="628"/>
      <c r="PIN1" s="52"/>
      <c r="PIO1" s="55"/>
      <c r="PIP1" s="628"/>
      <c r="PIQ1" s="628"/>
      <c r="PIR1" s="628"/>
      <c r="PIS1" s="628"/>
      <c r="PIT1" s="628"/>
      <c r="PIU1" s="52"/>
      <c r="PIV1" s="55"/>
      <c r="PIW1" s="628"/>
      <c r="PIX1" s="628"/>
      <c r="PIY1" s="628"/>
      <c r="PIZ1" s="628"/>
      <c r="PJA1" s="628"/>
      <c r="PJB1" s="52"/>
      <c r="PJC1" s="55"/>
      <c r="PJD1" s="628"/>
      <c r="PJE1" s="628"/>
      <c r="PJF1" s="628"/>
      <c r="PJG1" s="628"/>
      <c r="PJH1" s="628"/>
      <c r="PJI1" s="52"/>
      <c r="PJJ1" s="55"/>
      <c r="PJK1" s="628"/>
      <c r="PJL1" s="628"/>
      <c r="PJM1" s="628"/>
      <c r="PJN1" s="628"/>
      <c r="PJO1" s="628"/>
      <c r="PJP1" s="52"/>
      <c r="PJQ1" s="55"/>
      <c r="PJR1" s="628"/>
      <c r="PJS1" s="628"/>
      <c r="PJT1" s="628"/>
      <c r="PJU1" s="628"/>
      <c r="PJV1" s="628"/>
      <c r="PJW1" s="52"/>
      <c r="PJX1" s="55"/>
      <c r="PJY1" s="628"/>
      <c r="PJZ1" s="628"/>
      <c r="PKA1" s="628"/>
      <c r="PKB1" s="628"/>
      <c r="PKC1" s="628"/>
      <c r="PKD1" s="52"/>
      <c r="PKE1" s="55"/>
      <c r="PKF1" s="628"/>
      <c r="PKG1" s="628"/>
      <c r="PKH1" s="628"/>
      <c r="PKI1" s="628"/>
      <c r="PKJ1" s="628"/>
      <c r="PKK1" s="52"/>
      <c r="PKL1" s="55"/>
      <c r="PKM1" s="628"/>
      <c r="PKN1" s="628"/>
      <c r="PKO1" s="628"/>
      <c r="PKP1" s="628"/>
      <c r="PKQ1" s="628"/>
      <c r="PKR1" s="52"/>
      <c r="PKS1" s="55"/>
      <c r="PKT1" s="628"/>
      <c r="PKU1" s="628"/>
      <c r="PKV1" s="628"/>
      <c r="PKW1" s="628"/>
      <c r="PKX1" s="628"/>
      <c r="PKY1" s="52"/>
      <c r="PKZ1" s="55"/>
      <c r="PLA1" s="628"/>
      <c r="PLB1" s="628"/>
      <c r="PLC1" s="628"/>
      <c r="PLD1" s="628"/>
      <c r="PLE1" s="628"/>
      <c r="PLF1" s="52"/>
      <c r="PLG1" s="55"/>
      <c r="PLH1" s="628"/>
      <c r="PLI1" s="628"/>
      <c r="PLJ1" s="628"/>
      <c r="PLK1" s="628"/>
      <c r="PLL1" s="628"/>
      <c r="PLM1" s="52"/>
      <c r="PLN1" s="55"/>
      <c r="PLO1" s="628"/>
      <c r="PLP1" s="628"/>
      <c r="PLQ1" s="628"/>
      <c r="PLR1" s="628"/>
      <c r="PLS1" s="628"/>
      <c r="PLT1" s="52"/>
      <c r="PLU1" s="55"/>
      <c r="PLV1" s="628"/>
      <c r="PLW1" s="628"/>
      <c r="PLX1" s="628"/>
      <c r="PLY1" s="628"/>
      <c r="PLZ1" s="628"/>
      <c r="PMA1" s="52"/>
      <c r="PMB1" s="55"/>
      <c r="PMC1" s="628"/>
      <c r="PMD1" s="628"/>
      <c r="PME1" s="628"/>
      <c r="PMF1" s="628"/>
      <c r="PMG1" s="628"/>
      <c r="PMH1" s="52"/>
      <c r="PMI1" s="55"/>
      <c r="PMJ1" s="628"/>
      <c r="PMK1" s="628"/>
      <c r="PML1" s="628"/>
      <c r="PMM1" s="628"/>
      <c r="PMN1" s="628"/>
      <c r="PMO1" s="52"/>
      <c r="PMP1" s="55"/>
      <c r="PMQ1" s="628"/>
      <c r="PMR1" s="628"/>
      <c r="PMS1" s="628"/>
      <c r="PMT1" s="628"/>
      <c r="PMU1" s="628"/>
      <c r="PMV1" s="52"/>
      <c r="PMW1" s="55"/>
      <c r="PMX1" s="628"/>
      <c r="PMY1" s="628"/>
      <c r="PMZ1" s="628"/>
      <c r="PNA1" s="628"/>
      <c r="PNB1" s="628"/>
      <c r="PNC1" s="52"/>
      <c r="PND1" s="55"/>
      <c r="PNE1" s="628"/>
      <c r="PNF1" s="628"/>
      <c r="PNG1" s="628"/>
      <c r="PNH1" s="628"/>
      <c r="PNI1" s="628"/>
      <c r="PNJ1" s="52"/>
      <c r="PNK1" s="55"/>
      <c r="PNL1" s="628"/>
      <c r="PNM1" s="628"/>
      <c r="PNN1" s="628"/>
      <c r="PNO1" s="628"/>
      <c r="PNP1" s="628"/>
      <c r="PNQ1" s="52"/>
      <c r="PNR1" s="55"/>
      <c r="PNS1" s="628"/>
      <c r="PNT1" s="628"/>
      <c r="PNU1" s="628"/>
      <c r="PNV1" s="628"/>
      <c r="PNW1" s="628"/>
      <c r="PNX1" s="52"/>
      <c r="PNY1" s="55"/>
      <c r="PNZ1" s="628"/>
      <c r="POA1" s="628"/>
      <c r="POB1" s="628"/>
      <c r="POC1" s="628"/>
      <c r="POD1" s="628"/>
      <c r="POE1" s="52"/>
      <c r="POF1" s="55"/>
      <c r="POG1" s="628"/>
      <c r="POH1" s="628"/>
      <c r="POI1" s="628"/>
      <c r="POJ1" s="628"/>
      <c r="POK1" s="628"/>
      <c r="POL1" s="52"/>
      <c r="POM1" s="55"/>
      <c r="PON1" s="628"/>
      <c r="POO1" s="628"/>
      <c r="POP1" s="628"/>
      <c r="POQ1" s="628"/>
      <c r="POR1" s="628"/>
      <c r="POS1" s="52"/>
      <c r="POT1" s="55"/>
      <c r="POU1" s="628"/>
      <c r="POV1" s="628"/>
      <c r="POW1" s="628"/>
      <c r="POX1" s="628"/>
      <c r="POY1" s="628"/>
      <c r="POZ1" s="52"/>
      <c r="PPA1" s="55"/>
      <c r="PPB1" s="628"/>
      <c r="PPC1" s="628"/>
      <c r="PPD1" s="628"/>
      <c r="PPE1" s="628"/>
      <c r="PPF1" s="628"/>
      <c r="PPG1" s="52"/>
      <c r="PPH1" s="55"/>
      <c r="PPI1" s="628"/>
      <c r="PPJ1" s="628"/>
      <c r="PPK1" s="628"/>
      <c r="PPL1" s="628"/>
      <c r="PPM1" s="628"/>
      <c r="PPN1" s="52"/>
      <c r="PPO1" s="55"/>
      <c r="PPP1" s="628"/>
      <c r="PPQ1" s="628"/>
      <c r="PPR1" s="628"/>
      <c r="PPS1" s="628"/>
      <c r="PPT1" s="628"/>
      <c r="PPU1" s="52"/>
      <c r="PPV1" s="55"/>
      <c r="PPW1" s="628"/>
      <c r="PPX1" s="628"/>
      <c r="PPY1" s="628"/>
      <c r="PPZ1" s="628"/>
      <c r="PQA1" s="628"/>
      <c r="PQB1" s="52"/>
      <c r="PQC1" s="55"/>
      <c r="PQD1" s="628"/>
      <c r="PQE1" s="628"/>
      <c r="PQF1" s="628"/>
      <c r="PQG1" s="628"/>
      <c r="PQH1" s="628"/>
      <c r="PQI1" s="52"/>
      <c r="PQJ1" s="55"/>
      <c r="PQK1" s="628"/>
      <c r="PQL1" s="628"/>
      <c r="PQM1" s="628"/>
      <c r="PQN1" s="628"/>
      <c r="PQO1" s="628"/>
      <c r="PQP1" s="52"/>
      <c r="PQQ1" s="55"/>
      <c r="PQR1" s="628"/>
      <c r="PQS1" s="628"/>
      <c r="PQT1" s="628"/>
      <c r="PQU1" s="628"/>
      <c r="PQV1" s="628"/>
      <c r="PQW1" s="52"/>
      <c r="PQX1" s="55"/>
      <c r="PQY1" s="628"/>
      <c r="PQZ1" s="628"/>
      <c r="PRA1" s="628"/>
      <c r="PRB1" s="628"/>
      <c r="PRC1" s="628"/>
      <c r="PRD1" s="52"/>
      <c r="PRE1" s="55"/>
      <c r="PRF1" s="628"/>
      <c r="PRG1" s="628"/>
      <c r="PRH1" s="628"/>
      <c r="PRI1" s="628"/>
      <c r="PRJ1" s="628"/>
      <c r="PRK1" s="52"/>
      <c r="PRL1" s="55"/>
      <c r="PRM1" s="628"/>
      <c r="PRN1" s="628"/>
      <c r="PRO1" s="628"/>
      <c r="PRP1" s="628"/>
      <c r="PRQ1" s="628"/>
      <c r="PRR1" s="52"/>
      <c r="PRS1" s="55"/>
      <c r="PRT1" s="628"/>
      <c r="PRU1" s="628"/>
      <c r="PRV1" s="628"/>
      <c r="PRW1" s="628"/>
      <c r="PRX1" s="628"/>
      <c r="PRY1" s="52"/>
      <c r="PRZ1" s="55"/>
      <c r="PSA1" s="628"/>
      <c r="PSB1" s="628"/>
      <c r="PSC1" s="628"/>
      <c r="PSD1" s="628"/>
      <c r="PSE1" s="628"/>
      <c r="PSF1" s="52"/>
      <c r="PSG1" s="55"/>
      <c r="PSH1" s="628"/>
      <c r="PSI1" s="628"/>
      <c r="PSJ1" s="628"/>
      <c r="PSK1" s="628"/>
      <c r="PSL1" s="628"/>
      <c r="PSM1" s="52"/>
      <c r="PSN1" s="55"/>
      <c r="PSO1" s="628"/>
      <c r="PSP1" s="628"/>
      <c r="PSQ1" s="628"/>
      <c r="PSR1" s="628"/>
      <c r="PSS1" s="628"/>
      <c r="PST1" s="52"/>
      <c r="PSU1" s="55"/>
      <c r="PSV1" s="628"/>
      <c r="PSW1" s="628"/>
      <c r="PSX1" s="628"/>
      <c r="PSY1" s="628"/>
      <c r="PSZ1" s="628"/>
      <c r="PTA1" s="52"/>
      <c r="PTB1" s="55"/>
      <c r="PTC1" s="628"/>
      <c r="PTD1" s="628"/>
      <c r="PTE1" s="628"/>
      <c r="PTF1" s="628"/>
      <c r="PTG1" s="628"/>
      <c r="PTH1" s="52"/>
      <c r="PTI1" s="55"/>
      <c r="PTJ1" s="628"/>
      <c r="PTK1" s="628"/>
      <c r="PTL1" s="628"/>
      <c r="PTM1" s="628"/>
      <c r="PTN1" s="628"/>
      <c r="PTO1" s="52"/>
      <c r="PTP1" s="55"/>
      <c r="PTQ1" s="628"/>
      <c r="PTR1" s="628"/>
      <c r="PTS1" s="628"/>
      <c r="PTT1" s="628"/>
      <c r="PTU1" s="628"/>
      <c r="PTV1" s="52"/>
      <c r="PTW1" s="55"/>
      <c r="PTX1" s="628"/>
      <c r="PTY1" s="628"/>
      <c r="PTZ1" s="628"/>
      <c r="PUA1" s="628"/>
      <c r="PUB1" s="628"/>
      <c r="PUC1" s="52"/>
      <c r="PUD1" s="55"/>
      <c r="PUE1" s="628"/>
      <c r="PUF1" s="628"/>
      <c r="PUG1" s="628"/>
      <c r="PUH1" s="628"/>
      <c r="PUI1" s="628"/>
      <c r="PUJ1" s="52"/>
      <c r="PUK1" s="55"/>
      <c r="PUL1" s="628"/>
      <c r="PUM1" s="628"/>
      <c r="PUN1" s="628"/>
      <c r="PUO1" s="628"/>
      <c r="PUP1" s="628"/>
      <c r="PUQ1" s="52"/>
      <c r="PUR1" s="55"/>
      <c r="PUS1" s="628"/>
      <c r="PUT1" s="628"/>
      <c r="PUU1" s="628"/>
      <c r="PUV1" s="628"/>
      <c r="PUW1" s="628"/>
      <c r="PUX1" s="52"/>
      <c r="PUY1" s="55"/>
      <c r="PUZ1" s="628"/>
      <c r="PVA1" s="628"/>
      <c r="PVB1" s="628"/>
      <c r="PVC1" s="628"/>
      <c r="PVD1" s="628"/>
      <c r="PVE1" s="52"/>
      <c r="PVF1" s="55"/>
      <c r="PVG1" s="628"/>
      <c r="PVH1" s="628"/>
      <c r="PVI1" s="628"/>
      <c r="PVJ1" s="628"/>
      <c r="PVK1" s="628"/>
      <c r="PVL1" s="52"/>
      <c r="PVM1" s="55"/>
      <c r="PVN1" s="628"/>
      <c r="PVO1" s="628"/>
      <c r="PVP1" s="628"/>
      <c r="PVQ1" s="628"/>
      <c r="PVR1" s="628"/>
      <c r="PVS1" s="52"/>
      <c r="PVT1" s="55"/>
      <c r="PVU1" s="628"/>
      <c r="PVV1" s="628"/>
      <c r="PVW1" s="628"/>
      <c r="PVX1" s="628"/>
      <c r="PVY1" s="628"/>
      <c r="PVZ1" s="52"/>
      <c r="PWA1" s="55"/>
      <c r="PWB1" s="628"/>
      <c r="PWC1" s="628"/>
      <c r="PWD1" s="628"/>
      <c r="PWE1" s="628"/>
      <c r="PWF1" s="628"/>
      <c r="PWG1" s="52"/>
      <c r="PWH1" s="55"/>
      <c r="PWI1" s="628"/>
      <c r="PWJ1" s="628"/>
      <c r="PWK1" s="628"/>
      <c r="PWL1" s="628"/>
      <c r="PWM1" s="628"/>
      <c r="PWN1" s="52"/>
      <c r="PWO1" s="55"/>
      <c r="PWP1" s="628"/>
      <c r="PWQ1" s="628"/>
      <c r="PWR1" s="628"/>
      <c r="PWS1" s="628"/>
      <c r="PWT1" s="628"/>
      <c r="PWU1" s="52"/>
      <c r="PWV1" s="55"/>
      <c r="PWW1" s="628"/>
      <c r="PWX1" s="628"/>
      <c r="PWY1" s="628"/>
      <c r="PWZ1" s="628"/>
      <c r="PXA1" s="628"/>
      <c r="PXB1" s="52"/>
      <c r="PXC1" s="55"/>
      <c r="PXD1" s="628"/>
      <c r="PXE1" s="628"/>
      <c r="PXF1" s="628"/>
      <c r="PXG1" s="628"/>
      <c r="PXH1" s="628"/>
      <c r="PXI1" s="52"/>
      <c r="PXJ1" s="55"/>
      <c r="PXK1" s="628"/>
      <c r="PXL1" s="628"/>
      <c r="PXM1" s="628"/>
      <c r="PXN1" s="628"/>
      <c r="PXO1" s="628"/>
      <c r="PXP1" s="52"/>
      <c r="PXQ1" s="55"/>
      <c r="PXR1" s="628"/>
      <c r="PXS1" s="628"/>
      <c r="PXT1" s="628"/>
      <c r="PXU1" s="628"/>
      <c r="PXV1" s="628"/>
      <c r="PXW1" s="52"/>
      <c r="PXX1" s="55"/>
      <c r="PXY1" s="628"/>
      <c r="PXZ1" s="628"/>
      <c r="PYA1" s="628"/>
      <c r="PYB1" s="628"/>
      <c r="PYC1" s="628"/>
      <c r="PYD1" s="52"/>
      <c r="PYE1" s="55"/>
      <c r="PYF1" s="628"/>
      <c r="PYG1" s="628"/>
      <c r="PYH1" s="628"/>
      <c r="PYI1" s="628"/>
      <c r="PYJ1" s="628"/>
      <c r="PYK1" s="52"/>
      <c r="PYL1" s="55"/>
      <c r="PYM1" s="628"/>
      <c r="PYN1" s="628"/>
      <c r="PYO1" s="628"/>
      <c r="PYP1" s="628"/>
      <c r="PYQ1" s="628"/>
      <c r="PYR1" s="52"/>
      <c r="PYS1" s="55"/>
      <c r="PYT1" s="628"/>
      <c r="PYU1" s="628"/>
      <c r="PYV1" s="628"/>
      <c r="PYW1" s="628"/>
      <c r="PYX1" s="628"/>
      <c r="PYY1" s="52"/>
      <c r="PYZ1" s="55"/>
      <c r="PZA1" s="628"/>
      <c r="PZB1" s="628"/>
      <c r="PZC1" s="628"/>
      <c r="PZD1" s="628"/>
      <c r="PZE1" s="628"/>
      <c r="PZF1" s="52"/>
      <c r="PZG1" s="55"/>
      <c r="PZH1" s="628"/>
      <c r="PZI1" s="628"/>
      <c r="PZJ1" s="628"/>
      <c r="PZK1" s="628"/>
      <c r="PZL1" s="628"/>
      <c r="PZM1" s="52"/>
      <c r="PZN1" s="55"/>
      <c r="PZO1" s="628"/>
      <c r="PZP1" s="628"/>
      <c r="PZQ1" s="628"/>
      <c r="PZR1" s="628"/>
      <c r="PZS1" s="628"/>
      <c r="PZT1" s="52"/>
      <c r="PZU1" s="55"/>
      <c r="PZV1" s="628"/>
      <c r="PZW1" s="628"/>
      <c r="PZX1" s="628"/>
      <c r="PZY1" s="628"/>
      <c r="PZZ1" s="628"/>
      <c r="QAA1" s="52"/>
      <c r="QAB1" s="55"/>
      <c r="QAC1" s="628"/>
      <c r="QAD1" s="628"/>
      <c r="QAE1" s="628"/>
      <c r="QAF1" s="628"/>
      <c r="QAG1" s="628"/>
      <c r="QAH1" s="52"/>
      <c r="QAI1" s="55"/>
      <c r="QAJ1" s="628"/>
      <c r="QAK1" s="628"/>
      <c r="QAL1" s="628"/>
      <c r="QAM1" s="628"/>
      <c r="QAN1" s="628"/>
      <c r="QAO1" s="52"/>
      <c r="QAP1" s="55"/>
      <c r="QAQ1" s="628"/>
      <c r="QAR1" s="628"/>
      <c r="QAS1" s="628"/>
      <c r="QAT1" s="628"/>
      <c r="QAU1" s="628"/>
      <c r="QAV1" s="52"/>
      <c r="QAW1" s="55"/>
      <c r="QAX1" s="628"/>
      <c r="QAY1" s="628"/>
      <c r="QAZ1" s="628"/>
      <c r="QBA1" s="628"/>
      <c r="QBB1" s="628"/>
      <c r="QBC1" s="52"/>
      <c r="QBD1" s="55"/>
      <c r="QBE1" s="628"/>
      <c r="QBF1" s="628"/>
      <c r="QBG1" s="628"/>
      <c r="QBH1" s="628"/>
      <c r="QBI1" s="628"/>
      <c r="QBJ1" s="52"/>
      <c r="QBK1" s="55"/>
      <c r="QBL1" s="628"/>
      <c r="QBM1" s="628"/>
      <c r="QBN1" s="628"/>
      <c r="QBO1" s="628"/>
      <c r="QBP1" s="628"/>
      <c r="QBQ1" s="52"/>
      <c r="QBR1" s="55"/>
      <c r="QBS1" s="628"/>
      <c r="QBT1" s="628"/>
      <c r="QBU1" s="628"/>
      <c r="QBV1" s="628"/>
      <c r="QBW1" s="628"/>
      <c r="QBX1" s="52"/>
      <c r="QBY1" s="55"/>
      <c r="QBZ1" s="628"/>
      <c r="QCA1" s="628"/>
      <c r="QCB1" s="628"/>
      <c r="QCC1" s="628"/>
      <c r="QCD1" s="628"/>
      <c r="QCE1" s="52"/>
      <c r="QCF1" s="55"/>
      <c r="QCG1" s="628"/>
      <c r="QCH1" s="628"/>
      <c r="QCI1" s="628"/>
      <c r="QCJ1" s="628"/>
      <c r="QCK1" s="628"/>
      <c r="QCL1" s="52"/>
      <c r="QCM1" s="55"/>
      <c r="QCN1" s="628"/>
      <c r="QCO1" s="628"/>
      <c r="QCP1" s="628"/>
      <c r="QCQ1" s="628"/>
      <c r="QCR1" s="628"/>
      <c r="QCS1" s="52"/>
      <c r="QCT1" s="55"/>
      <c r="QCU1" s="628"/>
      <c r="QCV1" s="628"/>
      <c r="QCW1" s="628"/>
      <c r="QCX1" s="628"/>
      <c r="QCY1" s="628"/>
      <c r="QCZ1" s="52"/>
      <c r="QDA1" s="55"/>
      <c r="QDB1" s="628"/>
      <c r="QDC1" s="628"/>
      <c r="QDD1" s="628"/>
      <c r="QDE1" s="628"/>
      <c r="QDF1" s="628"/>
      <c r="QDG1" s="52"/>
      <c r="QDH1" s="55"/>
      <c r="QDI1" s="628"/>
      <c r="QDJ1" s="628"/>
      <c r="QDK1" s="628"/>
      <c r="QDL1" s="628"/>
      <c r="QDM1" s="628"/>
      <c r="QDN1" s="52"/>
      <c r="QDO1" s="55"/>
      <c r="QDP1" s="628"/>
      <c r="QDQ1" s="628"/>
      <c r="QDR1" s="628"/>
      <c r="QDS1" s="628"/>
      <c r="QDT1" s="628"/>
      <c r="QDU1" s="52"/>
      <c r="QDV1" s="55"/>
      <c r="QDW1" s="628"/>
      <c r="QDX1" s="628"/>
      <c r="QDY1" s="628"/>
      <c r="QDZ1" s="628"/>
      <c r="QEA1" s="628"/>
      <c r="QEB1" s="52"/>
      <c r="QEC1" s="55"/>
      <c r="QED1" s="628"/>
      <c r="QEE1" s="628"/>
      <c r="QEF1" s="628"/>
      <c r="QEG1" s="628"/>
      <c r="QEH1" s="628"/>
      <c r="QEI1" s="52"/>
      <c r="QEJ1" s="55"/>
      <c r="QEK1" s="628"/>
      <c r="QEL1" s="628"/>
      <c r="QEM1" s="628"/>
      <c r="QEN1" s="628"/>
      <c r="QEO1" s="628"/>
      <c r="QEP1" s="52"/>
      <c r="QEQ1" s="55"/>
      <c r="QER1" s="628"/>
      <c r="QES1" s="628"/>
      <c r="QET1" s="628"/>
      <c r="QEU1" s="628"/>
      <c r="QEV1" s="628"/>
      <c r="QEW1" s="52"/>
      <c r="QEX1" s="55"/>
      <c r="QEY1" s="628"/>
      <c r="QEZ1" s="628"/>
      <c r="QFA1" s="628"/>
      <c r="QFB1" s="628"/>
      <c r="QFC1" s="628"/>
      <c r="QFD1" s="52"/>
      <c r="QFE1" s="55"/>
      <c r="QFF1" s="628"/>
      <c r="QFG1" s="628"/>
      <c r="QFH1" s="628"/>
      <c r="QFI1" s="628"/>
      <c r="QFJ1" s="628"/>
      <c r="QFK1" s="52"/>
      <c r="QFL1" s="55"/>
      <c r="QFM1" s="628"/>
      <c r="QFN1" s="628"/>
      <c r="QFO1" s="628"/>
      <c r="QFP1" s="628"/>
      <c r="QFQ1" s="628"/>
      <c r="QFR1" s="52"/>
      <c r="QFS1" s="55"/>
      <c r="QFT1" s="628"/>
      <c r="QFU1" s="628"/>
      <c r="QFV1" s="628"/>
      <c r="QFW1" s="628"/>
      <c r="QFX1" s="628"/>
      <c r="QFY1" s="52"/>
      <c r="QFZ1" s="55"/>
      <c r="QGA1" s="628"/>
      <c r="QGB1" s="628"/>
      <c r="QGC1" s="628"/>
      <c r="QGD1" s="628"/>
      <c r="QGE1" s="628"/>
      <c r="QGF1" s="52"/>
      <c r="QGG1" s="55"/>
      <c r="QGH1" s="628"/>
      <c r="QGI1" s="628"/>
      <c r="QGJ1" s="628"/>
      <c r="QGK1" s="628"/>
      <c r="QGL1" s="628"/>
      <c r="QGM1" s="52"/>
      <c r="QGN1" s="55"/>
      <c r="QGO1" s="628"/>
      <c r="QGP1" s="628"/>
      <c r="QGQ1" s="628"/>
      <c r="QGR1" s="628"/>
      <c r="QGS1" s="628"/>
      <c r="QGT1" s="52"/>
      <c r="QGU1" s="55"/>
      <c r="QGV1" s="628"/>
      <c r="QGW1" s="628"/>
      <c r="QGX1" s="628"/>
      <c r="QGY1" s="628"/>
      <c r="QGZ1" s="628"/>
      <c r="QHA1" s="52"/>
      <c r="QHB1" s="55"/>
      <c r="QHC1" s="628"/>
      <c r="QHD1" s="628"/>
      <c r="QHE1" s="628"/>
      <c r="QHF1" s="628"/>
      <c r="QHG1" s="628"/>
      <c r="QHH1" s="52"/>
      <c r="QHI1" s="55"/>
      <c r="QHJ1" s="628"/>
      <c r="QHK1" s="628"/>
      <c r="QHL1" s="628"/>
      <c r="QHM1" s="628"/>
      <c r="QHN1" s="628"/>
      <c r="QHO1" s="52"/>
      <c r="QHP1" s="55"/>
      <c r="QHQ1" s="628"/>
      <c r="QHR1" s="628"/>
      <c r="QHS1" s="628"/>
      <c r="QHT1" s="628"/>
      <c r="QHU1" s="628"/>
      <c r="QHV1" s="52"/>
      <c r="QHW1" s="55"/>
      <c r="QHX1" s="628"/>
      <c r="QHY1" s="628"/>
      <c r="QHZ1" s="628"/>
      <c r="QIA1" s="628"/>
      <c r="QIB1" s="628"/>
      <c r="QIC1" s="52"/>
      <c r="QID1" s="55"/>
      <c r="QIE1" s="628"/>
      <c r="QIF1" s="628"/>
      <c r="QIG1" s="628"/>
      <c r="QIH1" s="628"/>
      <c r="QII1" s="628"/>
      <c r="QIJ1" s="52"/>
      <c r="QIK1" s="55"/>
      <c r="QIL1" s="628"/>
      <c r="QIM1" s="628"/>
      <c r="QIN1" s="628"/>
      <c r="QIO1" s="628"/>
      <c r="QIP1" s="628"/>
      <c r="QIQ1" s="52"/>
      <c r="QIR1" s="55"/>
      <c r="QIS1" s="628"/>
      <c r="QIT1" s="628"/>
      <c r="QIU1" s="628"/>
      <c r="QIV1" s="628"/>
      <c r="QIW1" s="628"/>
      <c r="QIX1" s="52"/>
      <c r="QIY1" s="55"/>
      <c r="QIZ1" s="628"/>
      <c r="QJA1" s="628"/>
      <c r="QJB1" s="628"/>
      <c r="QJC1" s="628"/>
      <c r="QJD1" s="628"/>
      <c r="QJE1" s="52"/>
      <c r="QJF1" s="55"/>
      <c r="QJG1" s="628"/>
      <c r="QJH1" s="628"/>
      <c r="QJI1" s="628"/>
      <c r="QJJ1" s="628"/>
      <c r="QJK1" s="628"/>
      <c r="QJL1" s="52"/>
      <c r="QJM1" s="55"/>
      <c r="QJN1" s="628"/>
      <c r="QJO1" s="628"/>
      <c r="QJP1" s="628"/>
      <c r="QJQ1" s="628"/>
      <c r="QJR1" s="628"/>
      <c r="QJS1" s="52"/>
      <c r="QJT1" s="55"/>
      <c r="QJU1" s="628"/>
      <c r="QJV1" s="628"/>
      <c r="QJW1" s="628"/>
      <c r="QJX1" s="628"/>
      <c r="QJY1" s="628"/>
      <c r="QJZ1" s="52"/>
      <c r="QKA1" s="55"/>
      <c r="QKB1" s="628"/>
      <c r="QKC1" s="628"/>
      <c r="QKD1" s="628"/>
      <c r="QKE1" s="628"/>
      <c r="QKF1" s="628"/>
      <c r="QKG1" s="52"/>
      <c r="QKH1" s="55"/>
      <c r="QKI1" s="628"/>
      <c r="QKJ1" s="628"/>
      <c r="QKK1" s="628"/>
      <c r="QKL1" s="628"/>
      <c r="QKM1" s="628"/>
      <c r="QKN1" s="52"/>
      <c r="QKO1" s="55"/>
      <c r="QKP1" s="628"/>
      <c r="QKQ1" s="628"/>
      <c r="QKR1" s="628"/>
      <c r="QKS1" s="628"/>
      <c r="QKT1" s="628"/>
      <c r="QKU1" s="52"/>
      <c r="QKV1" s="55"/>
      <c r="QKW1" s="628"/>
      <c r="QKX1" s="628"/>
      <c r="QKY1" s="628"/>
      <c r="QKZ1" s="628"/>
      <c r="QLA1" s="628"/>
      <c r="QLB1" s="52"/>
      <c r="QLC1" s="55"/>
      <c r="QLD1" s="628"/>
      <c r="QLE1" s="628"/>
      <c r="QLF1" s="628"/>
      <c r="QLG1" s="628"/>
      <c r="QLH1" s="628"/>
      <c r="QLI1" s="52"/>
      <c r="QLJ1" s="55"/>
      <c r="QLK1" s="628"/>
      <c r="QLL1" s="628"/>
      <c r="QLM1" s="628"/>
      <c r="QLN1" s="628"/>
      <c r="QLO1" s="628"/>
      <c r="QLP1" s="52"/>
      <c r="QLQ1" s="55"/>
      <c r="QLR1" s="628"/>
      <c r="QLS1" s="628"/>
      <c r="QLT1" s="628"/>
      <c r="QLU1" s="628"/>
      <c r="QLV1" s="628"/>
      <c r="QLW1" s="52"/>
      <c r="QLX1" s="55"/>
      <c r="QLY1" s="628"/>
      <c r="QLZ1" s="628"/>
      <c r="QMA1" s="628"/>
      <c r="QMB1" s="628"/>
      <c r="QMC1" s="628"/>
      <c r="QMD1" s="52"/>
      <c r="QME1" s="55"/>
      <c r="QMF1" s="628"/>
      <c r="QMG1" s="628"/>
      <c r="QMH1" s="628"/>
      <c r="QMI1" s="628"/>
      <c r="QMJ1" s="628"/>
      <c r="QMK1" s="52"/>
      <c r="QML1" s="55"/>
      <c r="QMM1" s="628"/>
      <c r="QMN1" s="628"/>
      <c r="QMO1" s="628"/>
      <c r="QMP1" s="628"/>
      <c r="QMQ1" s="628"/>
      <c r="QMR1" s="52"/>
      <c r="QMS1" s="55"/>
      <c r="QMT1" s="628"/>
      <c r="QMU1" s="628"/>
      <c r="QMV1" s="628"/>
      <c r="QMW1" s="628"/>
      <c r="QMX1" s="628"/>
      <c r="QMY1" s="52"/>
      <c r="QMZ1" s="55"/>
      <c r="QNA1" s="628"/>
      <c r="QNB1" s="628"/>
      <c r="QNC1" s="628"/>
      <c r="QND1" s="628"/>
      <c r="QNE1" s="628"/>
      <c r="QNF1" s="52"/>
      <c r="QNG1" s="55"/>
      <c r="QNH1" s="628"/>
      <c r="QNI1" s="628"/>
      <c r="QNJ1" s="628"/>
      <c r="QNK1" s="628"/>
      <c r="QNL1" s="628"/>
      <c r="QNM1" s="52"/>
      <c r="QNN1" s="55"/>
      <c r="QNO1" s="628"/>
      <c r="QNP1" s="628"/>
      <c r="QNQ1" s="628"/>
      <c r="QNR1" s="628"/>
      <c r="QNS1" s="628"/>
      <c r="QNT1" s="52"/>
      <c r="QNU1" s="55"/>
      <c r="QNV1" s="628"/>
      <c r="QNW1" s="628"/>
      <c r="QNX1" s="628"/>
      <c r="QNY1" s="628"/>
      <c r="QNZ1" s="628"/>
      <c r="QOA1" s="52"/>
      <c r="QOB1" s="55"/>
      <c r="QOC1" s="628"/>
      <c r="QOD1" s="628"/>
      <c r="QOE1" s="628"/>
      <c r="QOF1" s="628"/>
      <c r="QOG1" s="628"/>
      <c r="QOH1" s="52"/>
      <c r="QOI1" s="55"/>
      <c r="QOJ1" s="628"/>
      <c r="QOK1" s="628"/>
      <c r="QOL1" s="628"/>
      <c r="QOM1" s="628"/>
      <c r="QON1" s="628"/>
      <c r="QOO1" s="52"/>
      <c r="QOP1" s="55"/>
      <c r="QOQ1" s="628"/>
      <c r="QOR1" s="628"/>
      <c r="QOS1" s="628"/>
      <c r="QOT1" s="628"/>
      <c r="QOU1" s="628"/>
      <c r="QOV1" s="52"/>
      <c r="QOW1" s="55"/>
      <c r="QOX1" s="628"/>
      <c r="QOY1" s="628"/>
      <c r="QOZ1" s="628"/>
      <c r="QPA1" s="628"/>
      <c r="QPB1" s="628"/>
      <c r="QPC1" s="52"/>
      <c r="QPD1" s="55"/>
      <c r="QPE1" s="628"/>
      <c r="QPF1" s="628"/>
      <c r="QPG1" s="628"/>
      <c r="QPH1" s="628"/>
      <c r="QPI1" s="628"/>
      <c r="QPJ1" s="52"/>
      <c r="QPK1" s="55"/>
      <c r="QPL1" s="628"/>
      <c r="QPM1" s="628"/>
      <c r="QPN1" s="628"/>
      <c r="QPO1" s="628"/>
      <c r="QPP1" s="628"/>
      <c r="QPQ1" s="52"/>
      <c r="QPR1" s="55"/>
      <c r="QPS1" s="628"/>
      <c r="QPT1" s="628"/>
      <c r="QPU1" s="628"/>
      <c r="QPV1" s="628"/>
      <c r="QPW1" s="628"/>
      <c r="QPX1" s="52"/>
      <c r="QPY1" s="55"/>
      <c r="QPZ1" s="628"/>
      <c r="QQA1" s="628"/>
      <c r="QQB1" s="628"/>
      <c r="QQC1" s="628"/>
      <c r="QQD1" s="628"/>
      <c r="QQE1" s="52"/>
      <c r="QQF1" s="55"/>
      <c r="QQG1" s="628"/>
      <c r="QQH1" s="628"/>
      <c r="QQI1" s="628"/>
      <c r="QQJ1" s="628"/>
      <c r="QQK1" s="628"/>
      <c r="QQL1" s="52"/>
      <c r="QQM1" s="55"/>
      <c r="QQN1" s="628"/>
      <c r="QQO1" s="628"/>
      <c r="QQP1" s="628"/>
      <c r="QQQ1" s="628"/>
      <c r="QQR1" s="628"/>
      <c r="QQS1" s="52"/>
      <c r="QQT1" s="55"/>
      <c r="QQU1" s="628"/>
      <c r="QQV1" s="628"/>
      <c r="QQW1" s="628"/>
      <c r="QQX1" s="628"/>
      <c r="QQY1" s="628"/>
      <c r="QQZ1" s="52"/>
      <c r="QRA1" s="55"/>
      <c r="QRB1" s="628"/>
      <c r="QRC1" s="628"/>
      <c r="QRD1" s="628"/>
      <c r="QRE1" s="628"/>
      <c r="QRF1" s="628"/>
      <c r="QRG1" s="52"/>
      <c r="QRH1" s="55"/>
      <c r="QRI1" s="628"/>
      <c r="QRJ1" s="628"/>
      <c r="QRK1" s="628"/>
      <c r="QRL1" s="628"/>
      <c r="QRM1" s="628"/>
      <c r="QRN1" s="52"/>
      <c r="QRO1" s="55"/>
      <c r="QRP1" s="628"/>
      <c r="QRQ1" s="628"/>
      <c r="QRR1" s="628"/>
      <c r="QRS1" s="628"/>
      <c r="QRT1" s="628"/>
      <c r="QRU1" s="52"/>
      <c r="QRV1" s="55"/>
      <c r="QRW1" s="628"/>
      <c r="QRX1" s="628"/>
      <c r="QRY1" s="628"/>
      <c r="QRZ1" s="628"/>
      <c r="QSA1" s="628"/>
      <c r="QSB1" s="52"/>
      <c r="QSC1" s="55"/>
      <c r="QSD1" s="628"/>
      <c r="QSE1" s="628"/>
      <c r="QSF1" s="628"/>
      <c r="QSG1" s="628"/>
      <c r="QSH1" s="628"/>
      <c r="QSI1" s="52"/>
      <c r="QSJ1" s="55"/>
      <c r="QSK1" s="628"/>
      <c r="QSL1" s="628"/>
      <c r="QSM1" s="628"/>
      <c r="QSN1" s="628"/>
      <c r="QSO1" s="628"/>
      <c r="QSP1" s="52"/>
      <c r="QSQ1" s="55"/>
      <c r="QSR1" s="628"/>
      <c r="QSS1" s="628"/>
      <c r="QST1" s="628"/>
      <c r="QSU1" s="628"/>
      <c r="QSV1" s="628"/>
      <c r="QSW1" s="52"/>
      <c r="QSX1" s="55"/>
      <c r="QSY1" s="628"/>
      <c r="QSZ1" s="628"/>
      <c r="QTA1" s="628"/>
      <c r="QTB1" s="628"/>
      <c r="QTC1" s="628"/>
      <c r="QTD1" s="52"/>
      <c r="QTE1" s="55"/>
      <c r="QTF1" s="628"/>
      <c r="QTG1" s="628"/>
      <c r="QTH1" s="628"/>
      <c r="QTI1" s="628"/>
      <c r="QTJ1" s="628"/>
      <c r="QTK1" s="52"/>
      <c r="QTL1" s="55"/>
      <c r="QTM1" s="628"/>
      <c r="QTN1" s="628"/>
      <c r="QTO1" s="628"/>
      <c r="QTP1" s="628"/>
      <c r="QTQ1" s="628"/>
      <c r="QTR1" s="52"/>
      <c r="QTS1" s="55"/>
      <c r="QTT1" s="628"/>
      <c r="QTU1" s="628"/>
      <c r="QTV1" s="628"/>
      <c r="QTW1" s="628"/>
      <c r="QTX1" s="628"/>
      <c r="QTY1" s="52"/>
      <c r="QTZ1" s="55"/>
      <c r="QUA1" s="628"/>
      <c r="QUB1" s="628"/>
      <c r="QUC1" s="628"/>
      <c r="QUD1" s="628"/>
      <c r="QUE1" s="628"/>
      <c r="QUF1" s="52"/>
      <c r="QUG1" s="55"/>
      <c r="QUH1" s="628"/>
      <c r="QUI1" s="628"/>
      <c r="QUJ1" s="628"/>
      <c r="QUK1" s="628"/>
      <c r="QUL1" s="628"/>
      <c r="QUM1" s="52"/>
      <c r="QUN1" s="55"/>
      <c r="QUO1" s="628"/>
      <c r="QUP1" s="628"/>
      <c r="QUQ1" s="628"/>
      <c r="QUR1" s="628"/>
      <c r="QUS1" s="628"/>
      <c r="QUT1" s="52"/>
      <c r="QUU1" s="55"/>
      <c r="QUV1" s="628"/>
      <c r="QUW1" s="628"/>
      <c r="QUX1" s="628"/>
      <c r="QUY1" s="628"/>
      <c r="QUZ1" s="628"/>
      <c r="QVA1" s="52"/>
      <c r="QVB1" s="55"/>
      <c r="QVC1" s="628"/>
      <c r="QVD1" s="628"/>
      <c r="QVE1" s="628"/>
      <c r="QVF1" s="628"/>
      <c r="QVG1" s="628"/>
      <c r="QVH1" s="52"/>
      <c r="QVI1" s="55"/>
      <c r="QVJ1" s="628"/>
      <c r="QVK1" s="628"/>
      <c r="QVL1" s="628"/>
      <c r="QVM1" s="628"/>
      <c r="QVN1" s="628"/>
      <c r="QVO1" s="52"/>
      <c r="QVP1" s="55"/>
      <c r="QVQ1" s="628"/>
      <c r="QVR1" s="628"/>
      <c r="QVS1" s="628"/>
      <c r="QVT1" s="628"/>
      <c r="QVU1" s="628"/>
      <c r="QVV1" s="52"/>
      <c r="QVW1" s="55"/>
      <c r="QVX1" s="628"/>
      <c r="QVY1" s="628"/>
      <c r="QVZ1" s="628"/>
      <c r="QWA1" s="628"/>
      <c r="QWB1" s="628"/>
      <c r="QWC1" s="52"/>
      <c r="QWD1" s="55"/>
      <c r="QWE1" s="628"/>
      <c r="QWF1" s="628"/>
      <c r="QWG1" s="628"/>
      <c r="QWH1" s="628"/>
      <c r="QWI1" s="628"/>
      <c r="QWJ1" s="52"/>
      <c r="QWK1" s="55"/>
      <c r="QWL1" s="628"/>
      <c r="QWM1" s="628"/>
      <c r="QWN1" s="628"/>
      <c r="QWO1" s="628"/>
      <c r="QWP1" s="628"/>
      <c r="QWQ1" s="52"/>
      <c r="QWR1" s="55"/>
      <c r="QWS1" s="628"/>
      <c r="QWT1" s="628"/>
      <c r="QWU1" s="628"/>
      <c r="QWV1" s="628"/>
      <c r="QWW1" s="628"/>
      <c r="QWX1" s="52"/>
      <c r="QWY1" s="55"/>
      <c r="QWZ1" s="628"/>
      <c r="QXA1" s="628"/>
      <c r="QXB1" s="628"/>
      <c r="QXC1" s="628"/>
      <c r="QXD1" s="628"/>
      <c r="QXE1" s="52"/>
      <c r="QXF1" s="55"/>
      <c r="QXG1" s="628"/>
      <c r="QXH1" s="628"/>
      <c r="QXI1" s="628"/>
      <c r="QXJ1" s="628"/>
      <c r="QXK1" s="628"/>
      <c r="QXL1" s="52"/>
      <c r="QXM1" s="55"/>
      <c r="QXN1" s="628"/>
      <c r="QXO1" s="628"/>
      <c r="QXP1" s="628"/>
      <c r="QXQ1" s="628"/>
      <c r="QXR1" s="628"/>
      <c r="QXS1" s="52"/>
      <c r="QXT1" s="55"/>
      <c r="QXU1" s="628"/>
      <c r="QXV1" s="628"/>
      <c r="QXW1" s="628"/>
      <c r="QXX1" s="628"/>
      <c r="QXY1" s="628"/>
      <c r="QXZ1" s="52"/>
      <c r="QYA1" s="55"/>
      <c r="QYB1" s="628"/>
      <c r="QYC1" s="628"/>
      <c r="QYD1" s="628"/>
      <c r="QYE1" s="628"/>
      <c r="QYF1" s="628"/>
      <c r="QYG1" s="52"/>
      <c r="QYH1" s="55"/>
      <c r="QYI1" s="628"/>
      <c r="QYJ1" s="628"/>
      <c r="QYK1" s="628"/>
      <c r="QYL1" s="628"/>
      <c r="QYM1" s="628"/>
      <c r="QYN1" s="52"/>
      <c r="QYO1" s="55"/>
      <c r="QYP1" s="628"/>
      <c r="QYQ1" s="628"/>
      <c r="QYR1" s="628"/>
      <c r="QYS1" s="628"/>
      <c r="QYT1" s="628"/>
      <c r="QYU1" s="52"/>
      <c r="QYV1" s="55"/>
      <c r="QYW1" s="628"/>
      <c r="QYX1" s="628"/>
      <c r="QYY1" s="628"/>
      <c r="QYZ1" s="628"/>
      <c r="QZA1" s="628"/>
      <c r="QZB1" s="52"/>
      <c r="QZC1" s="55"/>
      <c r="QZD1" s="628"/>
      <c r="QZE1" s="628"/>
      <c r="QZF1" s="628"/>
      <c r="QZG1" s="628"/>
      <c r="QZH1" s="628"/>
      <c r="QZI1" s="52"/>
      <c r="QZJ1" s="55"/>
      <c r="QZK1" s="628"/>
      <c r="QZL1" s="628"/>
      <c r="QZM1" s="628"/>
      <c r="QZN1" s="628"/>
      <c r="QZO1" s="628"/>
      <c r="QZP1" s="52"/>
      <c r="QZQ1" s="55"/>
      <c r="QZR1" s="628"/>
      <c r="QZS1" s="628"/>
      <c r="QZT1" s="628"/>
      <c r="QZU1" s="628"/>
      <c r="QZV1" s="628"/>
      <c r="QZW1" s="52"/>
      <c r="QZX1" s="55"/>
      <c r="QZY1" s="628"/>
      <c r="QZZ1" s="628"/>
      <c r="RAA1" s="628"/>
      <c r="RAB1" s="628"/>
      <c r="RAC1" s="628"/>
      <c r="RAD1" s="52"/>
      <c r="RAE1" s="55"/>
      <c r="RAF1" s="628"/>
      <c r="RAG1" s="628"/>
      <c r="RAH1" s="628"/>
      <c r="RAI1" s="628"/>
      <c r="RAJ1" s="628"/>
      <c r="RAK1" s="52"/>
      <c r="RAL1" s="55"/>
      <c r="RAM1" s="628"/>
      <c r="RAN1" s="628"/>
      <c r="RAO1" s="628"/>
      <c r="RAP1" s="628"/>
      <c r="RAQ1" s="628"/>
      <c r="RAR1" s="52"/>
      <c r="RAS1" s="55"/>
      <c r="RAT1" s="628"/>
      <c r="RAU1" s="628"/>
      <c r="RAV1" s="628"/>
      <c r="RAW1" s="628"/>
      <c r="RAX1" s="628"/>
      <c r="RAY1" s="52"/>
      <c r="RAZ1" s="55"/>
      <c r="RBA1" s="628"/>
      <c r="RBB1" s="628"/>
      <c r="RBC1" s="628"/>
      <c r="RBD1" s="628"/>
      <c r="RBE1" s="628"/>
      <c r="RBF1" s="52"/>
      <c r="RBG1" s="55"/>
      <c r="RBH1" s="628"/>
      <c r="RBI1" s="628"/>
      <c r="RBJ1" s="628"/>
      <c r="RBK1" s="628"/>
      <c r="RBL1" s="628"/>
      <c r="RBM1" s="52"/>
      <c r="RBN1" s="55"/>
      <c r="RBO1" s="628"/>
      <c r="RBP1" s="628"/>
      <c r="RBQ1" s="628"/>
      <c r="RBR1" s="628"/>
      <c r="RBS1" s="628"/>
      <c r="RBT1" s="52"/>
      <c r="RBU1" s="55"/>
      <c r="RBV1" s="628"/>
      <c r="RBW1" s="628"/>
      <c r="RBX1" s="628"/>
      <c r="RBY1" s="628"/>
      <c r="RBZ1" s="628"/>
      <c r="RCA1" s="52"/>
      <c r="RCB1" s="55"/>
      <c r="RCC1" s="628"/>
      <c r="RCD1" s="628"/>
      <c r="RCE1" s="628"/>
      <c r="RCF1" s="628"/>
      <c r="RCG1" s="628"/>
      <c r="RCH1" s="52"/>
      <c r="RCI1" s="55"/>
      <c r="RCJ1" s="628"/>
      <c r="RCK1" s="628"/>
      <c r="RCL1" s="628"/>
      <c r="RCM1" s="628"/>
      <c r="RCN1" s="628"/>
      <c r="RCO1" s="52"/>
      <c r="RCP1" s="55"/>
      <c r="RCQ1" s="628"/>
      <c r="RCR1" s="628"/>
      <c r="RCS1" s="628"/>
      <c r="RCT1" s="628"/>
      <c r="RCU1" s="628"/>
      <c r="RCV1" s="52"/>
      <c r="RCW1" s="55"/>
      <c r="RCX1" s="628"/>
      <c r="RCY1" s="628"/>
      <c r="RCZ1" s="628"/>
      <c r="RDA1" s="628"/>
      <c r="RDB1" s="628"/>
      <c r="RDC1" s="52"/>
      <c r="RDD1" s="55"/>
      <c r="RDE1" s="628"/>
      <c r="RDF1" s="628"/>
      <c r="RDG1" s="628"/>
      <c r="RDH1" s="628"/>
      <c r="RDI1" s="628"/>
      <c r="RDJ1" s="52"/>
      <c r="RDK1" s="55"/>
      <c r="RDL1" s="628"/>
      <c r="RDM1" s="628"/>
      <c r="RDN1" s="628"/>
      <c r="RDO1" s="628"/>
      <c r="RDP1" s="628"/>
      <c r="RDQ1" s="52"/>
      <c r="RDR1" s="55"/>
      <c r="RDS1" s="628"/>
      <c r="RDT1" s="628"/>
      <c r="RDU1" s="628"/>
      <c r="RDV1" s="628"/>
      <c r="RDW1" s="628"/>
      <c r="RDX1" s="52"/>
      <c r="RDY1" s="55"/>
      <c r="RDZ1" s="628"/>
      <c r="REA1" s="628"/>
      <c r="REB1" s="628"/>
      <c r="REC1" s="628"/>
      <c r="RED1" s="628"/>
      <c r="REE1" s="52"/>
      <c r="REF1" s="55"/>
      <c r="REG1" s="628"/>
      <c r="REH1" s="628"/>
      <c r="REI1" s="628"/>
      <c r="REJ1" s="628"/>
      <c r="REK1" s="628"/>
      <c r="REL1" s="52"/>
      <c r="REM1" s="55"/>
      <c r="REN1" s="628"/>
      <c r="REO1" s="628"/>
      <c r="REP1" s="628"/>
      <c r="REQ1" s="628"/>
      <c r="RER1" s="628"/>
      <c r="RES1" s="52"/>
      <c r="RET1" s="55"/>
      <c r="REU1" s="628"/>
      <c r="REV1" s="628"/>
      <c r="REW1" s="628"/>
      <c r="REX1" s="628"/>
      <c r="REY1" s="628"/>
      <c r="REZ1" s="52"/>
      <c r="RFA1" s="55"/>
      <c r="RFB1" s="628"/>
      <c r="RFC1" s="628"/>
      <c r="RFD1" s="628"/>
      <c r="RFE1" s="628"/>
      <c r="RFF1" s="628"/>
      <c r="RFG1" s="52"/>
      <c r="RFH1" s="55"/>
      <c r="RFI1" s="628"/>
      <c r="RFJ1" s="628"/>
      <c r="RFK1" s="628"/>
      <c r="RFL1" s="628"/>
      <c r="RFM1" s="628"/>
      <c r="RFN1" s="52"/>
      <c r="RFO1" s="55"/>
      <c r="RFP1" s="628"/>
      <c r="RFQ1" s="628"/>
      <c r="RFR1" s="628"/>
      <c r="RFS1" s="628"/>
      <c r="RFT1" s="628"/>
      <c r="RFU1" s="52"/>
      <c r="RFV1" s="55"/>
      <c r="RFW1" s="628"/>
      <c r="RFX1" s="628"/>
      <c r="RFY1" s="628"/>
      <c r="RFZ1" s="628"/>
      <c r="RGA1" s="628"/>
      <c r="RGB1" s="52"/>
      <c r="RGC1" s="55"/>
      <c r="RGD1" s="628"/>
      <c r="RGE1" s="628"/>
      <c r="RGF1" s="628"/>
      <c r="RGG1" s="628"/>
      <c r="RGH1" s="628"/>
      <c r="RGI1" s="52"/>
      <c r="RGJ1" s="55"/>
      <c r="RGK1" s="628"/>
      <c r="RGL1" s="628"/>
      <c r="RGM1" s="628"/>
      <c r="RGN1" s="628"/>
      <c r="RGO1" s="628"/>
      <c r="RGP1" s="52"/>
      <c r="RGQ1" s="55"/>
      <c r="RGR1" s="628"/>
      <c r="RGS1" s="628"/>
      <c r="RGT1" s="628"/>
      <c r="RGU1" s="628"/>
      <c r="RGV1" s="628"/>
      <c r="RGW1" s="52"/>
      <c r="RGX1" s="55"/>
      <c r="RGY1" s="628"/>
      <c r="RGZ1" s="628"/>
      <c r="RHA1" s="628"/>
      <c r="RHB1" s="628"/>
      <c r="RHC1" s="628"/>
      <c r="RHD1" s="52"/>
      <c r="RHE1" s="55"/>
      <c r="RHF1" s="628"/>
      <c r="RHG1" s="628"/>
      <c r="RHH1" s="628"/>
      <c r="RHI1" s="628"/>
      <c r="RHJ1" s="628"/>
      <c r="RHK1" s="52"/>
      <c r="RHL1" s="55"/>
      <c r="RHM1" s="628"/>
      <c r="RHN1" s="628"/>
      <c r="RHO1" s="628"/>
      <c r="RHP1" s="628"/>
      <c r="RHQ1" s="628"/>
      <c r="RHR1" s="52"/>
      <c r="RHS1" s="55"/>
      <c r="RHT1" s="628"/>
      <c r="RHU1" s="628"/>
      <c r="RHV1" s="628"/>
      <c r="RHW1" s="628"/>
      <c r="RHX1" s="628"/>
      <c r="RHY1" s="52"/>
      <c r="RHZ1" s="55"/>
      <c r="RIA1" s="628"/>
      <c r="RIB1" s="628"/>
      <c r="RIC1" s="628"/>
      <c r="RID1" s="628"/>
      <c r="RIE1" s="628"/>
      <c r="RIF1" s="52"/>
      <c r="RIG1" s="55"/>
      <c r="RIH1" s="628"/>
      <c r="RII1" s="628"/>
      <c r="RIJ1" s="628"/>
      <c r="RIK1" s="628"/>
      <c r="RIL1" s="628"/>
      <c r="RIM1" s="52"/>
      <c r="RIN1" s="55"/>
      <c r="RIO1" s="628"/>
      <c r="RIP1" s="628"/>
      <c r="RIQ1" s="628"/>
      <c r="RIR1" s="628"/>
      <c r="RIS1" s="628"/>
      <c r="RIT1" s="52"/>
      <c r="RIU1" s="55"/>
      <c r="RIV1" s="628"/>
      <c r="RIW1" s="628"/>
      <c r="RIX1" s="628"/>
      <c r="RIY1" s="628"/>
      <c r="RIZ1" s="628"/>
      <c r="RJA1" s="52"/>
      <c r="RJB1" s="55"/>
      <c r="RJC1" s="628"/>
      <c r="RJD1" s="628"/>
      <c r="RJE1" s="628"/>
      <c r="RJF1" s="628"/>
      <c r="RJG1" s="628"/>
      <c r="RJH1" s="52"/>
      <c r="RJI1" s="55"/>
      <c r="RJJ1" s="628"/>
      <c r="RJK1" s="628"/>
      <c r="RJL1" s="628"/>
      <c r="RJM1" s="628"/>
      <c r="RJN1" s="628"/>
      <c r="RJO1" s="52"/>
      <c r="RJP1" s="55"/>
      <c r="RJQ1" s="628"/>
      <c r="RJR1" s="628"/>
      <c r="RJS1" s="628"/>
      <c r="RJT1" s="628"/>
      <c r="RJU1" s="628"/>
      <c r="RJV1" s="52"/>
      <c r="RJW1" s="55"/>
      <c r="RJX1" s="628"/>
      <c r="RJY1" s="628"/>
      <c r="RJZ1" s="628"/>
      <c r="RKA1" s="628"/>
      <c r="RKB1" s="628"/>
      <c r="RKC1" s="52"/>
      <c r="RKD1" s="55"/>
      <c r="RKE1" s="628"/>
      <c r="RKF1" s="628"/>
      <c r="RKG1" s="628"/>
      <c r="RKH1" s="628"/>
      <c r="RKI1" s="628"/>
      <c r="RKJ1" s="52"/>
      <c r="RKK1" s="55"/>
      <c r="RKL1" s="628"/>
      <c r="RKM1" s="628"/>
      <c r="RKN1" s="628"/>
      <c r="RKO1" s="628"/>
      <c r="RKP1" s="628"/>
      <c r="RKQ1" s="52"/>
      <c r="RKR1" s="55"/>
      <c r="RKS1" s="628"/>
      <c r="RKT1" s="628"/>
      <c r="RKU1" s="628"/>
      <c r="RKV1" s="628"/>
      <c r="RKW1" s="628"/>
      <c r="RKX1" s="52"/>
      <c r="RKY1" s="55"/>
      <c r="RKZ1" s="628"/>
      <c r="RLA1" s="628"/>
      <c r="RLB1" s="628"/>
      <c r="RLC1" s="628"/>
      <c r="RLD1" s="628"/>
      <c r="RLE1" s="52"/>
      <c r="RLF1" s="55"/>
      <c r="RLG1" s="628"/>
      <c r="RLH1" s="628"/>
      <c r="RLI1" s="628"/>
      <c r="RLJ1" s="628"/>
      <c r="RLK1" s="628"/>
      <c r="RLL1" s="52"/>
      <c r="RLM1" s="55"/>
      <c r="RLN1" s="628"/>
      <c r="RLO1" s="628"/>
      <c r="RLP1" s="628"/>
      <c r="RLQ1" s="628"/>
      <c r="RLR1" s="628"/>
      <c r="RLS1" s="52"/>
      <c r="RLT1" s="55"/>
      <c r="RLU1" s="628"/>
      <c r="RLV1" s="628"/>
      <c r="RLW1" s="628"/>
      <c r="RLX1" s="628"/>
      <c r="RLY1" s="628"/>
      <c r="RLZ1" s="52"/>
      <c r="RMA1" s="55"/>
      <c r="RMB1" s="628"/>
      <c r="RMC1" s="628"/>
      <c r="RMD1" s="628"/>
      <c r="RME1" s="628"/>
      <c r="RMF1" s="628"/>
      <c r="RMG1" s="52"/>
      <c r="RMH1" s="55"/>
      <c r="RMI1" s="628"/>
      <c r="RMJ1" s="628"/>
      <c r="RMK1" s="628"/>
      <c r="RML1" s="628"/>
      <c r="RMM1" s="628"/>
      <c r="RMN1" s="52"/>
      <c r="RMO1" s="55"/>
      <c r="RMP1" s="628"/>
      <c r="RMQ1" s="628"/>
      <c r="RMR1" s="628"/>
      <c r="RMS1" s="628"/>
      <c r="RMT1" s="628"/>
      <c r="RMU1" s="52"/>
      <c r="RMV1" s="55"/>
      <c r="RMW1" s="628"/>
      <c r="RMX1" s="628"/>
      <c r="RMY1" s="628"/>
      <c r="RMZ1" s="628"/>
      <c r="RNA1" s="628"/>
      <c r="RNB1" s="52"/>
      <c r="RNC1" s="55"/>
      <c r="RND1" s="628"/>
      <c r="RNE1" s="628"/>
      <c r="RNF1" s="628"/>
      <c r="RNG1" s="628"/>
      <c r="RNH1" s="628"/>
      <c r="RNI1" s="52"/>
      <c r="RNJ1" s="55"/>
      <c r="RNK1" s="628"/>
      <c r="RNL1" s="628"/>
      <c r="RNM1" s="628"/>
      <c r="RNN1" s="628"/>
      <c r="RNO1" s="628"/>
      <c r="RNP1" s="52"/>
      <c r="RNQ1" s="55"/>
      <c r="RNR1" s="628"/>
      <c r="RNS1" s="628"/>
      <c r="RNT1" s="628"/>
      <c r="RNU1" s="628"/>
      <c r="RNV1" s="628"/>
      <c r="RNW1" s="52"/>
      <c r="RNX1" s="55"/>
      <c r="RNY1" s="628"/>
      <c r="RNZ1" s="628"/>
      <c r="ROA1" s="628"/>
      <c r="ROB1" s="628"/>
      <c r="ROC1" s="628"/>
      <c r="ROD1" s="52"/>
      <c r="ROE1" s="55"/>
      <c r="ROF1" s="628"/>
      <c r="ROG1" s="628"/>
      <c r="ROH1" s="628"/>
      <c r="ROI1" s="628"/>
      <c r="ROJ1" s="628"/>
      <c r="ROK1" s="52"/>
      <c r="ROL1" s="55"/>
      <c r="ROM1" s="628"/>
      <c r="RON1" s="628"/>
      <c r="ROO1" s="628"/>
      <c r="ROP1" s="628"/>
      <c r="ROQ1" s="628"/>
      <c r="ROR1" s="52"/>
      <c r="ROS1" s="55"/>
      <c r="ROT1" s="628"/>
      <c r="ROU1" s="628"/>
      <c r="ROV1" s="628"/>
      <c r="ROW1" s="628"/>
      <c r="ROX1" s="628"/>
      <c r="ROY1" s="52"/>
      <c r="ROZ1" s="55"/>
      <c r="RPA1" s="628"/>
      <c r="RPB1" s="628"/>
      <c r="RPC1" s="628"/>
      <c r="RPD1" s="628"/>
      <c r="RPE1" s="628"/>
      <c r="RPF1" s="52"/>
      <c r="RPG1" s="55"/>
      <c r="RPH1" s="628"/>
      <c r="RPI1" s="628"/>
      <c r="RPJ1" s="628"/>
      <c r="RPK1" s="628"/>
      <c r="RPL1" s="628"/>
      <c r="RPM1" s="52"/>
      <c r="RPN1" s="55"/>
      <c r="RPO1" s="628"/>
      <c r="RPP1" s="628"/>
      <c r="RPQ1" s="628"/>
      <c r="RPR1" s="628"/>
      <c r="RPS1" s="628"/>
      <c r="RPT1" s="52"/>
      <c r="RPU1" s="55"/>
      <c r="RPV1" s="628"/>
      <c r="RPW1" s="628"/>
      <c r="RPX1" s="628"/>
      <c r="RPY1" s="628"/>
      <c r="RPZ1" s="628"/>
      <c r="RQA1" s="52"/>
      <c r="RQB1" s="55"/>
      <c r="RQC1" s="628"/>
      <c r="RQD1" s="628"/>
      <c r="RQE1" s="628"/>
      <c r="RQF1" s="628"/>
      <c r="RQG1" s="628"/>
      <c r="RQH1" s="52"/>
      <c r="RQI1" s="55"/>
      <c r="RQJ1" s="628"/>
      <c r="RQK1" s="628"/>
      <c r="RQL1" s="628"/>
      <c r="RQM1" s="628"/>
      <c r="RQN1" s="628"/>
      <c r="RQO1" s="52"/>
      <c r="RQP1" s="55"/>
      <c r="RQQ1" s="628"/>
      <c r="RQR1" s="628"/>
      <c r="RQS1" s="628"/>
      <c r="RQT1" s="628"/>
      <c r="RQU1" s="628"/>
      <c r="RQV1" s="52"/>
      <c r="RQW1" s="55"/>
      <c r="RQX1" s="628"/>
      <c r="RQY1" s="628"/>
      <c r="RQZ1" s="628"/>
      <c r="RRA1" s="628"/>
      <c r="RRB1" s="628"/>
      <c r="RRC1" s="52"/>
      <c r="RRD1" s="55"/>
      <c r="RRE1" s="628"/>
      <c r="RRF1" s="628"/>
      <c r="RRG1" s="628"/>
      <c r="RRH1" s="628"/>
      <c r="RRI1" s="628"/>
      <c r="RRJ1" s="52"/>
      <c r="RRK1" s="55"/>
      <c r="RRL1" s="628"/>
      <c r="RRM1" s="628"/>
      <c r="RRN1" s="628"/>
      <c r="RRO1" s="628"/>
      <c r="RRP1" s="628"/>
      <c r="RRQ1" s="52"/>
      <c r="RRR1" s="55"/>
      <c r="RRS1" s="628"/>
      <c r="RRT1" s="628"/>
      <c r="RRU1" s="628"/>
      <c r="RRV1" s="628"/>
      <c r="RRW1" s="628"/>
      <c r="RRX1" s="52"/>
      <c r="RRY1" s="55"/>
      <c r="RRZ1" s="628"/>
      <c r="RSA1" s="628"/>
      <c r="RSB1" s="628"/>
      <c r="RSC1" s="628"/>
      <c r="RSD1" s="628"/>
      <c r="RSE1" s="52"/>
      <c r="RSF1" s="55"/>
      <c r="RSG1" s="628"/>
      <c r="RSH1" s="628"/>
      <c r="RSI1" s="628"/>
      <c r="RSJ1" s="628"/>
      <c r="RSK1" s="628"/>
      <c r="RSL1" s="52"/>
      <c r="RSM1" s="55"/>
      <c r="RSN1" s="628"/>
      <c r="RSO1" s="628"/>
      <c r="RSP1" s="628"/>
      <c r="RSQ1" s="628"/>
      <c r="RSR1" s="628"/>
      <c r="RSS1" s="52"/>
      <c r="RST1" s="55"/>
      <c r="RSU1" s="628"/>
      <c r="RSV1" s="628"/>
      <c r="RSW1" s="628"/>
      <c r="RSX1" s="628"/>
      <c r="RSY1" s="628"/>
      <c r="RSZ1" s="52"/>
      <c r="RTA1" s="55"/>
      <c r="RTB1" s="628"/>
      <c r="RTC1" s="628"/>
      <c r="RTD1" s="628"/>
      <c r="RTE1" s="628"/>
      <c r="RTF1" s="628"/>
      <c r="RTG1" s="52"/>
      <c r="RTH1" s="55"/>
      <c r="RTI1" s="628"/>
      <c r="RTJ1" s="628"/>
      <c r="RTK1" s="628"/>
      <c r="RTL1" s="628"/>
      <c r="RTM1" s="628"/>
      <c r="RTN1" s="52"/>
      <c r="RTO1" s="55"/>
      <c r="RTP1" s="628"/>
      <c r="RTQ1" s="628"/>
      <c r="RTR1" s="628"/>
      <c r="RTS1" s="628"/>
      <c r="RTT1" s="628"/>
      <c r="RTU1" s="52"/>
      <c r="RTV1" s="55"/>
      <c r="RTW1" s="628"/>
      <c r="RTX1" s="628"/>
      <c r="RTY1" s="628"/>
      <c r="RTZ1" s="628"/>
      <c r="RUA1" s="628"/>
      <c r="RUB1" s="52"/>
      <c r="RUC1" s="55"/>
      <c r="RUD1" s="628"/>
      <c r="RUE1" s="628"/>
      <c r="RUF1" s="628"/>
      <c r="RUG1" s="628"/>
      <c r="RUH1" s="628"/>
      <c r="RUI1" s="52"/>
      <c r="RUJ1" s="55"/>
      <c r="RUK1" s="628"/>
      <c r="RUL1" s="628"/>
      <c r="RUM1" s="628"/>
      <c r="RUN1" s="628"/>
      <c r="RUO1" s="628"/>
      <c r="RUP1" s="52"/>
      <c r="RUQ1" s="55"/>
      <c r="RUR1" s="628"/>
      <c r="RUS1" s="628"/>
      <c r="RUT1" s="628"/>
      <c r="RUU1" s="628"/>
      <c r="RUV1" s="628"/>
      <c r="RUW1" s="52"/>
      <c r="RUX1" s="55"/>
      <c r="RUY1" s="628"/>
      <c r="RUZ1" s="628"/>
      <c r="RVA1" s="628"/>
      <c r="RVB1" s="628"/>
      <c r="RVC1" s="628"/>
      <c r="RVD1" s="52"/>
      <c r="RVE1" s="55"/>
      <c r="RVF1" s="628"/>
      <c r="RVG1" s="628"/>
      <c r="RVH1" s="628"/>
      <c r="RVI1" s="628"/>
      <c r="RVJ1" s="628"/>
      <c r="RVK1" s="52"/>
      <c r="RVL1" s="55"/>
      <c r="RVM1" s="628"/>
      <c r="RVN1" s="628"/>
      <c r="RVO1" s="628"/>
      <c r="RVP1" s="628"/>
      <c r="RVQ1" s="628"/>
      <c r="RVR1" s="52"/>
      <c r="RVS1" s="55"/>
      <c r="RVT1" s="628"/>
      <c r="RVU1" s="628"/>
      <c r="RVV1" s="628"/>
      <c r="RVW1" s="628"/>
      <c r="RVX1" s="628"/>
      <c r="RVY1" s="52"/>
      <c r="RVZ1" s="55"/>
      <c r="RWA1" s="628"/>
      <c r="RWB1" s="628"/>
      <c r="RWC1" s="628"/>
      <c r="RWD1" s="628"/>
      <c r="RWE1" s="628"/>
      <c r="RWF1" s="52"/>
      <c r="RWG1" s="55"/>
      <c r="RWH1" s="628"/>
      <c r="RWI1" s="628"/>
      <c r="RWJ1" s="628"/>
      <c r="RWK1" s="628"/>
      <c r="RWL1" s="628"/>
      <c r="RWM1" s="52"/>
      <c r="RWN1" s="55"/>
      <c r="RWO1" s="628"/>
      <c r="RWP1" s="628"/>
      <c r="RWQ1" s="628"/>
      <c r="RWR1" s="628"/>
      <c r="RWS1" s="628"/>
      <c r="RWT1" s="52"/>
      <c r="RWU1" s="55"/>
      <c r="RWV1" s="628"/>
      <c r="RWW1" s="628"/>
      <c r="RWX1" s="628"/>
      <c r="RWY1" s="628"/>
      <c r="RWZ1" s="628"/>
      <c r="RXA1" s="52"/>
      <c r="RXB1" s="55"/>
      <c r="RXC1" s="628"/>
      <c r="RXD1" s="628"/>
      <c r="RXE1" s="628"/>
      <c r="RXF1" s="628"/>
      <c r="RXG1" s="628"/>
      <c r="RXH1" s="52"/>
      <c r="RXI1" s="55"/>
      <c r="RXJ1" s="628"/>
      <c r="RXK1" s="628"/>
      <c r="RXL1" s="628"/>
      <c r="RXM1" s="628"/>
      <c r="RXN1" s="628"/>
      <c r="RXO1" s="52"/>
      <c r="RXP1" s="55"/>
      <c r="RXQ1" s="628"/>
      <c r="RXR1" s="628"/>
      <c r="RXS1" s="628"/>
      <c r="RXT1" s="628"/>
      <c r="RXU1" s="628"/>
      <c r="RXV1" s="52"/>
      <c r="RXW1" s="55"/>
      <c r="RXX1" s="628"/>
      <c r="RXY1" s="628"/>
      <c r="RXZ1" s="628"/>
      <c r="RYA1" s="628"/>
      <c r="RYB1" s="628"/>
      <c r="RYC1" s="52"/>
      <c r="RYD1" s="55"/>
      <c r="RYE1" s="628"/>
      <c r="RYF1" s="628"/>
      <c r="RYG1" s="628"/>
      <c r="RYH1" s="628"/>
      <c r="RYI1" s="628"/>
      <c r="RYJ1" s="52"/>
      <c r="RYK1" s="55"/>
      <c r="RYL1" s="628"/>
      <c r="RYM1" s="628"/>
      <c r="RYN1" s="628"/>
      <c r="RYO1" s="628"/>
      <c r="RYP1" s="628"/>
      <c r="RYQ1" s="52"/>
      <c r="RYR1" s="55"/>
      <c r="RYS1" s="628"/>
      <c r="RYT1" s="628"/>
      <c r="RYU1" s="628"/>
      <c r="RYV1" s="628"/>
      <c r="RYW1" s="628"/>
      <c r="RYX1" s="52"/>
      <c r="RYY1" s="55"/>
      <c r="RYZ1" s="628"/>
      <c r="RZA1" s="628"/>
      <c r="RZB1" s="628"/>
      <c r="RZC1" s="628"/>
      <c r="RZD1" s="628"/>
      <c r="RZE1" s="52"/>
      <c r="RZF1" s="55"/>
      <c r="RZG1" s="628"/>
      <c r="RZH1" s="628"/>
      <c r="RZI1" s="628"/>
      <c r="RZJ1" s="628"/>
      <c r="RZK1" s="628"/>
      <c r="RZL1" s="52"/>
      <c r="RZM1" s="55"/>
      <c r="RZN1" s="628"/>
      <c r="RZO1" s="628"/>
      <c r="RZP1" s="628"/>
      <c r="RZQ1" s="628"/>
      <c r="RZR1" s="628"/>
      <c r="RZS1" s="52"/>
      <c r="RZT1" s="55"/>
      <c r="RZU1" s="628"/>
      <c r="RZV1" s="628"/>
      <c r="RZW1" s="628"/>
      <c r="RZX1" s="628"/>
      <c r="RZY1" s="628"/>
      <c r="RZZ1" s="52"/>
      <c r="SAA1" s="55"/>
      <c r="SAB1" s="628"/>
      <c r="SAC1" s="628"/>
      <c r="SAD1" s="628"/>
      <c r="SAE1" s="628"/>
      <c r="SAF1" s="628"/>
      <c r="SAG1" s="52"/>
      <c r="SAH1" s="55"/>
      <c r="SAI1" s="628"/>
      <c r="SAJ1" s="628"/>
      <c r="SAK1" s="628"/>
      <c r="SAL1" s="628"/>
      <c r="SAM1" s="628"/>
      <c r="SAN1" s="52"/>
      <c r="SAO1" s="55"/>
      <c r="SAP1" s="628"/>
      <c r="SAQ1" s="628"/>
      <c r="SAR1" s="628"/>
      <c r="SAS1" s="628"/>
      <c r="SAT1" s="628"/>
      <c r="SAU1" s="52"/>
      <c r="SAV1" s="55"/>
      <c r="SAW1" s="628"/>
      <c r="SAX1" s="628"/>
      <c r="SAY1" s="628"/>
      <c r="SAZ1" s="628"/>
      <c r="SBA1" s="628"/>
      <c r="SBB1" s="52"/>
      <c r="SBC1" s="55"/>
      <c r="SBD1" s="628"/>
      <c r="SBE1" s="628"/>
      <c r="SBF1" s="628"/>
      <c r="SBG1" s="628"/>
      <c r="SBH1" s="628"/>
      <c r="SBI1" s="52"/>
      <c r="SBJ1" s="55"/>
      <c r="SBK1" s="628"/>
      <c r="SBL1" s="628"/>
      <c r="SBM1" s="628"/>
      <c r="SBN1" s="628"/>
      <c r="SBO1" s="628"/>
      <c r="SBP1" s="52"/>
      <c r="SBQ1" s="55"/>
      <c r="SBR1" s="628"/>
      <c r="SBS1" s="628"/>
      <c r="SBT1" s="628"/>
      <c r="SBU1" s="628"/>
      <c r="SBV1" s="628"/>
      <c r="SBW1" s="52"/>
      <c r="SBX1" s="55"/>
      <c r="SBY1" s="628"/>
      <c r="SBZ1" s="628"/>
      <c r="SCA1" s="628"/>
      <c r="SCB1" s="628"/>
      <c r="SCC1" s="628"/>
      <c r="SCD1" s="52"/>
      <c r="SCE1" s="55"/>
      <c r="SCF1" s="628"/>
      <c r="SCG1" s="628"/>
      <c r="SCH1" s="628"/>
      <c r="SCI1" s="628"/>
      <c r="SCJ1" s="628"/>
      <c r="SCK1" s="52"/>
      <c r="SCL1" s="55"/>
      <c r="SCM1" s="628"/>
      <c r="SCN1" s="628"/>
      <c r="SCO1" s="628"/>
      <c r="SCP1" s="628"/>
      <c r="SCQ1" s="628"/>
      <c r="SCR1" s="52"/>
      <c r="SCS1" s="55"/>
      <c r="SCT1" s="628"/>
      <c r="SCU1" s="628"/>
      <c r="SCV1" s="628"/>
      <c r="SCW1" s="628"/>
      <c r="SCX1" s="628"/>
      <c r="SCY1" s="52"/>
      <c r="SCZ1" s="55"/>
      <c r="SDA1" s="628"/>
      <c r="SDB1" s="628"/>
      <c r="SDC1" s="628"/>
      <c r="SDD1" s="628"/>
      <c r="SDE1" s="628"/>
      <c r="SDF1" s="52"/>
      <c r="SDG1" s="55"/>
      <c r="SDH1" s="628"/>
      <c r="SDI1" s="628"/>
      <c r="SDJ1" s="628"/>
      <c r="SDK1" s="628"/>
      <c r="SDL1" s="628"/>
      <c r="SDM1" s="52"/>
      <c r="SDN1" s="55"/>
      <c r="SDO1" s="628"/>
      <c r="SDP1" s="628"/>
      <c r="SDQ1" s="628"/>
      <c r="SDR1" s="628"/>
      <c r="SDS1" s="628"/>
      <c r="SDT1" s="52"/>
      <c r="SDU1" s="55"/>
      <c r="SDV1" s="628"/>
      <c r="SDW1" s="628"/>
      <c r="SDX1" s="628"/>
      <c r="SDY1" s="628"/>
      <c r="SDZ1" s="628"/>
      <c r="SEA1" s="52"/>
      <c r="SEB1" s="55"/>
      <c r="SEC1" s="628"/>
      <c r="SED1" s="628"/>
      <c r="SEE1" s="628"/>
      <c r="SEF1" s="628"/>
      <c r="SEG1" s="628"/>
      <c r="SEH1" s="52"/>
      <c r="SEI1" s="55"/>
      <c r="SEJ1" s="628"/>
      <c r="SEK1" s="628"/>
      <c r="SEL1" s="628"/>
      <c r="SEM1" s="628"/>
      <c r="SEN1" s="628"/>
      <c r="SEO1" s="52"/>
      <c r="SEP1" s="55"/>
      <c r="SEQ1" s="628"/>
      <c r="SER1" s="628"/>
      <c r="SES1" s="628"/>
      <c r="SET1" s="628"/>
      <c r="SEU1" s="628"/>
      <c r="SEV1" s="52"/>
      <c r="SEW1" s="55"/>
      <c r="SEX1" s="628"/>
      <c r="SEY1" s="628"/>
      <c r="SEZ1" s="628"/>
      <c r="SFA1" s="628"/>
      <c r="SFB1" s="628"/>
      <c r="SFC1" s="52"/>
      <c r="SFD1" s="55"/>
      <c r="SFE1" s="628"/>
      <c r="SFF1" s="628"/>
      <c r="SFG1" s="628"/>
      <c r="SFH1" s="628"/>
      <c r="SFI1" s="628"/>
      <c r="SFJ1" s="52"/>
      <c r="SFK1" s="55"/>
      <c r="SFL1" s="628"/>
      <c r="SFM1" s="628"/>
      <c r="SFN1" s="628"/>
      <c r="SFO1" s="628"/>
      <c r="SFP1" s="628"/>
      <c r="SFQ1" s="52"/>
      <c r="SFR1" s="55"/>
      <c r="SFS1" s="628"/>
      <c r="SFT1" s="628"/>
      <c r="SFU1" s="628"/>
      <c r="SFV1" s="628"/>
      <c r="SFW1" s="628"/>
      <c r="SFX1" s="52"/>
      <c r="SFY1" s="55"/>
      <c r="SFZ1" s="628"/>
      <c r="SGA1" s="628"/>
      <c r="SGB1" s="628"/>
      <c r="SGC1" s="628"/>
      <c r="SGD1" s="628"/>
      <c r="SGE1" s="52"/>
      <c r="SGF1" s="55"/>
      <c r="SGG1" s="628"/>
      <c r="SGH1" s="628"/>
      <c r="SGI1" s="628"/>
      <c r="SGJ1" s="628"/>
      <c r="SGK1" s="628"/>
      <c r="SGL1" s="52"/>
      <c r="SGM1" s="55"/>
      <c r="SGN1" s="628"/>
      <c r="SGO1" s="628"/>
      <c r="SGP1" s="628"/>
      <c r="SGQ1" s="628"/>
      <c r="SGR1" s="628"/>
      <c r="SGS1" s="52"/>
      <c r="SGT1" s="55"/>
      <c r="SGU1" s="628"/>
      <c r="SGV1" s="628"/>
      <c r="SGW1" s="628"/>
      <c r="SGX1" s="628"/>
      <c r="SGY1" s="628"/>
      <c r="SGZ1" s="52"/>
      <c r="SHA1" s="55"/>
      <c r="SHB1" s="628"/>
      <c r="SHC1" s="628"/>
      <c r="SHD1" s="628"/>
      <c r="SHE1" s="628"/>
      <c r="SHF1" s="628"/>
      <c r="SHG1" s="52"/>
      <c r="SHH1" s="55"/>
      <c r="SHI1" s="628"/>
      <c r="SHJ1" s="628"/>
      <c r="SHK1" s="628"/>
      <c r="SHL1" s="628"/>
      <c r="SHM1" s="628"/>
      <c r="SHN1" s="52"/>
      <c r="SHO1" s="55"/>
      <c r="SHP1" s="628"/>
      <c r="SHQ1" s="628"/>
      <c r="SHR1" s="628"/>
      <c r="SHS1" s="628"/>
      <c r="SHT1" s="628"/>
      <c r="SHU1" s="52"/>
      <c r="SHV1" s="55"/>
      <c r="SHW1" s="628"/>
      <c r="SHX1" s="628"/>
      <c r="SHY1" s="628"/>
      <c r="SHZ1" s="628"/>
      <c r="SIA1" s="628"/>
      <c r="SIB1" s="52"/>
      <c r="SIC1" s="55"/>
      <c r="SID1" s="628"/>
      <c r="SIE1" s="628"/>
      <c r="SIF1" s="628"/>
      <c r="SIG1" s="628"/>
      <c r="SIH1" s="628"/>
      <c r="SII1" s="52"/>
      <c r="SIJ1" s="55"/>
      <c r="SIK1" s="628"/>
      <c r="SIL1" s="628"/>
      <c r="SIM1" s="628"/>
      <c r="SIN1" s="628"/>
      <c r="SIO1" s="628"/>
      <c r="SIP1" s="52"/>
      <c r="SIQ1" s="55"/>
      <c r="SIR1" s="628"/>
      <c r="SIS1" s="628"/>
      <c r="SIT1" s="628"/>
      <c r="SIU1" s="628"/>
      <c r="SIV1" s="628"/>
      <c r="SIW1" s="52"/>
      <c r="SIX1" s="55"/>
      <c r="SIY1" s="628"/>
      <c r="SIZ1" s="628"/>
      <c r="SJA1" s="628"/>
      <c r="SJB1" s="628"/>
      <c r="SJC1" s="628"/>
      <c r="SJD1" s="52"/>
      <c r="SJE1" s="55"/>
      <c r="SJF1" s="628"/>
      <c r="SJG1" s="628"/>
      <c r="SJH1" s="628"/>
      <c r="SJI1" s="628"/>
      <c r="SJJ1" s="628"/>
      <c r="SJK1" s="52"/>
      <c r="SJL1" s="55"/>
      <c r="SJM1" s="628"/>
      <c r="SJN1" s="628"/>
      <c r="SJO1" s="628"/>
      <c r="SJP1" s="628"/>
      <c r="SJQ1" s="628"/>
      <c r="SJR1" s="52"/>
      <c r="SJS1" s="55"/>
      <c r="SJT1" s="628"/>
      <c r="SJU1" s="628"/>
      <c r="SJV1" s="628"/>
      <c r="SJW1" s="628"/>
      <c r="SJX1" s="628"/>
      <c r="SJY1" s="52"/>
      <c r="SJZ1" s="55"/>
      <c r="SKA1" s="628"/>
      <c r="SKB1" s="628"/>
      <c r="SKC1" s="628"/>
      <c r="SKD1" s="628"/>
      <c r="SKE1" s="628"/>
      <c r="SKF1" s="52"/>
      <c r="SKG1" s="55"/>
      <c r="SKH1" s="628"/>
      <c r="SKI1" s="628"/>
      <c r="SKJ1" s="628"/>
      <c r="SKK1" s="628"/>
      <c r="SKL1" s="628"/>
      <c r="SKM1" s="52"/>
      <c r="SKN1" s="55"/>
      <c r="SKO1" s="628"/>
      <c r="SKP1" s="628"/>
      <c r="SKQ1" s="628"/>
      <c r="SKR1" s="628"/>
      <c r="SKS1" s="628"/>
      <c r="SKT1" s="52"/>
      <c r="SKU1" s="55"/>
      <c r="SKV1" s="628"/>
      <c r="SKW1" s="628"/>
      <c r="SKX1" s="628"/>
      <c r="SKY1" s="628"/>
      <c r="SKZ1" s="628"/>
      <c r="SLA1" s="52"/>
      <c r="SLB1" s="55"/>
      <c r="SLC1" s="628"/>
      <c r="SLD1" s="628"/>
      <c r="SLE1" s="628"/>
      <c r="SLF1" s="628"/>
      <c r="SLG1" s="628"/>
      <c r="SLH1" s="52"/>
      <c r="SLI1" s="55"/>
      <c r="SLJ1" s="628"/>
      <c r="SLK1" s="628"/>
      <c r="SLL1" s="628"/>
      <c r="SLM1" s="628"/>
      <c r="SLN1" s="628"/>
      <c r="SLO1" s="52"/>
      <c r="SLP1" s="55"/>
      <c r="SLQ1" s="628"/>
      <c r="SLR1" s="628"/>
      <c r="SLS1" s="628"/>
      <c r="SLT1" s="628"/>
      <c r="SLU1" s="628"/>
      <c r="SLV1" s="52"/>
      <c r="SLW1" s="55"/>
      <c r="SLX1" s="628"/>
      <c r="SLY1" s="628"/>
      <c r="SLZ1" s="628"/>
      <c r="SMA1" s="628"/>
      <c r="SMB1" s="628"/>
      <c r="SMC1" s="52"/>
      <c r="SMD1" s="55"/>
      <c r="SME1" s="628"/>
      <c r="SMF1" s="628"/>
      <c r="SMG1" s="628"/>
      <c r="SMH1" s="628"/>
      <c r="SMI1" s="628"/>
      <c r="SMJ1" s="52"/>
      <c r="SMK1" s="55"/>
      <c r="SML1" s="628"/>
      <c r="SMM1" s="628"/>
      <c r="SMN1" s="628"/>
      <c r="SMO1" s="628"/>
      <c r="SMP1" s="628"/>
      <c r="SMQ1" s="52"/>
      <c r="SMR1" s="55"/>
      <c r="SMS1" s="628"/>
      <c r="SMT1" s="628"/>
      <c r="SMU1" s="628"/>
      <c r="SMV1" s="628"/>
      <c r="SMW1" s="628"/>
      <c r="SMX1" s="52"/>
      <c r="SMY1" s="55"/>
      <c r="SMZ1" s="628"/>
      <c r="SNA1" s="628"/>
      <c r="SNB1" s="628"/>
      <c r="SNC1" s="628"/>
      <c r="SND1" s="628"/>
      <c r="SNE1" s="52"/>
      <c r="SNF1" s="55"/>
      <c r="SNG1" s="628"/>
      <c r="SNH1" s="628"/>
      <c r="SNI1" s="628"/>
      <c r="SNJ1" s="628"/>
      <c r="SNK1" s="628"/>
      <c r="SNL1" s="52"/>
      <c r="SNM1" s="55"/>
      <c r="SNN1" s="628"/>
      <c r="SNO1" s="628"/>
      <c r="SNP1" s="628"/>
      <c r="SNQ1" s="628"/>
      <c r="SNR1" s="628"/>
      <c r="SNS1" s="52"/>
      <c r="SNT1" s="55"/>
      <c r="SNU1" s="628"/>
      <c r="SNV1" s="628"/>
      <c r="SNW1" s="628"/>
      <c r="SNX1" s="628"/>
      <c r="SNY1" s="628"/>
      <c r="SNZ1" s="52"/>
      <c r="SOA1" s="55"/>
      <c r="SOB1" s="628"/>
      <c r="SOC1" s="628"/>
      <c r="SOD1" s="628"/>
      <c r="SOE1" s="628"/>
      <c r="SOF1" s="628"/>
      <c r="SOG1" s="52"/>
      <c r="SOH1" s="55"/>
      <c r="SOI1" s="628"/>
      <c r="SOJ1" s="628"/>
      <c r="SOK1" s="628"/>
      <c r="SOL1" s="628"/>
      <c r="SOM1" s="628"/>
      <c r="SON1" s="52"/>
      <c r="SOO1" s="55"/>
      <c r="SOP1" s="628"/>
      <c r="SOQ1" s="628"/>
      <c r="SOR1" s="628"/>
      <c r="SOS1" s="628"/>
      <c r="SOT1" s="628"/>
      <c r="SOU1" s="52"/>
      <c r="SOV1" s="55"/>
      <c r="SOW1" s="628"/>
      <c r="SOX1" s="628"/>
      <c r="SOY1" s="628"/>
      <c r="SOZ1" s="628"/>
      <c r="SPA1" s="628"/>
      <c r="SPB1" s="52"/>
      <c r="SPC1" s="55"/>
      <c r="SPD1" s="628"/>
      <c r="SPE1" s="628"/>
      <c r="SPF1" s="628"/>
      <c r="SPG1" s="628"/>
      <c r="SPH1" s="628"/>
      <c r="SPI1" s="52"/>
      <c r="SPJ1" s="55"/>
      <c r="SPK1" s="628"/>
      <c r="SPL1" s="628"/>
      <c r="SPM1" s="628"/>
      <c r="SPN1" s="628"/>
      <c r="SPO1" s="628"/>
      <c r="SPP1" s="52"/>
      <c r="SPQ1" s="55"/>
      <c r="SPR1" s="628"/>
      <c r="SPS1" s="628"/>
      <c r="SPT1" s="628"/>
      <c r="SPU1" s="628"/>
      <c r="SPV1" s="628"/>
      <c r="SPW1" s="52"/>
      <c r="SPX1" s="55"/>
      <c r="SPY1" s="628"/>
      <c r="SPZ1" s="628"/>
      <c r="SQA1" s="628"/>
      <c r="SQB1" s="628"/>
      <c r="SQC1" s="628"/>
      <c r="SQD1" s="52"/>
      <c r="SQE1" s="55"/>
      <c r="SQF1" s="628"/>
      <c r="SQG1" s="628"/>
      <c r="SQH1" s="628"/>
      <c r="SQI1" s="628"/>
      <c r="SQJ1" s="628"/>
      <c r="SQK1" s="52"/>
      <c r="SQL1" s="55"/>
      <c r="SQM1" s="628"/>
      <c r="SQN1" s="628"/>
      <c r="SQO1" s="628"/>
      <c r="SQP1" s="628"/>
      <c r="SQQ1" s="628"/>
      <c r="SQR1" s="52"/>
      <c r="SQS1" s="55"/>
      <c r="SQT1" s="628"/>
      <c r="SQU1" s="628"/>
      <c r="SQV1" s="628"/>
      <c r="SQW1" s="628"/>
      <c r="SQX1" s="628"/>
      <c r="SQY1" s="52"/>
      <c r="SQZ1" s="55"/>
      <c r="SRA1" s="628"/>
      <c r="SRB1" s="628"/>
      <c r="SRC1" s="628"/>
      <c r="SRD1" s="628"/>
      <c r="SRE1" s="628"/>
      <c r="SRF1" s="52"/>
      <c r="SRG1" s="55"/>
      <c r="SRH1" s="628"/>
      <c r="SRI1" s="628"/>
      <c r="SRJ1" s="628"/>
      <c r="SRK1" s="628"/>
      <c r="SRL1" s="628"/>
      <c r="SRM1" s="52"/>
      <c r="SRN1" s="55"/>
      <c r="SRO1" s="628"/>
      <c r="SRP1" s="628"/>
      <c r="SRQ1" s="628"/>
      <c r="SRR1" s="628"/>
      <c r="SRS1" s="628"/>
      <c r="SRT1" s="52"/>
      <c r="SRU1" s="55"/>
      <c r="SRV1" s="628"/>
      <c r="SRW1" s="628"/>
      <c r="SRX1" s="628"/>
      <c r="SRY1" s="628"/>
      <c r="SRZ1" s="628"/>
      <c r="SSA1" s="52"/>
      <c r="SSB1" s="55"/>
      <c r="SSC1" s="628"/>
      <c r="SSD1" s="628"/>
      <c r="SSE1" s="628"/>
      <c r="SSF1" s="628"/>
      <c r="SSG1" s="628"/>
      <c r="SSH1" s="52"/>
      <c r="SSI1" s="55"/>
      <c r="SSJ1" s="628"/>
      <c r="SSK1" s="628"/>
      <c r="SSL1" s="628"/>
      <c r="SSM1" s="628"/>
      <c r="SSN1" s="628"/>
      <c r="SSO1" s="52"/>
      <c r="SSP1" s="55"/>
      <c r="SSQ1" s="628"/>
      <c r="SSR1" s="628"/>
      <c r="SSS1" s="628"/>
      <c r="SST1" s="628"/>
      <c r="SSU1" s="628"/>
      <c r="SSV1" s="52"/>
      <c r="SSW1" s="55"/>
      <c r="SSX1" s="628"/>
      <c r="SSY1" s="628"/>
      <c r="SSZ1" s="628"/>
      <c r="STA1" s="628"/>
      <c r="STB1" s="628"/>
      <c r="STC1" s="52"/>
      <c r="STD1" s="55"/>
      <c r="STE1" s="628"/>
      <c r="STF1" s="628"/>
      <c r="STG1" s="628"/>
      <c r="STH1" s="628"/>
      <c r="STI1" s="628"/>
      <c r="STJ1" s="52"/>
      <c r="STK1" s="55"/>
      <c r="STL1" s="628"/>
      <c r="STM1" s="628"/>
      <c r="STN1" s="628"/>
      <c r="STO1" s="628"/>
      <c r="STP1" s="628"/>
      <c r="STQ1" s="52"/>
      <c r="STR1" s="55"/>
      <c r="STS1" s="628"/>
      <c r="STT1" s="628"/>
      <c r="STU1" s="628"/>
      <c r="STV1" s="628"/>
      <c r="STW1" s="628"/>
      <c r="STX1" s="52"/>
      <c r="STY1" s="55"/>
      <c r="STZ1" s="628"/>
      <c r="SUA1" s="628"/>
      <c r="SUB1" s="628"/>
      <c r="SUC1" s="628"/>
      <c r="SUD1" s="628"/>
      <c r="SUE1" s="52"/>
      <c r="SUF1" s="55"/>
      <c r="SUG1" s="628"/>
      <c r="SUH1" s="628"/>
      <c r="SUI1" s="628"/>
      <c r="SUJ1" s="628"/>
      <c r="SUK1" s="628"/>
      <c r="SUL1" s="52"/>
      <c r="SUM1" s="55"/>
      <c r="SUN1" s="628"/>
      <c r="SUO1" s="628"/>
      <c r="SUP1" s="628"/>
      <c r="SUQ1" s="628"/>
      <c r="SUR1" s="628"/>
      <c r="SUS1" s="52"/>
      <c r="SUT1" s="55"/>
      <c r="SUU1" s="628"/>
      <c r="SUV1" s="628"/>
      <c r="SUW1" s="628"/>
      <c r="SUX1" s="628"/>
      <c r="SUY1" s="628"/>
      <c r="SUZ1" s="52"/>
      <c r="SVA1" s="55"/>
      <c r="SVB1" s="628"/>
      <c r="SVC1" s="628"/>
      <c r="SVD1" s="628"/>
      <c r="SVE1" s="628"/>
      <c r="SVF1" s="628"/>
      <c r="SVG1" s="52"/>
      <c r="SVH1" s="55"/>
      <c r="SVI1" s="628"/>
      <c r="SVJ1" s="628"/>
      <c r="SVK1" s="628"/>
      <c r="SVL1" s="628"/>
      <c r="SVM1" s="628"/>
      <c r="SVN1" s="52"/>
      <c r="SVO1" s="55"/>
      <c r="SVP1" s="628"/>
      <c r="SVQ1" s="628"/>
      <c r="SVR1" s="628"/>
      <c r="SVS1" s="628"/>
      <c r="SVT1" s="628"/>
      <c r="SVU1" s="52"/>
      <c r="SVV1" s="55"/>
      <c r="SVW1" s="628"/>
      <c r="SVX1" s="628"/>
      <c r="SVY1" s="628"/>
      <c r="SVZ1" s="628"/>
      <c r="SWA1" s="628"/>
      <c r="SWB1" s="52"/>
      <c r="SWC1" s="55"/>
      <c r="SWD1" s="628"/>
      <c r="SWE1" s="628"/>
      <c r="SWF1" s="628"/>
      <c r="SWG1" s="628"/>
      <c r="SWH1" s="628"/>
      <c r="SWI1" s="52"/>
      <c r="SWJ1" s="55"/>
      <c r="SWK1" s="628"/>
      <c r="SWL1" s="628"/>
      <c r="SWM1" s="628"/>
      <c r="SWN1" s="628"/>
      <c r="SWO1" s="628"/>
      <c r="SWP1" s="52"/>
      <c r="SWQ1" s="55"/>
      <c r="SWR1" s="628"/>
      <c r="SWS1" s="628"/>
      <c r="SWT1" s="628"/>
      <c r="SWU1" s="628"/>
      <c r="SWV1" s="628"/>
      <c r="SWW1" s="52"/>
      <c r="SWX1" s="55"/>
      <c r="SWY1" s="628"/>
      <c r="SWZ1" s="628"/>
      <c r="SXA1" s="628"/>
      <c r="SXB1" s="628"/>
      <c r="SXC1" s="628"/>
      <c r="SXD1" s="52"/>
      <c r="SXE1" s="55"/>
      <c r="SXF1" s="628"/>
      <c r="SXG1" s="628"/>
      <c r="SXH1" s="628"/>
      <c r="SXI1" s="628"/>
      <c r="SXJ1" s="628"/>
      <c r="SXK1" s="52"/>
      <c r="SXL1" s="55"/>
      <c r="SXM1" s="628"/>
      <c r="SXN1" s="628"/>
      <c r="SXO1" s="628"/>
      <c r="SXP1" s="628"/>
      <c r="SXQ1" s="628"/>
      <c r="SXR1" s="52"/>
      <c r="SXS1" s="55"/>
      <c r="SXT1" s="628"/>
      <c r="SXU1" s="628"/>
      <c r="SXV1" s="628"/>
      <c r="SXW1" s="628"/>
      <c r="SXX1" s="628"/>
      <c r="SXY1" s="52"/>
      <c r="SXZ1" s="55"/>
      <c r="SYA1" s="628"/>
      <c r="SYB1" s="628"/>
      <c r="SYC1" s="628"/>
      <c r="SYD1" s="628"/>
      <c r="SYE1" s="628"/>
      <c r="SYF1" s="52"/>
      <c r="SYG1" s="55"/>
      <c r="SYH1" s="628"/>
      <c r="SYI1" s="628"/>
      <c r="SYJ1" s="628"/>
      <c r="SYK1" s="628"/>
      <c r="SYL1" s="628"/>
      <c r="SYM1" s="52"/>
      <c r="SYN1" s="55"/>
      <c r="SYO1" s="628"/>
      <c r="SYP1" s="628"/>
      <c r="SYQ1" s="628"/>
      <c r="SYR1" s="628"/>
      <c r="SYS1" s="628"/>
      <c r="SYT1" s="52"/>
      <c r="SYU1" s="55"/>
      <c r="SYV1" s="628"/>
      <c r="SYW1" s="628"/>
      <c r="SYX1" s="628"/>
      <c r="SYY1" s="628"/>
      <c r="SYZ1" s="628"/>
      <c r="SZA1" s="52"/>
      <c r="SZB1" s="55"/>
      <c r="SZC1" s="628"/>
      <c r="SZD1" s="628"/>
      <c r="SZE1" s="628"/>
      <c r="SZF1" s="628"/>
      <c r="SZG1" s="628"/>
      <c r="SZH1" s="52"/>
      <c r="SZI1" s="55"/>
      <c r="SZJ1" s="628"/>
      <c r="SZK1" s="628"/>
      <c r="SZL1" s="628"/>
      <c r="SZM1" s="628"/>
      <c r="SZN1" s="628"/>
      <c r="SZO1" s="52"/>
      <c r="SZP1" s="55"/>
      <c r="SZQ1" s="628"/>
      <c r="SZR1" s="628"/>
      <c r="SZS1" s="628"/>
      <c r="SZT1" s="628"/>
      <c r="SZU1" s="628"/>
      <c r="SZV1" s="52"/>
      <c r="SZW1" s="55"/>
      <c r="SZX1" s="628"/>
      <c r="SZY1" s="628"/>
      <c r="SZZ1" s="628"/>
      <c r="TAA1" s="628"/>
      <c r="TAB1" s="628"/>
      <c r="TAC1" s="52"/>
      <c r="TAD1" s="55"/>
      <c r="TAE1" s="628"/>
      <c r="TAF1" s="628"/>
      <c r="TAG1" s="628"/>
      <c r="TAH1" s="628"/>
      <c r="TAI1" s="628"/>
      <c r="TAJ1" s="52"/>
      <c r="TAK1" s="55"/>
      <c r="TAL1" s="628"/>
      <c r="TAM1" s="628"/>
      <c r="TAN1" s="628"/>
      <c r="TAO1" s="628"/>
      <c r="TAP1" s="628"/>
      <c r="TAQ1" s="52"/>
      <c r="TAR1" s="55"/>
      <c r="TAS1" s="628"/>
      <c r="TAT1" s="628"/>
      <c r="TAU1" s="628"/>
      <c r="TAV1" s="628"/>
      <c r="TAW1" s="628"/>
      <c r="TAX1" s="52"/>
      <c r="TAY1" s="55"/>
      <c r="TAZ1" s="628"/>
      <c r="TBA1" s="628"/>
      <c r="TBB1" s="628"/>
      <c r="TBC1" s="628"/>
      <c r="TBD1" s="628"/>
      <c r="TBE1" s="52"/>
      <c r="TBF1" s="55"/>
      <c r="TBG1" s="628"/>
      <c r="TBH1" s="628"/>
      <c r="TBI1" s="628"/>
      <c r="TBJ1" s="628"/>
      <c r="TBK1" s="628"/>
      <c r="TBL1" s="52"/>
      <c r="TBM1" s="55"/>
      <c r="TBN1" s="628"/>
      <c r="TBO1" s="628"/>
      <c r="TBP1" s="628"/>
      <c r="TBQ1" s="628"/>
      <c r="TBR1" s="628"/>
      <c r="TBS1" s="52"/>
      <c r="TBT1" s="55"/>
      <c r="TBU1" s="628"/>
      <c r="TBV1" s="628"/>
      <c r="TBW1" s="628"/>
      <c r="TBX1" s="628"/>
      <c r="TBY1" s="628"/>
      <c r="TBZ1" s="52"/>
      <c r="TCA1" s="55"/>
      <c r="TCB1" s="628"/>
      <c r="TCC1" s="628"/>
      <c r="TCD1" s="628"/>
      <c r="TCE1" s="628"/>
      <c r="TCF1" s="628"/>
      <c r="TCG1" s="52"/>
      <c r="TCH1" s="55"/>
      <c r="TCI1" s="628"/>
      <c r="TCJ1" s="628"/>
      <c r="TCK1" s="628"/>
      <c r="TCL1" s="628"/>
      <c r="TCM1" s="628"/>
      <c r="TCN1" s="52"/>
      <c r="TCO1" s="55"/>
      <c r="TCP1" s="628"/>
      <c r="TCQ1" s="628"/>
      <c r="TCR1" s="628"/>
      <c r="TCS1" s="628"/>
      <c r="TCT1" s="628"/>
      <c r="TCU1" s="52"/>
      <c r="TCV1" s="55"/>
      <c r="TCW1" s="628"/>
      <c r="TCX1" s="628"/>
      <c r="TCY1" s="628"/>
      <c r="TCZ1" s="628"/>
      <c r="TDA1" s="628"/>
      <c r="TDB1" s="52"/>
      <c r="TDC1" s="55"/>
      <c r="TDD1" s="628"/>
      <c r="TDE1" s="628"/>
      <c r="TDF1" s="628"/>
      <c r="TDG1" s="628"/>
      <c r="TDH1" s="628"/>
      <c r="TDI1" s="52"/>
      <c r="TDJ1" s="55"/>
      <c r="TDK1" s="628"/>
      <c r="TDL1" s="628"/>
      <c r="TDM1" s="628"/>
      <c r="TDN1" s="628"/>
      <c r="TDO1" s="628"/>
      <c r="TDP1" s="52"/>
      <c r="TDQ1" s="55"/>
      <c r="TDR1" s="628"/>
      <c r="TDS1" s="628"/>
      <c r="TDT1" s="628"/>
      <c r="TDU1" s="628"/>
      <c r="TDV1" s="628"/>
      <c r="TDW1" s="52"/>
      <c r="TDX1" s="55"/>
      <c r="TDY1" s="628"/>
      <c r="TDZ1" s="628"/>
      <c r="TEA1" s="628"/>
      <c r="TEB1" s="628"/>
      <c r="TEC1" s="628"/>
      <c r="TED1" s="52"/>
      <c r="TEE1" s="55"/>
      <c r="TEF1" s="628"/>
      <c r="TEG1" s="628"/>
      <c r="TEH1" s="628"/>
      <c r="TEI1" s="628"/>
      <c r="TEJ1" s="628"/>
      <c r="TEK1" s="52"/>
      <c r="TEL1" s="55"/>
      <c r="TEM1" s="628"/>
      <c r="TEN1" s="628"/>
      <c r="TEO1" s="628"/>
      <c r="TEP1" s="628"/>
      <c r="TEQ1" s="628"/>
      <c r="TER1" s="52"/>
      <c r="TES1" s="55"/>
      <c r="TET1" s="628"/>
      <c r="TEU1" s="628"/>
      <c r="TEV1" s="628"/>
      <c r="TEW1" s="628"/>
      <c r="TEX1" s="628"/>
      <c r="TEY1" s="52"/>
      <c r="TEZ1" s="55"/>
      <c r="TFA1" s="628"/>
      <c r="TFB1" s="628"/>
      <c r="TFC1" s="628"/>
      <c r="TFD1" s="628"/>
      <c r="TFE1" s="628"/>
      <c r="TFF1" s="52"/>
      <c r="TFG1" s="55"/>
      <c r="TFH1" s="628"/>
      <c r="TFI1" s="628"/>
      <c r="TFJ1" s="628"/>
      <c r="TFK1" s="628"/>
      <c r="TFL1" s="628"/>
      <c r="TFM1" s="52"/>
      <c r="TFN1" s="55"/>
      <c r="TFO1" s="628"/>
      <c r="TFP1" s="628"/>
      <c r="TFQ1" s="628"/>
      <c r="TFR1" s="628"/>
      <c r="TFS1" s="628"/>
      <c r="TFT1" s="52"/>
      <c r="TFU1" s="55"/>
      <c r="TFV1" s="628"/>
      <c r="TFW1" s="628"/>
      <c r="TFX1" s="628"/>
      <c r="TFY1" s="628"/>
      <c r="TFZ1" s="628"/>
      <c r="TGA1" s="52"/>
      <c r="TGB1" s="55"/>
      <c r="TGC1" s="628"/>
      <c r="TGD1" s="628"/>
      <c r="TGE1" s="628"/>
      <c r="TGF1" s="628"/>
      <c r="TGG1" s="628"/>
      <c r="TGH1" s="52"/>
      <c r="TGI1" s="55"/>
      <c r="TGJ1" s="628"/>
      <c r="TGK1" s="628"/>
      <c r="TGL1" s="628"/>
      <c r="TGM1" s="628"/>
      <c r="TGN1" s="628"/>
      <c r="TGO1" s="52"/>
      <c r="TGP1" s="55"/>
      <c r="TGQ1" s="628"/>
      <c r="TGR1" s="628"/>
      <c r="TGS1" s="628"/>
      <c r="TGT1" s="628"/>
      <c r="TGU1" s="628"/>
      <c r="TGV1" s="52"/>
      <c r="TGW1" s="55"/>
      <c r="TGX1" s="628"/>
      <c r="TGY1" s="628"/>
      <c r="TGZ1" s="628"/>
      <c r="THA1" s="628"/>
      <c r="THB1" s="628"/>
      <c r="THC1" s="52"/>
      <c r="THD1" s="55"/>
      <c r="THE1" s="628"/>
      <c r="THF1" s="628"/>
      <c r="THG1" s="628"/>
      <c r="THH1" s="628"/>
      <c r="THI1" s="628"/>
      <c r="THJ1" s="52"/>
      <c r="THK1" s="55"/>
      <c r="THL1" s="628"/>
      <c r="THM1" s="628"/>
      <c r="THN1" s="628"/>
      <c r="THO1" s="628"/>
      <c r="THP1" s="628"/>
      <c r="THQ1" s="52"/>
      <c r="THR1" s="55"/>
      <c r="THS1" s="628"/>
      <c r="THT1" s="628"/>
      <c r="THU1" s="628"/>
      <c r="THV1" s="628"/>
      <c r="THW1" s="628"/>
      <c r="THX1" s="52"/>
      <c r="THY1" s="55"/>
      <c r="THZ1" s="628"/>
      <c r="TIA1" s="628"/>
      <c r="TIB1" s="628"/>
      <c r="TIC1" s="628"/>
      <c r="TID1" s="628"/>
      <c r="TIE1" s="52"/>
      <c r="TIF1" s="55"/>
      <c r="TIG1" s="628"/>
      <c r="TIH1" s="628"/>
      <c r="TII1" s="628"/>
      <c r="TIJ1" s="628"/>
      <c r="TIK1" s="628"/>
      <c r="TIL1" s="52"/>
      <c r="TIM1" s="55"/>
      <c r="TIN1" s="628"/>
      <c r="TIO1" s="628"/>
      <c r="TIP1" s="628"/>
      <c r="TIQ1" s="628"/>
      <c r="TIR1" s="628"/>
      <c r="TIS1" s="52"/>
      <c r="TIT1" s="55"/>
      <c r="TIU1" s="628"/>
      <c r="TIV1" s="628"/>
      <c r="TIW1" s="628"/>
      <c r="TIX1" s="628"/>
      <c r="TIY1" s="628"/>
      <c r="TIZ1" s="52"/>
      <c r="TJA1" s="55"/>
      <c r="TJB1" s="628"/>
      <c r="TJC1" s="628"/>
      <c r="TJD1" s="628"/>
      <c r="TJE1" s="628"/>
      <c r="TJF1" s="628"/>
      <c r="TJG1" s="52"/>
      <c r="TJH1" s="55"/>
      <c r="TJI1" s="628"/>
      <c r="TJJ1" s="628"/>
      <c r="TJK1" s="628"/>
      <c r="TJL1" s="628"/>
      <c r="TJM1" s="628"/>
      <c r="TJN1" s="52"/>
      <c r="TJO1" s="55"/>
      <c r="TJP1" s="628"/>
      <c r="TJQ1" s="628"/>
      <c r="TJR1" s="628"/>
      <c r="TJS1" s="628"/>
      <c r="TJT1" s="628"/>
      <c r="TJU1" s="52"/>
      <c r="TJV1" s="55"/>
      <c r="TJW1" s="628"/>
      <c r="TJX1" s="628"/>
      <c r="TJY1" s="628"/>
      <c r="TJZ1" s="628"/>
      <c r="TKA1" s="628"/>
      <c r="TKB1" s="52"/>
      <c r="TKC1" s="55"/>
      <c r="TKD1" s="628"/>
      <c r="TKE1" s="628"/>
      <c r="TKF1" s="628"/>
      <c r="TKG1" s="628"/>
      <c r="TKH1" s="628"/>
      <c r="TKI1" s="52"/>
      <c r="TKJ1" s="55"/>
      <c r="TKK1" s="628"/>
      <c r="TKL1" s="628"/>
      <c r="TKM1" s="628"/>
      <c r="TKN1" s="628"/>
      <c r="TKO1" s="628"/>
      <c r="TKP1" s="52"/>
      <c r="TKQ1" s="55"/>
      <c r="TKR1" s="628"/>
      <c r="TKS1" s="628"/>
      <c r="TKT1" s="628"/>
      <c r="TKU1" s="628"/>
      <c r="TKV1" s="628"/>
      <c r="TKW1" s="52"/>
      <c r="TKX1" s="55"/>
      <c r="TKY1" s="628"/>
      <c r="TKZ1" s="628"/>
      <c r="TLA1" s="628"/>
      <c r="TLB1" s="628"/>
      <c r="TLC1" s="628"/>
      <c r="TLD1" s="52"/>
      <c r="TLE1" s="55"/>
      <c r="TLF1" s="628"/>
      <c r="TLG1" s="628"/>
      <c r="TLH1" s="628"/>
      <c r="TLI1" s="628"/>
      <c r="TLJ1" s="628"/>
      <c r="TLK1" s="52"/>
      <c r="TLL1" s="55"/>
      <c r="TLM1" s="628"/>
      <c r="TLN1" s="628"/>
      <c r="TLO1" s="628"/>
      <c r="TLP1" s="628"/>
      <c r="TLQ1" s="628"/>
      <c r="TLR1" s="52"/>
      <c r="TLS1" s="55"/>
      <c r="TLT1" s="628"/>
      <c r="TLU1" s="628"/>
      <c r="TLV1" s="628"/>
      <c r="TLW1" s="628"/>
      <c r="TLX1" s="628"/>
      <c r="TLY1" s="52"/>
      <c r="TLZ1" s="55"/>
      <c r="TMA1" s="628"/>
      <c r="TMB1" s="628"/>
      <c r="TMC1" s="628"/>
      <c r="TMD1" s="628"/>
      <c r="TME1" s="628"/>
      <c r="TMF1" s="52"/>
      <c r="TMG1" s="55"/>
      <c r="TMH1" s="628"/>
      <c r="TMI1" s="628"/>
      <c r="TMJ1" s="628"/>
      <c r="TMK1" s="628"/>
      <c r="TML1" s="628"/>
      <c r="TMM1" s="52"/>
      <c r="TMN1" s="55"/>
      <c r="TMO1" s="628"/>
      <c r="TMP1" s="628"/>
      <c r="TMQ1" s="628"/>
      <c r="TMR1" s="628"/>
      <c r="TMS1" s="628"/>
      <c r="TMT1" s="52"/>
      <c r="TMU1" s="55"/>
      <c r="TMV1" s="628"/>
      <c r="TMW1" s="628"/>
      <c r="TMX1" s="628"/>
      <c r="TMY1" s="628"/>
      <c r="TMZ1" s="628"/>
      <c r="TNA1" s="52"/>
      <c r="TNB1" s="55"/>
      <c r="TNC1" s="628"/>
      <c r="TND1" s="628"/>
      <c r="TNE1" s="628"/>
      <c r="TNF1" s="628"/>
      <c r="TNG1" s="628"/>
      <c r="TNH1" s="52"/>
      <c r="TNI1" s="55"/>
      <c r="TNJ1" s="628"/>
      <c r="TNK1" s="628"/>
      <c r="TNL1" s="628"/>
      <c r="TNM1" s="628"/>
      <c r="TNN1" s="628"/>
      <c r="TNO1" s="52"/>
      <c r="TNP1" s="55"/>
      <c r="TNQ1" s="628"/>
      <c r="TNR1" s="628"/>
      <c r="TNS1" s="628"/>
      <c r="TNT1" s="628"/>
      <c r="TNU1" s="628"/>
      <c r="TNV1" s="52"/>
      <c r="TNW1" s="55"/>
      <c r="TNX1" s="628"/>
      <c r="TNY1" s="628"/>
      <c r="TNZ1" s="628"/>
      <c r="TOA1" s="628"/>
      <c r="TOB1" s="628"/>
      <c r="TOC1" s="52"/>
      <c r="TOD1" s="55"/>
      <c r="TOE1" s="628"/>
      <c r="TOF1" s="628"/>
      <c r="TOG1" s="628"/>
      <c r="TOH1" s="628"/>
      <c r="TOI1" s="628"/>
      <c r="TOJ1" s="52"/>
      <c r="TOK1" s="55"/>
      <c r="TOL1" s="628"/>
      <c r="TOM1" s="628"/>
      <c r="TON1" s="628"/>
      <c r="TOO1" s="628"/>
      <c r="TOP1" s="628"/>
      <c r="TOQ1" s="52"/>
      <c r="TOR1" s="55"/>
      <c r="TOS1" s="628"/>
      <c r="TOT1" s="628"/>
      <c r="TOU1" s="628"/>
      <c r="TOV1" s="628"/>
      <c r="TOW1" s="628"/>
      <c r="TOX1" s="52"/>
      <c r="TOY1" s="55"/>
      <c r="TOZ1" s="628"/>
      <c r="TPA1" s="628"/>
      <c r="TPB1" s="628"/>
      <c r="TPC1" s="628"/>
      <c r="TPD1" s="628"/>
      <c r="TPE1" s="52"/>
      <c r="TPF1" s="55"/>
      <c r="TPG1" s="628"/>
      <c r="TPH1" s="628"/>
      <c r="TPI1" s="628"/>
      <c r="TPJ1" s="628"/>
      <c r="TPK1" s="628"/>
      <c r="TPL1" s="52"/>
      <c r="TPM1" s="55"/>
      <c r="TPN1" s="628"/>
      <c r="TPO1" s="628"/>
      <c r="TPP1" s="628"/>
      <c r="TPQ1" s="628"/>
      <c r="TPR1" s="628"/>
      <c r="TPS1" s="52"/>
      <c r="TPT1" s="55"/>
      <c r="TPU1" s="628"/>
      <c r="TPV1" s="628"/>
      <c r="TPW1" s="628"/>
      <c r="TPX1" s="628"/>
      <c r="TPY1" s="628"/>
      <c r="TPZ1" s="52"/>
      <c r="TQA1" s="55"/>
      <c r="TQB1" s="628"/>
      <c r="TQC1" s="628"/>
      <c r="TQD1" s="628"/>
      <c r="TQE1" s="628"/>
      <c r="TQF1" s="628"/>
      <c r="TQG1" s="52"/>
      <c r="TQH1" s="55"/>
      <c r="TQI1" s="628"/>
      <c r="TQJ1" s="628"/>
      <c r="TQK1" s="628"/>
      <c r="TQL1" s="628"/>
      <c r="TQM1" s="628"/>
      <c r="TQN1" s="52"/>
      <c r="TQO1" s="55"/>
      <c r="TQP1" s="628"/>
      <c r="TQQ1" s="628"/>
      <c r="TQR1" s="628"/>
      <c r="TQS1" s="628"/>
      <c r="TQT1" s="628"/>
      <c r="TQU1" s="52"/>
      <c r="TQV1" s="55"/>
      <c r="TQW1" s="628"/>
      <c r="TQX1" s="628"/>
      <c r="TQY1" s="628"/>
      <c r="TQZ1" s="628"/>
      <c r="TRA1" s="628"/>
      <c r="TRB1" s="52"/>
      <c r="TRC1" s="55"/>
      <c r="TRD1" s="628"/>
      <c r="TRE1" s="628"/>
      <c r="TRF1" s="628"/>
      <c r="TRG1" s="628"/>
      <c r="TRH1" s="628"/>
      <c r="TRI1" s="52"/>
      <c r="TRJ1" s="55"/>
      <c r="TRK1" s="628"/>
      <c r="TRL1" s="628"/>
      <c r="TRM1" s="628"/>
      <c r="TRN1" s="628"/>
      <c r="TRO1" s="628"/>
      <c r="TRP1" s="52"/>
      <c r="TRQ1" s="55"/>
      <c r="TRR1" s="628"/>
      <c r="TRS1" s="628"/>
      <c r="TRT1" s="628"/>
      <c r="TRU1" s="628"/>
      <c r="TRV1" s="628"/>
      <c r="TRW1" s="52"/>
      <c r="TRX1" s="55"/>
      <c r="TRY1" s="628"/>
      <c r="TRZ1" s="628"/>
      <c r="TSA1" s="628"/>
      <c r="TSB1" s="628"/>
      <c r="TSC1" s="628"/>
      <c r="TSD1" s="52"/>
      <c r="TSE1" s="55"/>
      <c r="TSF1" s="628"/>
      <c r="TSG1" s="628"/>
      <c r="TSH1" s="628"/>
      <c r="TSI1" s="628"/>
      <c r="TSJ1" s="628"/>
      <c r="TSK1" s="52"/>
      <c r="TSL1" s="55"/>
      <c r="TSM1" s="628"/>
      <c r="TSN1" s="628"/>
      <c r="TSO1" s="628"/>
      <c r="TSP1" s="628"/>
      <c r="TSQ1" s="628"/>
      <c r="TSR1" s="52"/>
      <c r="TSS1" s="55"/>
      <c r="TST1" s="628"/>
      <c r="TSU1" s="628"/>
      <c r="TSV1" s="628"/>
      <c r="TSW1" s="628"/>
      <c r="TSX1" s="628"/>
      <c r="TSY1" s="52"/>
      <c r="TSZ1" s="55"/>
      <c r="TTA1" s="628"/>
      <c r="TTB1" s="628"/>
      <c r="TTC1" s="628"/>
      <c r="TTD1" s="628"/>
      <c r="TTE1" s="628"/>
      <c r="TTF1" s="52"/>
      <c r="TTG1" s="55"/>
      <c r="TTH1" s="628"/>
      <c r="TTI1" s="628"/>
      <c r="TTJ1" s="628"/>
      <c r="TTK1" s="628"/>
      <c r="TTL1" s="628"/>
      <c r="TTM1" s="52"/>
      <c r="TTN1" s="55"/>
      <c r="TTO1" s="628"/>
      <c r="TTP1" s="628"/>
      <c r="TTQ1" s="628"/>
      <c r="TTR1" s="628"/>
      <c r="TTS1" s="628"/>
      <c r="TTT1" s="52"/>
      <c r="TTU1" s="55"/>
      <c r="TTV1" s="628"/>
      <c r="TTW1" s="628"/>
      <c r="TTX1" s="628"/>
      <c r="TTY1" s="628"/>
      <c r="TTZ1" s="628"/>
      <c r="TUA1" s="52"/>
      <c r="TUB1" s="55"/>
      <c r="TUC1" s="628"/>
      <c r="TUD1" s="628"/>
      <c r="TUE1" s="628"/>
      <c r="TUF1" s="628"/>
      <c r="TUG1" s="628"/>
      <c r="TUH1" s="52"/>
      <c r="TUI1" s="55"/>
      <c r="TUJ1" s="628"/>
      <c r="TUK1" s="628"/>
      <c r="TUL1" s="628"/>
      <c r="TUM1" s="628"/>
      <c r="TUN1" s="628"/>
      <c r="TUO1" s="52"/>
      <c r="TUP1" s="55"/>
      <c r="TUQ1" s="628"/>
      <c r="TUR1" s="628"/>
      <c r="TUS1" s="628"/>
      <c r="TUT1" s="628"/>
      <c r="TUU1" s="628"/>
      <c r="TUV1" s="52"/>
      <c r="TUW1" s="55"/>
      <c r="TUX1" s="628"/>
      <c r="TUY1" s="628"/>
      <c r="TUZ1" s="628"/>
      <c r="TVA1" s="628"/>
      <c r="TVB1" s="628"/>
      <c r="TVC1" s="52"/>
      <c r="TVD1" s="55"/>
      <c r="TVE1" s="628"/>
      <c r="TVF1" s="628"/>
      <c r="TVG1" s="628"/>
      <c r="TVH1" s="628"/>
      <c r="TVI1" s="628"/>
      <c r="TVJ1" s="52"/>
      <c r="TVK1" s="55"/>
      <c r="TVL1" s="628"/>
      <c r="TVM1" s="628"/>
      <c r="TVN1" s="628"/>
      <c r="TVO1" s="628"/>
      <c r="TVP1" s="628"/>
      <c r="TVQ1" s="52"/>
      <c r="TVR1" s="55"/>
      <c r="TVS1" s="628"/>
      <c r="TVT1" s="628"/>
      <c r="TVU1" s="628"/>
      <c r="TVV1" s="628"/>
      <c r="TVW1" s="628"/>
      <c r="TVX1" s="52"/>
      <c r="TVY1" s="55"/>
      <c r="TVZ1" s="628"/>
      <c r="TWA1" s="628"/>
      <c r="TWB1" s="628"/>
      <c r="TWC1" s="628"/>
      <c r="TWD1" s="628"/>
      <c r="TWE1" s="52"/>
      <c r="TWF1" s="55"/>
      <c r="TWG1" s="628"/>
      <c r="TWH1" s="628"/>
      <c r="TWI1" s="628"/>
      <c r="TWJ1" s="628"/>
      <c r="TWK1" s="628"/>
      <c r="TWL1" s="52"/>
      <c r="TWM1" s="55"/>
      <c r="TWN1" s="628"/>
      <c r="TWO1" s="628"/>
      <c r="TWP1" s="628"/>
      <c r="TWQ1" s="628"/>
      <c r="TWR1" s="628"/>
      <c r="TWS1" s="52"/>
      <c r="TWT1" s="55"/>
      <c r="TWU1" s="628"/>
      <c r="TWV1" s="628"/>
      <c r="TWW1" s="628"/>
      <c r="TWX1" s="628"/>
      <c r="TWY1" s="628"/>
      <c r="TWZ1" s="52"/>
      <c r="TXA1" s="55"/>
      <c r="TXB1" s="628"/>
      <c r="TXC1" s="628"/>
      <c r="TXD1" s="628"/>
      <c r="TXE1" s="628"/>
      <c r="TXF1" s="628"/>
      <c r="TXG1" s="52"/>
      <c r="TXH1" s="55"/>
      <c r="TXI1" s="628"/>
      <c r="TXJ1" s="628"/>
      <c r="TXK1" s="628"/>
      <c r="TXL1" s="628"/>
      <c r="TXM1" s="628"/>
      <c r="TXN1" s="52"/>
      <c r="TXO1" s="55"/>
      <c r="TXP1" s="628"/>
      <c r="TXQ1" s="628"/>
      <c r="TXR1" s="628"/>
      <c r="TXS1" s="628"/>
      <c r="TXT1" s="628"/>
      <c r="TXU1" s="52"/>
      <c r="TXV1" s="55"/>
      <c r="TXW1" s="628"/>
      <c r="TXX1" s="628"/>
      <c r="TXY1" s="628"/>
      <c r="TXZ1" s="628"/>
      <c r="TYA1" s="628"/>
      <c r="TYB1" s="52"/>
      <c r="TYC1" s="55"/>
      <c r="TYD1" s="628"/>
      <c r="TYE1" s="628"/>
      <c r="TYF1" s="628"/>
      <c r="TYG1" s="628"/>
      <c r="TYH1" s="628"/>
      <c r="TYI1" s="52"/>
      <c r="TYJ1" s="55"/>
      <c r="TYK1" s="628"/>
      <c r="TYL1" s="628"/>
      <c r="TYM1" s="628"/>
      <c r="TYN1" s="628"/>
      <c r="TYO1" s="628"/>
      <c r="TYP1" s="52"/>
      <c r="TYQ1" s="55"/>
      <c r="TYR1" s="628"/>
      <c r="TYS1" s="628"/>
      <c r="TYT1" s="628"/>
      <c r="TYU1" s="628"/>
      <c r="TYV1" s="628"/>
      <c r="TYW1" s="52"/>
      <c r="TYX1" s="55"/>
      <c r="TYY1" s="628"/>
      <c r="TYZ1" s="628"/>
      <c r="TZA1" s="628"/>
      <c r="TZB1" s="628"/>
      <c r="TZC1" s="628"/>
      <c r="TZD1" s="52"/>
      <c r="TZE1" s="55"/>
      <c r="TZF1" s="628"/>
      <c r="TZG1" s="628"/>
      <c r="TZH1" s="628"/>
      <c r="TZI1" s="628"/>
      <c r="TZJ1" s="628"/>
      <c r="TZK1" s="52"/>
      <c r="TZL1" s="55"/>
      <c r="TZM1" s="628"/>
      <c r="TZN1" s="628"/>
      <c r="TZO1" s="628"/>
      <c r="TZP1" s="628"/>
      <c r="TZQ1" s="628"/>
      <c r="TZR1" s="52"/>
      <c r="TZS1" s="55"/>
      <c r="TZT1" s="628"/>
      <c r="TZU1" s="628"/>
      <c r="TZV1" s="628"/>
      <c r="TZW1" s="628"/>
      <c r="TZX1" s="628"/>
      <c r="TZY1" s="52"/>
      <c r="TZZ1" s="55"/>
      <c r="UAA1" s="628"/>
      <c r="UAB1" s="628"/>
      <c r="UAC1" s="628"/>
      <c r="UAD1" s="628"/>
      <c r="UAE1" s="628"/>
      <c r="UAF1" s="52"/>
      <c r="UAG1" s="55"/>
      <c r="UAH1" s="628"/>
      <c r="UAI1" s="628"/>
      <c r="UAJ1" s="628"/>
      <c r="UAK1" s="628"/>
      <c r="UAL1" s="628"/>
      <c r="UAM1" s="52"/>
      <c r="UAN1" s="55"/>
      <c r="UAO1" s="628"/>
      <c r="UAP1" s="628"/>
      <c r="UAQ1" s="628"/>
      <c r="UAR1" s="628"/>
      <c r="UAS1" s="628"/>
      <c r="UAT1" s="52"/>
      <c r="UAU1" s="55"/>
      <c r="UAV1" s="628"/>
      <c r="UAW1" s="628"/>
      <c r="UAX1" s="628"/>
      <c r="UAY1" s="628"/>
      <c r="UAZ1" s="628"/>
      <c r="UBA1" s="52"/>
      <c r="UBB1" s="55"/>
      <c r="UBC1" s="628"/>
      <c r="UBD1" s="628"/>
      <c r="UBE1" s="628"/>
      <c r="UBF1" s="628"/>
      <c r="UBG1" s="628"/>
      <c r="UBH1" s="52"/>
      <c r="UBI1" s="55"/>
      <c r="UBJ1" s="628"/>
      <c r="UBK1" s="628"/>
      <c r="UBL1" s="628"/>
      <c r="UBM1" s="628"/>
      <c r="UBN1" s="628"/>
      <c r="UBO1" s="52"/>
      <c r="UBP1" s="55"/>
      <c r="UBQ1" s="628"/>
      <c r="UBR1" s="628"/>
      <c r="UBS1" s="628"/>
      <c r="UBT1" s="628"/>
      <c r="UBU1" s="628"/>
      <c r="UBV1" s="52"/>
      <c r="UBW1" s="55"/>
      <c r="UBX1" s="628"/>
      <c r="UBY1" s="628"/>
      <c r="UBZ1" s="628"/>
      <c r="UCA1" s="628"/>
      <c r="UCB1" s="628"/>
      <c r="UCC1" s="52"/>
      <c r="UCD1" s="55"/>
      <c r="UCE1" s="628"/>
      <c r="UCF1" s="628"/>
      <c r="UCG1" s="628"/>
      <c r="UCH1" s="628"/>
      <c r="UCI1" s="628"/>
      <c r="UCJ1" s="52"/>
      <c r="UCK1" s="55"/>
      <c r="UCL1" s="628"/>
      <c r="UCM1" s="628"/>
      <c r="UCN1" s="628"/>
      <c r="UCO1" s="628"/>
      <c r="UCP1" s="628"/>
      <c r="UCQ1" s="52"/>
      <c r="UCR1" s="55"/>
      <c r="UCS1" s="628"/>
      <c r="UCT1" s="628"/>
      <c r="UCU1" s="628"/>
      <c r="UCV1" s="628"/>
      <c r="UCW1" s="628"/>
      <c r="UCX1" s="52"/>
      <c r="UCY1" s="55"/>
      <c r="UCZ1" s="628"/>
      <c r="UDA1" s="628"/>
      <c r="UDB1" s="628"/>
      <c r="UDC1" s="628"/>
      <c r="UDD1" s="628"/>
      <c r="UDE1" s="52"/>
      <c r="UDF1" s="55"/>
      <c r="UDG1" s="628"/>
      <c r="UDH1" s="628"/>
      <c r="UDI1" s="628"/>
      <c r="UDJ1" s="628"/>
      <c r="UDK1" s="628"/>
      <c r="UDL1" s="52"/>
      <c r="UDM1" s="55"/>
      <c r="UDN1" s="628"/>
      <c r="UDO1" s="628"/>
      <c r="UDP1" s="628"/>
      <c r="UDQ1" s="628"/>
      <c r="UDR1" s="628"/>
      <c r="UDS1" s="52"/>
      <c r="UDT1" s="55"/>
      <c r="UDU1" s="628"/>
      <c r="UDV1" s="628"/>
      <c r="UDW1" s="628"/>
      <c r="UDX1" s="628"/>
      <c r="UDY1" s="628"/>
      <c r="UDZ1" s="52"/>
      <c r="UEA1" s="55"/>
      <c r="UEB1" s="628"/>
      <c r="UEC1" s="628"/>
      <c r="UED1" s="628"/>
      <c r="UEE1" s="628"/>
      <c r="UEF1" s="628"/>
      <c r="UEG1" s="52"/>
      <c r="UEH1" s="55"/>
      <c r="UEI1" s="628"/>
      <c r="UEJ1" s="628"/>
      <c r="UEK1" s="628"/>
      <c r="UEL1" s="628"/>
      <c r="UEM1" s="628"/>
      <c r="UEN1" s="52"/>
      <c r="UEO1" s="55"/>
      <c r="UEP1" s="628"/>
      <c r="UEQ1" s="628"/>
      <c r="UER1" s="628"/>
      <c r="UES1" s="628"/>
      <c r="UET1" s="628"/>
      <c r="UEU1" s="52"/>
      <c r="UEV1" s="55"/>
      <c r="UEW1" s="628"/>
      <c r="UEX1" s="628"/>
      <c r="UEY1" s="628"/>
      <c r="UEZ1" s="628"/>
      <c r="UFA1" s="628"/>
      <c r="UFB1" s="52"/>
      <c r="UFC1" s="55"/>
      <c r="UFD1" s="628"/>
      <c r="UFE1" s="628"/>
      <c r="UFF1" s="628"/>
      <c r="UFG1" s="628"/>
      <c r="UFH1" s="628"/>
      <c r="UFI1" s="52"/>
      <c r="UFJ1" s="55"/>
      <c r="UFK1" s="628"/>
      <c r="UFL1" s="628"/>
      <c r="UFM1" s="628"/>
      <c r="UFN1" s="628"/>
      <c r="UFO1" s="628"/>
      <c r="UFP1" s="52"/>
      <c r="UFQ1" s="55"/>
      <c r="UFR1" s="628"/>
      <c r="UFS1" s="628"/>
      <c r="UFT1" s="628"/>
      <c r="UFU1" s="628"/>
      <c r="UFV1" s="628"/>
      <c r="UFW1" s="52"/>
      <c r="UFX1" s="55"/>
      <c r="UFY1" s="628"/>
      <c r="UFZ1" s="628"/>
      <c r="UGA1" s="628"/>
      <c r="UGB1" s="628"/>
      <c r="UGC1" s="628"/>
      <c r="UGD1" s="52"/>
      <c r="UGE1" s="55"/>
      <c r="UGF1" s="628"/>
      <c r="UGG1" s="628"/>
      <c r="UGH1" s="628"/>
      <c r="UGI1" s="628"/>
      <c r="UGJ1" s="628"/>
      <c r="UGK1" s="52"/>
      <c r="UGL1" s="55"/>
      <c r="UGM1" s="628"/>
      <c r="UGN1" s="628"/>
      <c r="UGO1" s="628"/>
      <c r="UGP1" s="628"/>
      <c r="UGQ1" s="628"/>
      <c r="UGR1" s="52"/>
      <c r="UGS1" s="55"/>
      <c r="UGT1" s="628"/>
      <c r="UGU1" s="628"/>
      <c r="UGV1" s="628"/>
      <c r="UGW1" s="628"/>
      <c r="UGX1" s="628"/>
      <c r="UGY1" s="52"/>
      <c r="UGZ1" s="55"/>
      <c r="UHA1" s="628"/>
      <c r="UHB1" s="628"/>
      <c r="UHC1" s="628"/>
      <c r="UHD1" s="628"/>
      <c r="UHE1" s="628"/>
      <c r="UHF1" s="52"/>
      <c r="UHG1" s="55"/>
      <c r="UHH1" s="628"/>
      <c r="UHI1" s="628"/>
      <c r="UHJ1" s="628"/>
      <c r="UHK1" s="628"/>
      <c r="UHL1" s="628"/>
      <c r="UHM1" s="52"/>
      <c r="UHN1" s="55"/>
      <c r="UHO1" s="628"/>
      <c r="UHP1" s="628"/>
      <c r="UHQ1" s="628"/>
      <c r="UHR1" s="628"/>
      <c r="UHS1" s="628"/>
      <c r="UHT1" s="52"/>
      <c r="UHU1" s="55"/>
      <c r="UHV1" s="628"/>
      <c r="UHW1" s="628"/>
      <c r="UHX1" s="628"/>
      <c r="UHY1" s="628"/>
      <c r="UHZ1" s="628"/>
      <c r="UIA1" s="52"/>
      <c r="UIB1" s="55"/>
      <c r="UIC1" s="628"/>
      <c r="UID1" s="628"/>
      <c r="UIE1" s="628"/>
      <c r="UIF1" s="628"/>
      <c r="UIG1" s="628"/>
      <c r="UIH1" s="52"/>
      <c r="UII1" s="55"/>
      <c r="UIJ1" s="628"/>
      <c r="UIK1" s="628"/>
      <c r="UIL1" s="628"/>
      <c r="UIM1" s="628"/>
      <c r="UIN1" s="628"/>
      <c r="UIO1" s="52"/>
      <c r="UIP1" s="55"/>
      <c r="UIQ1" s="628"/>
      <c r="UIR1" s="628"/>
      <c r="UIS1" s="628"/>
      <c r="UIT1" s="628"/>
      <c r="UIU1" s="628"/>
      <c r="UIV1" s="52"/>
      <c r="UIW1" s="55"/>
      <c r="UIX1" s="628"/>
      <c r="UIY1" s="628"/>
      <c r="UIZ1" s="628"/>
      <c r="UJA1" s="628"/>
      <c r="UJB1" s="628"/>
      <c r="UJC1" s="52"/>
      <c r="UJD1" s="55"/>
      <c r="UJE1" s="628"/>
      <c r="UJF1" s="628"/>
      <c r="UJG1" s="628"/>
      <c r="UJH1" s="628"/>
      <c r="UJI1" s="628"/>
      <c r="UJJ1" s="52"/>
      <c r="UJK1" s="55"/>
      <c r="UJL1" s="628"/>
      <c r="UJM1" s="628"/>
      <c r="UJN1" s="628"/>
      <c r="UJO1" s="628"/>
      <c r="UJP1" s="628"/>
      <c r="UJQ1" s="52"/>
      <c r="UJR1" s="55"/>
      <c r="UJS1" s="628"/>
      <c r="UJT1" s="628"/>
      <c r="UJU1" s="628"/>
      <c r="UJV1" s="628"/>
      <c r="UJW1" s="628"/>
      <c r="UJX1" s="52"/>
      <c r="UJY1" s="55"/>
      <c r="UJZ1" s="628"/>
      <c r="UKA1" s="628"/>
      <c r="UKB1" s="628"/>
      <c r="UKC1" s="628"/>
      <c r="UKD1" s="628"/>
      <c r="UKE1" s="52"/>
      <c r="UKF1" s="55"/>
      <c r="UKG1" s="628"/>
      <c r="UKH1" s="628"/>
      <c r="UKI1" s="628"/>
      <c r="UKJ1" s="628"/>
      <c r="UKK1" s="628"/>
      <c r="UKL1" s="52"/>
      <c r="UKM1" s="55"/>
      <c r="UKN1" s="628"/>
      <c r="UKO1" s="628"/>
      <c r="UKP1" s="628"/>
      <c r="UKQ1" s="628"/>
      <c r="UKR1" s="628"/>
      <c r="UKS1" s="52"/>
      <c r="UKT1" s="55"/>
      <c r="UKU1" s="628"/>
      <c r="UKV1" s="628"/>
      <c r="UKW1" s="628"/>
      <c r="UKX1" s="628"/>
      <c r="UKY1" s="628"/>
      <c r="UKZ1" s="52"/>
      <c r="ULA1" s="55"/>
      <c r="ULB1" s="628"/>
      <c r="ULC1" s="628"/>
      <c r="ULD1" s="628"/>
      <c r="ULE1" s="628"/>
      <c r="ULF1" s="628"/>
      <c r="ULG1" s="52"/>
      <c r="ULH1" s="55"/>
      <c r="ULI1" s="628"/>
      <c r="ULJ1" s="628"/>
      <c r="ULK1" s="628"/>
      <c r="ULL1" s="628"/>
      <c r="ULM1" s="628"/>
      <c r="ULN1" s="52"/>
      <c r="ULO1" s="55"/>
      <c r="ULP1" s="628"/>
      <c r="ULQ1" s="628"/>
      <c r="ULR1" s="628"/>
      <c r="ULS1" s="628"/>
      <c r="ULT1" s="628"/>
      <c r="ULU1" s="52"/>
      <c r="ULV1" s="55"/>
      <c r="ULW1" s="628"/>
      <c r="ULX1" s="628"/>
      <c r="ULY1" s="628"/>
      <c r="ULZ1" s="628"/>
      <c r="UMA1" s="628"/>
      <c r="UMB1" s="52"/>
      <c r="UMC1" s="55"/>
      <c r="UMD1" s="628"/>
      <c r="UME1" s="628"/>
      <c r="UMF1" s="628"/>
      <c r="UMG1" s="628"/>
      <c r="UMH1" s="628"/>
      <c r="UMI1" s="52"/>
      <c r="UMJ1" s="55"/>
      <c r="UMK1" s="628"/>
      <c r="UML1" s="628"/>
      <c r="UMM1" s="628"/>
      <c r="UMN1" s="628"/>
      <c r="UMO1" s="628"/>
      <c r="UMP1" s="52"/>
      <c r="UMQ1" s="55"/>
      <c r="UMR1" s="628"/>
      <c r="UMS1" s="628"/>
      <c r="UMT1" s="628"/>
      <c r="UMU1" s="628"/>
      <c r="UMV1" s="628"/>
      <c r="UMW1" s="52"/>
      <c r="UMX1" s="55"/>
      <c r="UMY1" s="628"/>
      <c r="UMZ1" s="628"/>
      <c r="UNA1" s="628"/>
      <c r="UNB1" s="628"/>
      <c r="UNC1" s="628"/>
      <c r="UND1" s="52"/>
      <c r="UNE1" s="55"/>
      <c r="UNF1" s="628"/>
      <c r="UNG1" s="628"/>
      <c r="UNH1" s="628"/>
      <c r="UNI1" s="628"/>
      <c r="UNJ1" s="628"/>
      <c r="UNK1" s="52"/>
      <c r="UNL1" s="55"/>
      <c r="UNM1" s="628"/>
      <c r="UNN1" s="628"/>
      <c r="UNO1" s="628"/>
      <c r="UNP1" s="628"/>
      <c r="UNQ1" s="628"/>
      <c r="UNR1" s="52"/>
      <c r="UNS1" s="55"/>
      <c r="UNT1" s="628"/>
      <c r="UNU1" s="628"/>
      <c r="UNV1" s="628"/>
      <c r="UNW1" s="628"/>
      <c r="UNX1" s="628"/>
      <c r="UNY1" s="52"/>
      <c r="UNZ1" s="55"/>
      <c r="UOA1" s="628"/>
      <c r="UOB1" s="628"/>
      <c r="UOC1" s="628"/>
      <c r="UOD1" s="628"/>
      <c r="UOE1" s="628"/>
      <c r="UOF1" s="52"/>
      <c r="UOG1" s="55"/>
      <c r="UOH1" s="628"/>
      <c r="UOI1" s="628"/>
      <c r="UOJ1" s="628"/>
      <c r="UOK1" s="628"/>
      <c r="UOL1" s="628"/>
      <c r="UOM1" s="52"/>
      <c r="UON1" s="55"/>
      <c r="UOO1" s="628"/>
      <c r="UOP1" s="628"/>
      <c r="UOQ1" s="628"/>
      <c r="UOR1" s="628"/>
      <c r="UOS1" s="628"/>
      <c r="UOT1" s="52"/>
      <c r="UOU1" s="55"/>
      <c r="UOV1" s="628"/>
      <c r="UOW1" s="628"/>
      <c r="UOX1" s="628"/>
      <c r="UOY1" s="628"/>
      <c r="UOZ1" s="628"/>
      <c r="UPA1" s="52"/>
      <c r="UPB1" s="55"/>
      <c r="UPC1" s="628"/>
      <c r="UPD1" s="628"/>
      <c r="UPE1" s="628"/>
      <c r="UPF1" s="628"/>
      <c r="UPG1" s="628"/>
      <c r="UPH1" s="52"/>
      <c r="UPI1" s="55"/>
      <c r="UPJ1" s="628"/>
      <c r="UPK1" s="628"/>
      <c r="UPL1" s="628"/>
      <c r="UPM1" s="628"/>
      <c r="UPN1" s="628"/>
      <c r="UPO1" s="52"/>
      <c r="UPP1" s="55"/>
      <c r="UPQ1" s="628"/>
      <c r="UPR1" s="628"/>
      <c r="UPS1" s="628"/>
      <c r="UPT1" s="628"/>
      <c r="UPU1" s="628"/>
      <c r="UPV1" s="52"/>
      <c r="UPW1" s="55"/>
      <c r="UPX1" s="628"/>
      <c r="UPY1" s="628"/>
      <c r="UPZ1" s="628"/>
      <c r="UQA1" s="628"/>
      <c r="UQB1" s="628"/>
      <c r="UQC1" s="52"/>
      <c r="UQD1" s="55"/>
      <c r="UQE1" s="628"/>
      <c r="UQF1" s="628"/>
      <c r="UQG1" s="628"/>
      <c r="UQH1" s="628"/>
      <c r="UQI1" s="628"/>
      <c r="UQJ1" s="52"/>
      <c r="UQK1" s="55"/>
      <c r="UQL1" s="628"/>
      <c r="UQM1" s="628"/>
      <c r="UQN1" s="628"/>
      <c r="UQO1" s="628"/>
      <c r="UQP1" s="628"/>
      <c r="UQQ1" s="52"/>
      <c r="UQR1" s="55"/>
      <c r="UQS1" s="628"/>
      <c r="UQT1" s="628"/>
      <c r="UQU1" s="628"/>
      <c r="UQV1" s="628"/>
      <c r="UQW1" s="628"/>
      <c r="UQX1" s="52"/>
      <c r="UQY1" s="55"/>
      <c r="UQZ1" s="628"/>
      <c r="URA1" s="628"/>
      <c r="URB1" s="628"/>
      <c r="URC1" s="628"/>
      <c r="URD1" s="628"/>
      <c r="URE1" s="52"/>
      <c r="URF1" s="55"/>
      <c r="URG1" s="628"/>
      <c r="URH1" s="628"/>
      <c r="URI1" s="628"/>
      <c r="URJ1" s="628"/>
      <c r="URK1" s="628"/>
      <c r="URL1" s="52"/>
      <c r="URM1" s="55"/>
      <c r="URN1" s="628"/>
      <c r="URO1" s="628"/>
      <c r="URP1" s="628"/>
      <c r="URQ1" s="628"/>
      <c r="URR1" s="628"/>
      <c r="URS1" s="52"/>
      <c r="URT1" s="55"/>
      <c r="URU1" s="628"/>
      <c r="URV1" s="628"/>
      <c r="URW1" s="628"/>
      <c r="URX1" s="628"/>
      <c r="URY1" s="628"/>
      <c r="URZ1" s="52"/>
      <c r="USA1" s="55"/>
      <c r="USB1" s="628"/>
      <c r="USC1" s="628"/>
      <c r="USD1" s="628"/>
      <c r="USE1" s="628"/>
      <c r="USF1" s="628"/>
      <c r="USG1" s="52"/>
      <c r="USH1" s="55"/>
      <c r="USI1" s="628"/>
      <c r="USJ1" s="628"/>
      <c r="USK1" s="628"/>
      <c r="USL1" s="628"/>
      <c r="USM1" s="628"/>
      <c r="USN1" s="52"/>
      <c r="USO1" s="55"/>
      <c r="USP1" s="628"/>
      <c r="USQ1" s="628"/>
      <c r="USR1" s="628"/>
      <c r="USS1" s="628"/>
      <c r="UST1" s="628"/>
      <c r="USU1" s="52"/>
      <c r="USV1" s="55"/>
      <c r="USW1" s="628"/>
      <c r="USX1" s="628"/>
      <c r="USY1" s="628"/>
      <c r="USZ1" s="628"/>
      <c r="UTA1" s="628"/>
      <c r="UTB1" s="52"/>
      <c r="UTC1" s="55"/>
      <c r="UTD1" s="628"/>
      <c r="UTE1" s="628"/>
      <c r="UTF1" s="628"/>
      <c r="UTG1" s="628"/>
      <c r="UTH1" s="628"/>
      <c r="UTI1" s="52"/>
      <c r="UTJ1" s="55"/>
      <c r="UTK1" s="628"/>
      <c r="UTL1" s="628"/>
      <c r="UTM1" s="628"/>
      <c r="UTN1" s="628"/>
      <c r="UTO1" s="628"/>
      <c r="UTP1" s="52"/>
      <c r="UTQ1" s="55"/>
      <c r="UTR1" s="628"/>
      <c r="UTS1" s="628"/>
      <c r="UTT1" s="628"/>
      <c r="UTU1" s="628"/>
      <c r="UTV1" s="628"/>
      <c r="UTW1" s="52"/>
      <c r="UTX1" s="55"/>
      <c r="UTY1" s="628"/>
      <c r="UTZ1" s="628"/>
      <c r="UUA1" s="628"/>
      <c r="UUB1" s="628"/>
      <c r="UUC1" s="628"/>
      <c r="UUD1" s="52"/>
      <c r="UUE1" s="55"/>
      <c r="UUF1" s="628"/>
      <c r="UUG1" s="628"/>
      <c r="UUH1" s="628"/>
      <c r="UUI1" s="628"/>
      <c r="UUJ1" s="628"/>
      <c r="UUK1" s="52"/>
      <c r="UUL1" s="55"/>
      <c r="UUM1" s="628"/>
      <c r="UUN1" s="628"/>
      <c r="UUO1" s="628"/>
      <c r="UUP1" s="628"/>
      <c r="UUQ1" s="628"/>
      <c r="UUR1" s="52"/>
      <c r="UUS1" s="55"/>
      <c r="UUT1" s="628"/>
      <c r="UUU1" s="628"/>
      <c r="UUV1" s="628"/>
      <c r="UUW1" s="628"/>
      <c r="UUX1" s="628"/>
      <c r="UUY1" s="52"/>
      <c r="UUZ1" s="55"/>
      <c r="UVA1" s="628"/>
      <c r="UVB1" s="628"/>
      <c r="UVC1" s="628"/>
      <c r="UVD1" s="628"/>
      <c r="UVE1" s="628"/>
      <c r="UVF1" s="52"/>
      <c r="UVG1" s="55"/>
      <c r="UVH1" s="628"/>
      <c r="UVI1" s="628"/>
      <c r="UVJ1" s="628"/>
      <c r="UVK1" s="628"/>
      <c r="UVL1" s="628"/>
      <c r="UVM1" s="52"/>
      <c r="UVN1" s="55"/>
      <c r="UVO1" s="628"/>
      <c r="UVP1" s="628"/>
      <c r="UVQ1" s="628"/>
      <c r="UVR1" s="628"/>
      <c r="UVS1" s="628"/>
      <c r="UVT1" s="52"/>
      <c r="UVU1" s="55"/>
      <c r="UVV1" s="628"/>
      <c r="UVW1" s="628"/>
      <c r="UVX1" s="628"/>
      <c r="UVY1" s="628"/>
      <c r="UVZ1" s="628"/>
      <c r="UWA1" s="52"/>
      <c r="UWB1" s="55"/>
      <c r="UWC1" s="628"/>
      <c r="UWD1" s="628"/>
      <c r="UWE1" s="628"/>
      <c r="UWF1" s="628"/>
      <c r="UWG1" s="628"/>
      <c r="UWH1" s="52"/>
      <c r="UWI1" s="55"/>
      <c r="UWJ1" s="628"/>
      <c r="UWK1" s="628"/>
      <c r="UWL1" s="628"/>
      <c r="UWM1" s="628"/>
      <c r="UWN1" s="628"/>
      <c r="UWO1" s="52"/>
      <c r="UWP1" s="55"/>
      <c r="UWQ1" s="628"/>
      <c r="UWR1" s="628"/>
      <c r="UWS1" s="628"/>
      <c r="UWT1" s="628"/>
      <c r="UWU1" s="628"/>
      <c r="UWV1" s="52"/>
      <c r="UWW1" s="55"/>
      <c r="UWX1" s="628"/>
      <c r="UWY1" s="628"/>
      <c r="UWZ1" s="628"/>
      <c r="UXA1" s="628"/>
      <c r="UXB1" s="628"/>
      <c r="UXC1" s="52"/>
      <c r="UXD1" s="55"/>
      <c r="UXE1" s="628"/>
      <c r="UXF1" s="628"/>
      <c r="UXG1" s="628"/>
      <c r="UXH1" s="628"/>
      <c r="UXI1" s="628"/>
      <c r="UXJ1" s="52"/>
      <c r="UXK1" s="55"/>
      <c r="UXL1" s="628"/>
      <c r="UXM1" s="628"/>
      <c r="UXN1" s="628"/>
      <c r="UXO1" s="628"/>
      <c r="UXP1" s="628"/>
      <c r="UXQ1" s="52"/>
      <c r="UXR1" s="55"/>
      <c r="UXS1" s="628"/>
      <c r="UXT1" s="628"/>
      <c r="UXU1" s="628"/>
      <c r="UXV1" s="628"/>
      <c r="UXW1" s="628"/>
      <c r="UXX1" s="52"/>
      <c r="UXY1" s="55"/>
      <c r="UXZ1" s="628"/>
      <c r="UYA1" s="628"/>
      <c r="UYB1" s="628"/>
      <c r="UYC1" s="628"/>
      <c r="UYD1" s="628"/>
      <c r="UYE1" s="52"/>
      <c r="UYF1" s="55"/>
      <c r="UYG1" s="628"/>
      <c r="UYH1" s="628"/>
      <c r="UYI1" s="628"/>
      <c r="UYJ1" s="628"/>
      <c r="UYK1" s="628"/>
      <c r="UYL1" s="52"/>
      <c r="UYM1" s="55"/>
      <c r="UYN1" s="628"/>
      <c r="UYO1" s="628"/>
      <c r="UYP1" s="628"/>
      <c r="UYQ1" s="628"/>
      <c r="UYR1" s="628"/>
      <c r="UYS1" s="52"/>
      <c r="UYT1" s="55"/>
      <c r="UYU1" s="628"/>
      <c r="UYV1" s="628"/>
      <c r="UYW1" s="628"/>
      <c r="UYX1" s="628"/>
      <c r="UYY1" s="628"/>
      <c r="UYZ1" s="52"/>
      <c r="UZA1" s="55"/>
      <c r="UZB1" s="628"/>
      <c r="UZC1" s="628"/>
      <c r="UZD1" s="628"/>
      <c r="UZE1" s="628"/>
      <c r="UZF1" s="628"/>
      <c r="UZG1" s="52"/>
      <c r="UZH1" s="55"/>
      <c r="UZI1" s="628"/>
      <c r="UZJ1" s="628"/>
      <c r="UZK1" s="628"/>
      <c r="UZL1" s="628"/>
      <c r="UZM1" s="628"/>
      <c r="UZN1" s="52"/>
      <c r="UZO1" s="55"/>
      <c r="UZP1" s="628"/>
      <c r="UZQ1" s="628"/>
      <c r="UZR1" s="628"/>
      <c r="UZS1" s="628"/>
      <c r="UZT1" s="628"/>
      <c r="UZU1" s="52"/>
      <c r="UZV1" s="55"/>
      <c r="UZW1" s="628"/>
      <c r="UZX1" s="628"/>
      <c r="UZY1" s="628"/>
      <c r="UZZ1" s="628"/>
      <c r="VAA1" s="628"/>
      <c r="VAB1" s="52"/>
      <c r="VAC1" s="55"/>
      <c r="VAD1" s="628"/>
      <c r="VAE1" s="628"/>
      <c r="VAF1" s="628"/>
      <c r="VAG1" s="628"/>
      <c r="VAH1" s="628"/>
      <c r="VAI1" s="52"/>
      <c r="VAJ1" s="55"/>
      <c r="VAK1" s="628"/>
      <c r="VAL1" s="628"/>
      <c r="VAM1" s="628"/>
      <c r="VAN1" s="628"/>
      <c r="VAO1" s="628"/>
      <c r="VAP1" s="52"/>
      <c r="VAQ1" s="55"/>
      <c r="VAR1" s="628"/>
      <c r="VAS1" s="628"/>
      <c r="VAT1" s="628"/>
      <c r="VAU1" s="628"/>
      <c r="VAV1" s="628"/>
      <c r="VAW1" s="52"/>
      <c r="VAX1" s="55"/>
      <c r="VAY1" s="628"/>
      <c r="VAZ1" s="628"/>
      <c r="VBA1" s="628"/>
      <c r="VBB1" s="628"/>
      <c r="VBC1" s="628"/>
      <c r="VBD1" s="52"/>
      <c r="VBE1" s="55"/>
      <c r="VBF1" s="628"/>
      <c r="VBG1" s="628"/>
      <c r="VBH1" s="628"/>
      <c r="VBI1" s="628"/>
      <c r="VBJ1" s="628"/>
      <c r="VBK1" s="52"/>
      <c r="VBL1" s="55"/>
      <c r="VBM1" s="628"/>
      <c r="VBN1" s="628"/>
      <c r="VBO1" s="628"/>
      <c r="VBP1" s="628"/>
      <c r="VBQ1" s="628"/>
      <c r="VBR1" s="52"/>
      <c r="VBS1" s="55"/>
      <c r="VBT1" s="628"/>
      <c r="VBU1" s="628"/>
      <c r="VBV1" s="628"/>
      <c r="VBW1" s="628"/>
      <c r="VBX1" s="628"/>
      <c r="VBY1" s="52"/>
      <c r="VBZ1" s="55"/>
      <c r="VCA1" s="628"/>
      <c r="VCB1" s="628"/>
      <c r="VCC1" s="628"/>
      <c r="VCD1" s="628"/>
      <c r="VCE1" s="628"/>
      <c r="VCF1" s="52"/>
      <c r="VCG1" s="55"/>
      <c r="VCH1" s="628"/>
      <c r="VCI1" s="628"/>
      <c r="VCJ1" s="628"/>
      <c r="VCK1" s="628"/>
      <c r="VCL1" s="628"/>
      <c r="VCM1" s="52"/>
      <c r="VCN1" s="55"/>
      <c r="VCO1" s="628"/>
      <c r="VCP1" s="628"/>
      <c r="VCQ1" s="628"/>
      <c r="VCR1" s="628"/>
      <c r="VCS1" s="628"/>
      <c r="VCT1" s="52"/>
      <c r="VCU1" s="55"/>
      <c r="VCV1" s="628"/>
      <c r="VCW1" s="628"/>
      <c r="VCX1" s="628"/>
      <c r="VCY1" s="628"/>
      <c r="VCZ1" s="628"/>
      <c r="VDA1" s="52"/>
      <c r="VDB1" s="55"/>
      <c r="VDC1" s="628"/>
      <c r="VDD1" s="628"/>
      <c r="VDE1" s="628"/>
      <c r="VDF1" s="628"/>
      <c r="VDG1" s="628"/>
      <c r="VDH1" s="52"/>
      <c r="VDI1" s="55"/>
      <c r="VDJ1" s="628"/>
      <c r="VDK1" s="628"/>
      <c r="VDL1" s="628"/>
      <c r="VDM1" s="628"/>
      <c r="VDN1" s="628"/>
      <c r="VDO1" s="52"/>
      <c r="VDP1" s="55"/>
      <c r="VDQ1" s="628"/>
      <c r="VDR1" s="628"/>
      <c r="VDS1" s="628"/>
      <c r="VDT1" s="628"/>
      <c r="VDU1" s="628"/>
      <c r="VDV1" s="52"/>
      <c r="VDW1" s="55"/>
      <c r="VDX1" s="628"/>
      <c r="VDY1" s="628"/>
      <c r="VDZ1" s="628"/>
      <c r="VEA1" s="628"/>
      <c r="VEB1" s="628"/>
      <c r="VEC1" s="52"/>
      <c r="VED1" s="55"/>
      <c r="VEE1" s="628"/>
      <c r="VEF1" s="628"/>
      <c r="VEG1" s="628"/>
      <c r="VEH1" s="628"/>
      <c r="VEI1" s="628"/>
      <c r="VEJ1" s="52"/>
      <c r="VEK1" s="55"/>
      <c r="VEL1" s="628"/>
      <c r="VEM1" s="628"/>
      <c r="VEN1" s="628"/>
      <c r="VEO1" s="628"/>
      <c r="VEP1" s="628"/>
      <c r="VEQ1" s="52"/>
      <c r="VER1" s="55"/>
      <c r="VES1" s="628"/>
      <c r="VET1" s="628"/>
      <c r="VEU1" s="628"/>
      <c r="VEV1" s="628"/>
      <c r="VEW1" s="628"/>
      <c r="VEX1" s="52"/>
      <c r="VEY1" s="55"/>
      <c r="VEZ1" s="628"/>
      <c r="VFA1" s="628"/>
      <c r="VFB1" s="628"/>
      <c r="VFC1" s="628"/>
      <c r="VFD1" s="628"/>
      <c r="VFE1" s="52"/>
      <c r="VFF1" s="55"/>
      <c r="VFG1" s="628"/>
      <c r="VFH1" s="628"/>
      <c r="VFI1" s="628"/>
      <c r="VFJ1" s="628"/>
      <c r="VFK1" s="628"/>
      <c r="VFL1" s="52"/>
      <c r="VFM1" s="55"/>
      <c r="VFN1" s="628"/>
      <c r="VFO1" s="628"/>
      <c r="VFP1" s="628"/>
      <c r="VFQ1" s="628"/>
      <c r="VFR1" s="628"/>
      <c r="VFS1" s="52"/>
      <c r="VFT1" s="55"/>
      <c r="VFU1" s="628"/>
      <c r="VFV1" s="628"/>
      <c r="VFW1" s="628"/>
      <c r="VFX1" s="628"/>
      <c r="VFY1" s="628"/>
      <c r="VFZ1" s="52"/>
      <c r="VGA1" s="55"/>
      <c r="VGB1" s="628"/>
      <c r="VGC1" s="628"/>
      <c r="VGD1" s="628"/>
      <c r="VGE1" s="628"/>
      <c r="VGF1" s="628"/>
      <c r="VGG1" s="52"/>
      <c r="VGH1" s="55"/>
      <c r="VGI1" s="628"/>
      <c r="VGJ1" s="628"/>
      <c r="VGK1" s="628"/>
      <c r="VGL1" s="628"/>
      <c r="VGM1" s="628"/>
      <c r="VGN1" s="52"/>
      <c r="VGO1" s="55"/>
      <c r="VGP1" s="628"/>
      <c r="VGQ1" s="628"/>
      <c r="VGR1" s="628"/>
      <c r="VGS1" s="628"/>
      <c r="VGT1" s="628"/>
      <c r="VGU1" s="52"/>
      <c r="VGV1" s="55"/>
      <c r="VGW1" s="628"/>
      <c r="VGX1" s="628"/>
      <c r="VGY1" s="628"/>
      <c r="VGZ1" s="628"/>
      <c r="VHA1" s="628"/>
      <c r="VHB1" s="52"/>
      <c r="VHC1" s="55"/>
      <c r="VHD1" s="628"/>
      <c r="VHE1" s="628"/>
      <c r="VHF1" s="628"/>
      <c r="VHG1" s="628"/>
      <c r="VHH1" s="628"/>
      <c r="VHI1" s="52"/>
      <c r="VHJ1" s="55"/>
      <c r="VHK1" s="628"/>
      <c r="VHL1" s="628"/>
      <c r="VHM1" s="628"/>
      <c r="VHN1" s="628"/>
      <c r="VHO1" s="628"/>
      <c r="VHP1" s="52"/>
      <c r="VHQ1" s="55"/>
      <c r="VHR1" s="628"/>
      <c r="VHS1" s="628"/>
      <c r="VHT1" s="628"/>
      <c r="VHU1" s="628"/>
      <c r="VHV1" s="628"/>
      <c r="VHW1" s="52"/>
      <c r="VHX1" s="55"/>
      <c r="VHY1" s="628"/>
      <c r="VHZ1" s="628"/>
      <c r="VIA1" s="628"/>
      <c r="VIB1" s="628"/>
      <c r="VIC1" s="628"/>
      <c r="VID1" s="52"/>
      <c r="VIE1" s="55"/>
      <c r="VIF1" s="628"/>
      <c r="VIG1" s="628"/>
      <c r="VIH1" s="628"/>
      <c r="VII1" s="628"/>
      <c r="VIJ1" s="628"/>
      <c r="VIK1" s="52"/>
      <c r="VIL1" s="55"/>
      <c r="VIM1" s="628"/>
      <c r="VIN1" s="628"/>
      <c r="VIO1" s="628"/>
      <c r="VIP1" s="628"/>
      <c r="VIQ1" s="628"/>
      <c r="VIR1" s="52"/>
      <c r="VIS1" s="55"/>
      <c r="VIT1" s="628"/>
      <c r="VIU1" s="628"/>
      <c r="VIV1" s="628"/>
      <c r="VIW1" s="628"/>
      <c r="VIX1" s="628"/>
      <c r="VIY1" s="52"/>
      <c r="VIZ1" s="55"/>
      <c r="VJA1" s="628"/>
      <c r="VJB1" s="628"/>
      <c r="VJC1" s="628"/>
      <c r="VJD1" s="628"/>
      <c r="VJE1" s="628"/>
      <c r="VJF1" s="52"/>
      <c r="VJG1" s="55"/>
      <c r="VJH1" s="628"/>
      <c r="VJI1" s="628"/>
      <c r="VJJ1" s="628"/>
      <c r="VJK1" s="628"/>
      <c r="VJL1" s="628"/>
      <c r="VJM1" s="52"/>
      <c r="VJN1" s="55"/>
      <c r="VJO1" s="628"/>
      <c r="VJP1" s="628"/>
      <c r="VJQ1" s="628"/>
      <c r="VJR1" s="628"/>
      <c r="VJS1" s="628"/>
      <c r="VJT1" s="52"/>
      <c r="VJU1" s="55"/>
      <c r="VJV1" s="628"/>
      <c r="VJW1" s="628"/>
      <c r="VJX1" s="628"/>
      <c r="VJY1" s="628"/>
      <c r="VJZ1" s="628"/>
      <c r="VKA1" s="52"/>
      <c r="VKB1" s="55"/>
      <c r="VKC1" s="628"/>
      <c r="VKD1" s="628"/>
      <c r="VKE1" s="628"/>
      <c r="VKF1" s="628"/>
      <c r="VKG1" s="628"/>
      <c r="VKH1" s="52"/>
      <c r="VKI1" s="55"/>
      <c r="VKJ1" s="628"/>
      <c r="VKK1" s="628"/>
      <c r="VKL1" s="628"/>
      <c r="VKM1" s="628"/>
      <c r="VKN1" s="628"/>
      <c r="VKO1" s="52"/>
      <c r="VKP1" s="55"/>
      <c r="VKQ1" s="628"/>
      <c r="VKR1" s="628"/>
      <c r="VKS1" s="628"/>
      <c r="VKT1" s="628"/>
      <c r="VKU1" s="628"/>
      <c r="VKV1" s="52"/>
      <c r="VKW1" s="55"/>
      <c r="VKX1" s="628"/>
      <c r="VKY1" s="628"/>
      <c r="VKZ1" s="628"/>
      <c r="VLA1" s="628"/>
      <c r="VLB1" s="628"/>
      <c r="VLC1" s="52"/>
      <c r="VLD1" s="55"/>
      <c r="VLE1" s="628"/>
      <c r="VLF1" s="628"/>
      <c r="VLG1" s="628"/>
      <c r="VLH1" s="628"/>
      <c r="VLI1" s="628"/>
      <c r="VLJ1" s="52"/>
      <c r="VLK1" s="55"/>
      <c r="VLL1" s="628"/>
      <c r="VLM1" s="628"/>
      <c r="VLN1" s="628"/>
      <c r="VLO1" s="628"/>
      <c r="VLP1" s="628"/>
      <c r="VLQ1" s="52"/>
      <c r="VLR1" s="55"/>
      <c r="VLS1" s="628"/>
      <c r="VLT1" s="628"/>
      <c r="VLU1" s="628"/>
      <c r="VLV1" s="628"/>
      <c r="VLW1" s="628"/>
      <c r="VLX1" s="52"/>
      <c r="VLY1" s="55"/>
      <c r="VLZ1" s="628"/>
      <c r="VMA1" s="628"/>
      <c r="VMB1" s="628"/>
      <c r="VMC1" s="628"/>
      <c r="VMD1" s="628"/>
      <c r="VME1" s="52"/>
      <c r="VMF1" s="55"/>
      <c r="VMG1" s="628"/>
      <c r="VMH1" s="628"/>
      <c r="VMI1" s="628"/>
      <c r="VMJ1" s="628"/>
      <c r="VMK1" s="628"/>
      <c r="VML1" s="52"/>
      <c r="VMM1" s="55"/>
      <c r="VMN1" s="628"/>
      <c r="VMO1" s="628"/>
      <c r="VMP1" s="628"/>
      <c r="VMQ1" s="628"/>
      <c r="VMR1" s="628"/>
      <c r="VMS1" s="52"/>
      <c r="VMT1" s="55"/>
      <c r="VMU1" s="628"/>
      <c r="VMV1" s="628"/>
      <c r="VMW1" s="628"/>
      <c r="VMX1" s="628"/>
      <c r="VMY1" s="628"/>
      <c r="VMZ1" s="52"/>
      <c r="VNA1" s="55"/>
      <c r="VNB1" s="628"/>
      <c r="VNC1" s="628"/>
      <c r="VND1" s="628"/>
      <c r="VNE1" s="628"/>
      <c r="VNF1" s="628"/>
      <c r="VNG1" s="52"/>
      <c r="VNH1" s="55"/>
      <c r="VNI1" s="628"/>
      <c r="VNJ1" s="628"/>
      <c r="VNK1" s="628"/>
      <c r="VNL1" s="628"/>
      <c r="VNM1" s="628"/>
      <c r="VNN1" s="52"/>
      <c r="VNO1" s="55"/>
      <c r="VNP1" s="628"/>
      <c r="VNQ1" s="628"/>
      <c r="VNR1" s="628"/>
      <c r="VNS1" s="628"/>
      <c r="VNT1" s="628"/>
      <c r="VNU1" s="52"/>
      <c r="VNV1" s="55"/>
      <c r="VNW1" s="628"/>
      <c r="VNX1" s="628"/>
      <c r="VNY1" s="628"/>
      <c r="VNZ1" s="628"/>
      <c r="VOA1" s="628"/>
      <c r="VOB1" s="52"/>
      <c r="VOC1" s="55"/>
      <c r="VOD1" s="628"/>
      <c r="VOE1" s="628"/>
      <c r="VOF1" s="628"/>
      <c r="VOG1" s="628"/>
      <c r="VOH1" s="628"/>
      <c r="VOI1" s="52"/>
      <c r="VOJ1" s="55"/>
      <c r="VOK1" s="628"/>
      <c r="VOL1" s="628"/>
      <c r="VOM1" s="628"/>
      <c r="VON1" s="628"/>
      <c r="VOO1" s="628"/>
      <c r="VOP1" s="52"/>
      <c r="VOQ1" s="55"/>
      <c r="VOR1" s="628"/>
      <c r="VOS1" s="628"/>
      <c r="VOT1" s="628"/>
      <c r="VOU1" s="628"/>
      <c r="VOV1" s="628"/>
      <c r="VOW1" s="52"/>
      <c r="VOX1" s="55"/>
      <c r="VOY1" s="628"/>
      <c r="VOZ1" s="628"/>
      <c r="VPA1" s="628"/>
      <c r="VPB1" s="628"/>
      <c r="VPC1" s="628"/>
      <c r="VPD1" s="52"/>
      <c r="VPE1" s="55"/>
      <c r="VPF1" s="628"/>
      <c r="VPG1" s="628"/>
      <c r="VPH1" s="628"/>
      <c r="VPI1" s="628"/>
      <c r="VPJ1" s="628"/>
      <c r="VPK1" s="52"/>
      <c r="VPL1" s="55"/>
      <c r="VPM1" s="628"/>
      <c r="VPN1" s="628"/>
      <c r="VPO1" s="628"/>
      <c r="VPP1" s="628"/>
      <c r="VPQ1" s="628"/>
      <c r="VPR1" s="52"/>
      <c r="VPS1" s="55"/>
      <c r="VPT1" s="628"/>
      <c r="VPU1" s="628"/>
      <c r="VPV1" s="628"/>
      <c r="VPW1" s="628"/>
      <c r="VPX1" s="628"/>
      <c r="VPY1" s="52"/>
      <c r="VPZ1" s="55"/>
      <c r="VQA1" s="628"/>
      <c r="VQB1" s="628"/>
      <c r="VQC1" s="628"/>
      <c r="VQD1" s="628"/>
      <c r="VQE1" s="628"/>
      <c r="VQF1" s="52"/>
      <c r="VQG1" s="55"/>
      <c r="VQH1" s="628"/>
      <c r="VQI1" s="628"/>
      <c r="VQJ1" s="628"/>
      <c r="VQK1" s="628"/>
      <c r="VQL1" s="628"/>
      <c r="VQM1" s="52"/>
      <c r="VQN1" s="55"/>
      <c r="VQO1" s="628"/>
      <c r="VQP1" s="628"/>
      <c r="VQQ1" s="628"/>
      <c r="VQR1" s="628"/>
      <c r="VQS1" s="628"/>
      <c r="VQT1" s="52"/>
      <c r="VQU1" s="55"/>
      <c r="VQV1" s="628"/>
      <c r="VQW1" s="628"/>
      <c r="VQX1" s="628"/>
      <c r="VQY1" s="628"/>
      <c r="VQZ1" s="628"/>
      <c r="VRA1" s="52"/>
      <c r="VRB1" s="55"/>
      <c r="VRC1" s="628"/>
      <c r="VRD1" s="628"/>
      <c r="VRE1" s="628"/>
      <c r="VRF1" s="628"/>
      <c r="VRG1" s="628"/>
      <c r="VRH1" s="52"/>
      <c r="VRI1" s="55"/>
      <c r="VRJ1" s="628"/>
      <c r="VRK1" s="628"/>
      <c r="VRL1" s="628"/>
      <c r="VRM1" s="628"/>
      <c r="VRN1" s="628"/>
      <c r="VRO1" s="52"/>
      <c r="VRP1" s="55"/>
      <c r="VRQ1" s="628"/>
      <c r="VRR1" s="628"/>
      <c r="VRS1" s="628"/>
      <c r="VRT1" s="628"/>
      <c r="VRU1" s="628"/>
      <c r="VRV1" s="52"/>
      <c r="VRW1" s="55"/>
      <c r="VRX1" s="628"/>
      <c r="VRY1" s="628"/>
      <c r="VRZ1" s="628"/>
      <c r="VSA1" s="628"/>
      <c r="VSB1" s="628"/>
      <c r="VSC1" s="52"/>
      <c r="VSD1" s="55"/>
      <c r="VSE1" s="628"/>
      <c r="VSF1" s="628"/>
      <c r="VSG1" s="628"/>
      <c r="VSH1" s="628"/>
      <c r="VSI1" s="628"/>
      <c r="VSJ1" s="52"/>
      <c r="VSK1" s="55"/>
      <c r="VSL1" s="628"/>
      <c r="VSM1" s="628"/>
      <c r="VSN1" s="628"/>
      <c r="VSO1" s="628"/>
      <c r="VSP1" s="628"/>
      <c r="VSQ1" s="52"/>
      <c r="VSR1" s="55"/>
      <c r="VSS1" s="628"/>
      <c r="VST1" s="628"/>
      <c r="VSU1" s="628"/>
      <c r="VSV1" s="628"/>
      <c r="VSW1" s="628"/>
      <c r="VSX1" s="52"/>
      <c r="VSY1" s="55"/>
      <c r="VSZ1" s="628"/>
      <c r="VTA1" s="628"/>
      <c r="VTB1" s="628"/>
      <c r="VTC1" s="628"/>
      <c r="VTD1" s="628"/>
      <c r="VTE1" s="52"/>
      <c r="VTF1" s="55"/>
      <c r="VTG1" s="628"/>
      <c r="VTH1" s="628"/>
      <c r="VTI1" s="628"/>
      <c r="VTJ1" s="628"/>
      <c r="VTK1" s="628"/>
      <c r="VTL1" s="52"/>
      <c r="VTM1" s="55"/>
      <c r="VTN1" s="628"/>
      <c r="VTO1" s="628"/>
      <c r="VTP1" s="628"/>
      <c r="VTQ1" s="628"/>
      <c r="VTR1" s="628"/>
      <c r="VTS1" s="52"/>
      <c r="VTT1" s="55"/>
      <c r="VTU1" s="628"/>
      <c r="VTV1" s="628"/>
      <c r="VTW1" s="628"/>
      <c r="VTX1" s="628"/>
      <c r="VTY1" s="628"/>
      <c r="VTZ1" s="52"/>
      <c r="VUA1" s="55"/>
      <c r="VUB1" s="628"/>
      <c r="VUC1" s="628"/>
      <c r="VUD1" s="628"/>
      <c r="VUE1" s="628"/>
      <c r="VUF1" s="628"/>
      <c r="VUG1" s="52"/>
      <c r="VUH1" s="55"/>
      <c r="VUI1" s="628"/>
      <c r="VUJ1" s="628"/>
      <c r="VUK1" s="628"/>
      <c r="VUL1" s="628"/>
      <c r="VUM1" s="628"/>
      <c r="VUN1" s="52"/>
      <c r="VUO1" s="55"/>
      <c r="VUP1" s="628"/>
      <c r="VUQ1" s="628"/>
      <c r="VUR1" s="628"/>
      <c r="VUS1" s="628"/>
      <c r="VUT1" s="628"/>
      <c r="VUU1" s="52"/>
      <c r="VUV1" s="55"/>
      <c r="VUW1" s="628"/>
      <c r="VUX1" s="628"/>
      <c r="VUY1" s="628"/>
      <c r="VUZ1" s="628"/>
      <c r="VVA1" s="628"/>
      <c r="VVB1" s="52"/>
      <c r="VVC1" s="55"/>
      <c r="VVD1" s="628"/>
      <c r="VVE1" s="628"/>
      <c r="VVF1" s="628"/>
      <c r="VVG1" s="628"/>
      <c r="VVH1" s="628"/>
      <c r="VVI1" s="52"/>
      <c r="VVJ1" s="55"/>
      <c r="VVK1" s="628"/>
      <c r="VVL1" s="628"/>
      <c r="VVM1" s="628"/>
      <c r="VVN1" s="628"/>
      <c r="VVO1" s="628"/>
      <c r="VVP1" s="52"/>
      <c r="VVQ1" s="55"/>
      <c r="VVR1" s="628"/>
      <c r="VVS1" s="628"/>
      <c r="VVT1" s="628"/>
      <c r="VVU1" s="628"/>
      <c r="VVV1" s="628"/>
      <c r="VVW1" s="52"/>
      <c r="VVX1" s="55"/>
      <c r="VVY1" s="628"/>
      <c r="VVZ1" s="628"/>
      <c r="VWA1" s="628"/>
      <c r="VWB1" s="628"/>
      <c r="VWC1" s="628"/>
      <c r="VWD1" s="52"/>
      <c r="VWE1" s="55"/>
      <c r="VWF1" s="628"/>
      <c r="VWG1" s="628"/>
      <c r="VWH1" s="628"/>
      <c r="VWI1" s="628"/>
      <c r="VWJ1" s="628"/>
      <c r="VWK1" s="52"/>
      <c r="VWL1" s="55"/>
      <c r="VWM1" s="628"/>
      <c r="VWN1" s="628"/>
      <c r="VWO1" s="628"/>
      <c r="VWP1" s="628"/>
      <c r="VWQ1" s="628"/>
      <c r="VWR1" s="52"/>
      <c r="VWS1" s="55"/>
      <c r="VWT1" s="628"/>
      <c r="VWU1" s="628"/>
      <c r="VWV1" s="628"/>
      <c r="VWW1" s="628"/>
      <c r="VWX1" s="628"/>
      <c r="VWY1" s="52"/>
      <c r="VWZ1" s="55"/>
      <c r="VXA1" s="628"/>
      <c r="VXB1" s="628"/>
      <c r="VXC1" s="628"/>
      <c r="VXD1" s="628"/>
      <c r="VXE1" s="628"/>
      <c r="VXF1" s="52"/>
      <c r="VXG1" s="55"/>
      <c r="VXH1" s="628"/>
      <c r="VXI1" s="628"/>
      <c r="VXJ1" s="628"/>
      <c r="VXK1" s="628"/>
      <c r="VXL1" s="628"/>
      <c r="VXM1" s="52"/>
      <c r="VXN1" s="55"/>
      <c r="VXO1" s="628"/>
      <c r="VXP1" s="628"/>
      <c r="VXQ1" s="628"/>
      <c r="VXR1" s="628"/>
      <c r="VXS1" s="628"/>
      <c r="VXT1" s="52"/>
      <c r="VXU1" s="55"/>
      <c r="VXV1" s="628"/>
      <c r="VXW1" s="628"/>
      <c r="VXX1" s="628"/>
      <c r="VXY1" s="628"/>
      <c r="VXZ1" s="628"/>
      <c r="VYA1" s="52"/>
      <c r="VYB1" s="55"/>
      <c r="VYC1" s="628"/>
      <c r="VYD1" s="628"/>
      <c r="VYE1" s="628"/>
      <c r="VYF1" s="628"/>
      <c r="VYG1" s="628"/>
      <c r="VYH1" s="52"/>
      <c r="VYI1" s="55"/>
      <c r="VYJ1" s="628"/>
      <c r="VYK1" s="628"/>
      <c r="VYL1" s="628"/>
      <c r="VYM1" s="628"/>
      <c r="VYN1" s="628"/>
      <c r="VYO1" s="52"/>
      <c r="VYP1" s="55"/>
      <c r="VYQ1" s="628"/>
      <c r="VYR1" s="628"/>
      <c r="VYS1" s="628"/>
      <c r="VYT1" s="628"/>
      <c r="VYU1" s="628"/>
      <c r="VYV1" s="52"/>
      <c r="VYW1" s="55"/>
      <c r="VYX1" s="628"/>
      <c r="VYY1" s="628"/>
      <c r="VYZ1" s="628"/>
      <c r="VZA1" s="628"/>
      <c r="VZB1" s="628"/>
      <c r="VZC1" s="52"/>
      <c r="VZD1" s="55"/>
      <c r="VZE1" s="628"/>
      <c r="VZF1" s="628"/>
      <c r="VZG1" s="628"/>
      <c r="VZH1" s="628"/>
      <c r="VZI1" s="628"/>
      <c r="VZJ1" s="52"/>
      <c r="VZK1" s="55"/>
      <c r="VZL1" s="628"/>
      <c r="VZM1" s="628"/>
      <c r="VZN1" s="628"/>
      <c r="VZO1" s="628"/>
      <c r="VZP1" s="628"/>
      <c r="VZQ1" s="52"/>
      <c r="VZR1" s="55"/>
      <c r="VZS1" s="628"/>
      <c r="VZT1" s="628"/>
      <c r="VZU1" s="628"/>
      <c r="VZV1" s="628"/>
      <c r="VZW1" s="628"/>
      <c r="VZX1" s="52"/>
      <c r="VZY1" s="55"/>
      <c r="VZZ1" s="628"/>
      <c r="WAA1" s="628"/>
      <c r="WAB1" s="628"/>
      <c r="WAC1" s="628"/>
      <c r="WAD1" s="628"/>
      <c r="WAE1" s="52"/>
      <c r="WAF1" s="55"/>
      <c r="WAG1" s="628"/>
      <c r="WAH1" s="628"/>
      <c r="WAI1" s="628"/>
      <c r="WAJ1" s="628"/>
      <c r="WAK1" s="628"/>
      <c r="WAL1" s="52"/>
      <c r="WAM1" s="55"/>
      <c r="WAN1" s="628"/>
      <c r="WAO1" s="628"/>
      <c r="WAP1" s="628"/>
      <c r="WAQ1" s="628"/>
      <c r="WAR1" s="628"/>
      <c r="WAS1" s="52"/>
      <c r="WAT1" s="55"/>
      <c r="WAU1" s="628"/>
      <c r="WAV1" s="628"/>
      <c r="WAW1" s="628"/>
      <c r="WAX1" s="628"/>
      <c r="WAY1" s="628"/>
      <c r="WAZ1" s="52"/>
      <c r="WBA1" s="55"/>
      <c r="WBB1" s="628"/>
      <c r="WBC1" s="628"/>
      <c r="WBD1" s="628"/>
      <c r="WBE1" s="628"/>
      <c r="WBF1" s="628"/>
      <c r="WBG1" s="52"/>
      <c r="WBH1" s="55"/>
      <c r="WBI1" s="628"/>
      <c r="WBJ1" s="628"/>
      <c r="WBK1" s="628"/>
      <c r="WBL1" s="628"/>
      <c r="WBM1" s="628"/>
      <c r="WBN1" s="52"/>
      <c r="WBO1" s="55"/>
      <c r="WBP1" s="628"/>
      <c r="WBQ1" s="628"/>
      <c r="WBR1" s="628"/>
      <c r="WBS1" s="628"/>
      <c r="WBT1" s="628"/>
      <c r="WBU1" s="52"/>
      <c r="WBV1" s="55"/>
      <c r="WBW1" s="628"/>
      <c r="WBX1" s="628"/>
      <c r="WBY1" s="628"/>
      <c r="WBZ1" s="628"/>
      <c r="WCA1" s="628"/>
      <c r="WCB1" s="52"/>
      <c r="WCC1" s="55"/>
      <c r="WCD1" s="628"/>
      <c r="WCE1" s="628"/>
      <c r="WCF1" s="628"/>
      <c r="WCG1" s="628"/>
      <c r="WCH1" s="628"/>
      <c r="WCI1" s="52"/>
      <c r="WCJ1" s="55"/>
      <c r="WCK1" s="628"/>
      <c r="WCL1" s="628"/>
      <c r="WCM1" s="628"/>
      <c r="WCN1" s="628"/>
      <c r="WCO1" s="628"/>
      <c r="WCP1" s="52"/>
      <c r="WCQ1" s="55"/>
      <c r="WCR1" s="628"/>
      <c r="WCS1" s="628"/>
      <c r="WCT1" s="628"/>
      <c r="WCU1" s="628"/>
      <c r="WCV1" s="628"/>
      <c r="WCW1" s="52"/>
      <c r="WCX1" s="55"/>
      <c r="WCY1" s="628"/>
      <c r="WCZ1" s="628"/>
      <c r="WDA1" s="628"/>
      <c r="WDB1" s="628"/>
      <c r="WDC1" s="628"/>
      <c r="WDD1" s="52"/>
      <c r="WDE1" s="55"/>
      <c r="WDF1" s="628"/>
      <c r="WDG1" s="628"/>
      <c r="WDH1" s="628"/>
      <c r="WDI1" s="628"/>
      <c r="WDJ1" s="628"/>
      <c r="WDK1" s="52"/>
      <c r="WDL1" s="55"/>
      <c r="WDM1" s="628"/>
      <c r="WDN1" s="628"/>
      <c r="WDO1" s="628"/>
      <c r="WDP1" s="628"/>
      <c r="WDQ1" s="628"/>
      <c r="WDR1" s="52"/>
      <c r="WDS1" s="55"/>
      <c r="WDT1" s="628"/>
      <c r="WDU1" s="628"/>
      <c r="WDV1" s="628"/>
      <c r="WDW1" s="628"/>
      <c r="WDX1" s="628"/>
      <c r="WDY1" s="52"/>
      <c r="WDZ1" s="55"/>
      <c r="WEA1" s="628"/>
      <c r="WEB1" s="628"/>
      <c r="WEC1" s="628"/>
      <c r="WED1" s="628"/>
      <c r="WEE1" s="628"/>
      <c r="WEF1" s="52"/>
      <c r="WEG1" s="55"/>
      <c r="WEH1" s="628"/>
      <c r="WEI1" s="628"/>
      <c r="WEJ1" s="628"/>
      <c r="WEK1" s="628"/>
      <c r="WEL1" s="628"/>
      <c r="WEM1" s="52"/>
      <c r="WEN1" s="55"/>
      <c r="WEO1" s="628"/>
      <c r="WEP1" s="628"/>
      <c r="WEQ1" s="628"/>
      <c r="WER1" s="628"/>
      <c r="WES1" s="628"/>
      <c r="WET1" s="52"/>
      <c r="WEU1" s="55"/>
      <c r="WEV1" s="628"/>
      <c r="WEW1" s="628"/>
      <c r="WEX1" s="628"/>
      <c r="WEY1" s="628"/>
      <c r="WEZ1" s="628"/>
      <c r="WFA1" s="52"/>
      <c r="WFB1" s="55"/>
      <c r="WFC1" s="628"/>
      <c r="WFD1" s="628"/>
      <c r="WFE1" s="628"/>
      <c r="WFF1" s="628"/>
      <c r="WFG1" s="628"/>
      <c r="WFH1" s="52"/>
      <c r="WFI1" s="55"/>
      <c r="WFJ1" s="628"/>
      <c r="WFK1" s="628"/>
      <c r="WFL1" s="628"/>
      <c r="WFM1" s="628"/>
      <c r="WFN1" s="628"/>
      <c r="WFO1" s="52"/>
      <c r="WFP1" s="55"/>
      <c r="WFQ1" s="628"/>
      <c r="WFR1" s="628"/>
      <c r="WFS1" s="628"/>
      <c r="WFT1" s="628"/>
      <c r="WFU1" s="628"/>
      <c r="WFV1" s="52"/>
      <c r="WFW1" s="55"/>
      <c r="WFX1" s="628"/>
      <c r="WFY1" s="628"/>
      <c r="WFZ1" s="628"/>
      <c r="WGA1" s="628"/>
      <c r="WGB1" s="628"/>
      <c r="WGC1" s="52"/>
      <c r="WGD1" s="55"/>
      <c r="WGE1" s="628"/>
      <c r="WGF1" s="628"/>
      <c r="WGG1" s="628"/>
      <c r="WGH1" s="628"/>
      <c r="WGI1" s="628"/>
      <c r="WGJ1" s="52"/>
      <c r="WGK1" s="55"/>
      <c r="WGL1" s="628"/>
      <c r="WGM1" s="628"/>
      <c r="WGN1" s="628"/>
      <c r="WGO1" s="628"/>
      <c r="WGP1" s="628"/>
      <c r="WGQ1" s="52"/>
      <c r="WGR1" s="55"/>
      <c r="WGS1" s="628"/>
      <c r="WGT1" s="628"/>
      <c r="WGU1" s="628"/>
      <c r="WGV1" s="628"/>
      <c r="WGW1" s="628"/>
      <c r="WGX1" s="52"/>
      <c r="WGY1" s="55"/>
      <c r="WGZ1" s="628"/>
      <c r="WHA1" s="628"/>
      <c r="WHB1" s="628"/>
      <c r="WHC1" s="628"/>
      <c r="WHD1" s="628"/>
      <c r="WHE1" s="52"/>
      <c r="WHF1" s="55"/>
      <c r="WHG1" s="628"/>
      <c r="WHH1" s="628"/>
      <c r="WHI1" s="628"/>
      <c r="WHJ1" s="628"/>
      <c r="WHK1" s="628"/>
      <c r="WHL1" s="52"/>
      <c r="WHM1" s="55"/>
      <c r="WHN1" s="628"/>
      <c r="WHO1" s="628"/>
      <c r="WHP1" s="628"/>
      <c r="WHQ1" s="628"/>
      <c r="WHR1" s="628"/>
      <c r="WHS1" s="52"/>
      <c r="WHT1" s="55"/>
      <c r="WHU1" s="628"/>
      <c r="WHV1" s="628"/>
      <c r="WHW1" s="628"/>
      <c r="WHX1" s="628"/>
      <c r="WHY1" s="628"/>
      <c r="WHZ1" s="52"/>
      <c r="WIA1" s="55"/>
      <c r="WIB1" s="628"/>
      <c r="WIC1" s="628"/>
      <c r="WID1" s="628"/>
      <c r="WIE1" s="628"/>
      <c r="WIF1" s="628"/>
      <c r="WIG1" s="52"/>
      <c r="WIH1" s="55"/>
      <c r="WII1" s="628"/>
      <c r="WIJ1" s="628"/>
      <c r="WIK1" s="628"/>
      <c r="WIL1" s="628"/>
      <c r="WIM1" s="628"/>
      <c r="WIN1" s="52"/>
      <c r="WIO1" s="55"/>
      <c r="WIP1" s="628"/>
      <c r="WIQ1" s="628"/>
      <c r="WIR1" s="628"/>
      <c r="WIS1" s="628"/>
      <c r="WIT1" s="628"/>
      <c r="WIU1" s="52"/>
      <c r="WIV1" s="55"/>
      <c r="WIW1" s="628"/>
      <c r="WIX1" s="628"/>
      <c r="WIY1" s="628"/>
      <c r="WIZ1" s="628"/>
      <c r="WJA1" s="628"/>
      <c r="WJB1" s="52"/>
      <c r="WJC1" s="55"/>
      <c r="WJD1" s="628"/>
      <c r="WJE1" s="628"/>
      <c r="WJF1" s="628"/>
      <c r="WJG1" s="628"/>
      <c r="WJH1" s="628"/>
      <c r="WJI1" s="52"/>
      <c r="WJJ1" s="55"/>
      <c r="WJK1" s="628"/>
      <c r="WJL1" s="628"/>
      <c r="WJM1" s="628"/>
      <c r="WJN1" s="628"/>
      <c r="WJO1" s="628"/>
      <c r="WJP1" s="52"/>
      <c r="WJQ1" s="55"/>
      <c r="WJR1" s="628"/>
      <c r="WJS1" s="628"/>
      <c r="WJT1" s="628"/>
      <c r="WJU1" s="628"/>
      <c r="WJV1" s="628"/>
      <c r="WJW1" s="52"/>
      <c r="WJX1" s="55"/>
      <c r="WJY1" s="628"/>
      <c r="WJZ1" s="628"/>
      <c r="WKA1" s="628"/>
      <c r="WKB1" s="628"/>
      <c r="WKC1" s="628"/>
      <c r="WKD1" s="52"/>
      <c r="WKE1" s="55"/>
      <c r="WKF1" s="628"/>
      <c r="WKG1" s="628"/>
      <c r="WKH1" s="628"/>
      <c r="WKI1" s="628"/>
      <c r="WKJ1" s="628"/>
      <c r="WKK1" s="52"/>
      <c r="WKL1" s="55"/>
      <c r="WKM1" s="628"/>
      <c r="WKN1" s="628"/>
      <c r="WKO1" s="628"/>
      <c r="WKP1" s="628"/>
      <c r="WKQ1" s="628"/>
      <c r="WKR1" s="52"/>
      <c r="WKS1" s="55"/>
      <c r="WKT1" s="628"/>
      <c r="WKU1" s="628"/>
      <c r="WKV1" s="628"/>
      <c r="WKW1" s="628"/>
      <c r="WKX1" s="628"/>
      <c r="WKY1" s="52"/>
      <c r="WKZ1" s="55"/>
      <c r="WLA1" s="628"/>
      <c r="WLB1" s="628"/>
      <c r="WLC1" s="628"/>
      <c r="WLD1" s="628"/>
      <c r="WLE1" s="628"/>
      <c r="WLF1" s="52"/>
      <c r="WLG1" s="55"/>
      <c r="WLH1" s="628"/>
      <c r="WLI1" s="628"/>
      <c r="WLJ1" s="628"/>
      <c r="WLK1" s="628"/>
      <c r="WLL1" s="628"/>
      <c r="WLM1" s="52"/>
      <c r="WLN1" s="55"/>
      <c r="WLO1" s="628"/>
      <c r="WLP1" s="628"/>
      <c r="WLQ1" s="628"/>
      <c r="WLR1" s="628"/>
      <c r="WLS1" s="628"/>
      <c r="WLT1" s="52"/>
      <c r="WLU1" s="55"/>
      <c r="WLV1" s="628"/>
      <c r="WLW1" s="628"/>
      <c r="WLX1" s="628"/>
      <c r="WLY1" s="628"/>
      <c r="WLZ1" s="628"/>
      <c r="WMA1" s="52"/>
      <c r="WMB1" s="55"/>
      <c r="WMC1" s="628"/>
      <c r="WMD1" s="628"/>
      <c r="WME1" s="628"/>
      <c r="WMF1" s="628"/>
      <c r="WMG1" s="628"/>
      <c r="WMH1" s="52"/>
      <c r="WMI1" s="55"/>
      <c r="WMJ1" s="628"/>
      <c r="WMK1" s="628"/>
      <c r="WML1" s="628"/>
      <c r="WMM1" s="628"/>
      <c r="WMN1" s="628"/>
      <c r="WMO1" s="52"/>
      <c r="WMP1" s="55"/>
      <c r="WMQ1" s="628"/>
      <c r="WMR1" s="628"/>
      <c r="WMS1" s="628"/>
      <c r="WMT1" s="628"/>
      <c r="WMU1" s="628"/>
      <c r="WMV1" s="52"/>
      <c r="WMW1" s="55"/>
      <c r="WMX1" s="628"/>
      <c r="WMY1" s="628"/>
      <c r="WMZ1" s="628"/>
      <c r="WNA1" s="628"/>
      <c r="WNB1" s="628"/>
      <c r="WNC1" s="52"/>
      <c r="WND1" s="55"/>
      <c r="WNE1" s="628"/>
      <c r="WNF1" s="628"/>
      <c r="WNG1" s="628"/>
      <c r="WNH1" s="628"/>
      <c r="WNI1" s="628"/>
      <c r="WNJ1" s="52"/>
      <c r="WNK1" s="55"/>
      <c r="WNL1" s="628"/>
      <c r="WNM1" s="628"/>
      <c r="WNN1" s="628"/>
      <c r="WNO1" s="628"/>
      <c r="WNP1" s="628"/>
      <c r="WNQ1" s="52"/>
      <c r="WNR1" s="55"/>
      <c r="WNS1" s="628"/>
      <c r="WNT1" s="628"/>
      <c r="WNU1" s="628"/>
      <c r="WNV1" s="628"/>
      <c r="WNW1" s="628"/>
      <c r="WNX1" s="52"/>
      <c r="WNY1" s="55"/>
      <c r="WNZ1" s="628"/>
      <c r="WOA1" s="628"/>
      <c r="WOB1" s="628"/>
      <c r="WOC1" s="628"/>
      <c r="WOD1" s="628"/>
      <c r="WOE1" s="52"/>
      <c r="WOF1" s="55"/>
      <c r="WOG1" s="628"/>
      <c r="WOH1" s="628"/>
      <c r="WOI1" s="628"/>
      <c r="WOJ1" s="628"/>
      <c r="WOK1" s="628"/>
      <c r="WOL1" s="52"/>
      <c r="WOM1" s="55"/>
      <c r="WON1" s="628"/>
      <c r="WOO1" s="628"/>
      <c r="WOP1" s="628"/>
      <c r="WOQ1" s="628"/>
      <c r="WOR1" s="628"/>
      <c r="WOS1" s="52"/>
      <c r="WOT1" s="55"/>
      <c r="WOU1" s="628"/>
      <c r="WOV1" s="628"/>
      <c r="WOW1" s="628"/>
      <c r="WOX1" s="628"/>
      <c r="WOY1" s="628"/>
      <c r="WOZ1" s="52"/>
      <c r="WPA1" s="55"/>
      <c r="WPB1" s="628"/>
      <c r="WPC1" s="628"/>
      <c r="WPD1" s="628"/>
      <c r="WPE1" s="628"/>
      <c r="WPF1" s="628"/>
      <c r="WPG1" s="52"/>
      <c r="WPH1" s="55"/>
      <c r="WPI1" s="628"/>
      <c r="WPJ1" s="628"/>
      <c r="WPK1" s="628"/>
      <c r="WPL1" s="628"/>
      <c r="WPM1" s="628"/>
      <c r="WPN1" s="52"/>
      <c r="WPO1" s="55"/>
      <c r="WPP1" s="628"/>
      <c r="WPQ1" s="628"/>
      <c r="WPR1" s="628"/>
      <c r="WPS1" s="628"/>
      <c r="WPT1" s="628"/>
      <c r="WPU1" s="52"/>
      <c r="WPV1" s="55"/>
      <c r="WPW1" s="628"/>
      <c r="WPX1" s="628"/>
      <c r="WPY1" s="628"/>
      <c r="WPZ1" s="628"/>
      <c r="WQA1" s="628"/>
      <c r="WQB1" s="52"/>
      <c r="WQC1" s="55"/>
      <c r="WQD1" s="628"/>
      <c r="WQE1" s="628"/>
      <c r="WQF1" s="628"/>
      <c r="WQG1" s="628"/>
      <c r="WQH1" s="628"/>
      <c r="WQI1" s="52"/>
      <c r="WQJ1" s="55"/>
      <c r="WQK1" s="628"/>
      <c r="WQL1" s="628"/>
      <c r="WQM1" s="628"/>
      <c r="WQN1" s="628"/>
      <c r="WQO1" s="628"/>
      <c r="WQP1" s="52"/>
      <c r="WQQ1" s="55"/>
      <c r="WQR1" s="628"/>
      <c r="WQS1" s="628"/>
      <c r="WQT1" s="628"/>
      <c r="WQU1" s="628"/>
      <c r="WQV1" s="628"/>
      <c r="WQW1" s="52"/>
      <c r="WQX1" s="55"/>
      <c r="WQY1" s="628"/>
      <c r="WQZ1" s="628"/>
      <c r="WRA1" s="628"/>
      <c r="WRB1" s="628"/>
      <c r="WRC1" s="628"/>
      <c r="WRD1" s="52"/>
      <c r="WRE1" s="55"/>
      <c r="WRF1" s="628"/>
      <c r="WRG1" s="628"/>
      <c r="WRH1" s="628"/>
      <c r="WRI1" s="628"/>
      <c r="WRJ1" s="628"/>
      <c r="WRK1" s="52"/>
      <c r="WRL1" s="55"/>
      <c r="WRM1" s="628"/>
      <c r="WRN1" s="628"/>
      <c r="WRO1" s="628"/>
      <c r="WRP1" s="628"/>
      <c r="WRQ1" s="628"/>
      <c r="WRR1" s="52"/>
      <c r="WRS1" s="55"/>
      <c r="WRT1" s="628"/>
      <c r="WRU1" s="628"/>
      <c r="WRV1" s="628"/>
      <c r="WRW1" s="628"/>
      <c r="WRX1" s="628"/>
      <c r="WRY1" s="52"/>
      <c r="WRZ1" s="55"/>
      <c r="WSA1" s="628"/>
      <c r="WSB1" s="628"/>
      <c r="WSC1" s="628"/>
      <c r="WSD1" s="628"/>
      <c r="WSE1" s="628"/>
      <c r="WSF1" s="52"/>
      <c r="WSG1" s="55"/>
      <c r="WSH1" s="628"/>
      <c r="WSI1" s="628"/>
      <c r="WSJ1" s="628"/>
      <c r="WSK1" s="628"/>
      <c r="WSL1" s="628"/>
      <c r="WSM1" s="52"/>
      <c r="WSN1" s="55"/>
      <c r="WSO1" s="628"/>
      <c r="WSP1" s="628"/>
      <c r="WSQ1" s="628"/>
      <c r="WSR1" s="628"/>
      <c r="WSS1" s="628"/>
      <c r="WST1" s="52"/>
      <c r="WSU1" s="55"/>
      <c r="WSV1" s="628"/>
      <c r="WSW1" s="628"/>
      <c r="WSX1" s="628"/>
      <c r="WSY1" s="628"/>
      <c r="WSZ1" s="628"/>
      <c r="WTA1" s="52"/>
      <c r="WTB1" s="55"/>
      <c r="WTC1" s="628"/>
      <c r="WTD1" s="628"/>
      <c r="WTE1" s="628"/>
      <c r="WTF1" s="628"/>
      <c r="WTG1" s="628"/>
      <c r="WTH1" s="52"/>
      <c r="WTI1" s="55"/>
      <c r="WTJ1" s="628"/>
      <c r="WTK1" s="628"/>
      <c r="WTL1" s="628"/>
      <c r="WTM1" s="628"/>
      <c r="WTN1" s="628"/>
      <c r="WTO1" s="52"/>
      <c r="WTP1" s="55"/>
      <c r="WTQ1" s="628"/>
      <c r="WTR1" s="628"/>
      <c r="WTS1" s="628"/>
      <c r="WTT1" s="628"/>
      <c r="WTU1" s="628"/>
      <c r="WTV1" s="52"/>
      <c r="WTW1" s="55"/>
      <c r="WTX1" s="628"/>
      <c r="WTY1" s="628"/>
      <c r="WTZ1" s="628"/>
      <c r="WUA1" s="628"/>
      <c r="WUB1" s="628"/>
      <c r="WUC1" s="52"/>
      <c r="WUD1" s="55"/>
      <c r="WUE1" s="628"/>
      <c r="WUF1" s="628"/>
      <c r="WUG1" s="628"/>
      <c r="WUH1" s="628"/>
      <c r="WUI1" s="628"/>
      <c r="WUJ1" s="52"/>
      <c r="WUK1" s="55"/>
      <c r="WUL1" s="628"/>
      <c r="WUM1" s="628"/>
      <c r="WUN1" s="628"/>
      <c r="WUO1" s="628"/>
      <c r="WUP1" s="628"/>
      <c r="WUQ1" s="52"/>
      <c r="WUR1" s="55"/>
      <c r="WUS1" s="628"/>
      <c r="WUT1" s="628"/>
      <c r="WUU1" s="628"/>
      <c r="WUV1" s="628"/>
      <c r="WUW1" s="628"/>
      <c r="WUX1" s="52"/>
      <c r="WUY1" s="55"/>
      <c r="WUZ1" s="628"/>
      <c r="WVA1" s="628"/>
      <c r="WVB1" s="628"/>
      <c r="WVC1" s="628"/>
      <c r="WVD1" s="628"/>
      <c r="WVE1" s="52"/>
      <c r="WVF1" s="55"/>
      <c r="WVG1" s="628"/>
      <c r="WVH1" s="628"/>
      <c r="WVI1" s="628"/>
      <c r="WVJ1" s="628"/>
      <c r="WVK1" s="628"/>
      <c r="WVL1" s="52"/>
      <c r="WVM1" s="55"/>
      <c r="WVN1" s="628"/>
      <c r="WVO1" s="628"/>
      <c r="WVP1" s="628"/>
      <c r="WVQ1" s="628"/>
      <c r="WVR1" s="628"/>
      <c r="WVS1" s="52"/>
      <c r="WVT1" s="55"/>
      <c r="WVU1" s="628"/>
      <c r="WVV1" s="628"/>
      <c r="WVW1" s="628"/>
      <c r="WVX1" s="628"/>
      <c r="WVY1" s="628"/>
      <c r="WVZ1" s="52"/>
      <c r="WWA1" s="55"/>
      <c r="WWB1" s="628"/>
      <c r="WWC1" s="628"/>
      <c r="WWD1" s="628"/>
      <c r="WWE1" s="628"/>
      <c r="WWF1" s="628"/>
      <c r="WWG1" s="52"/>
      <c r="WWH1" s="55"/>
      <c r="WWI1" s="628"/>
      <c r="WWJ1" s="628"/>
      <c r="WWK1" s="628"/>
      <c r="WWL1" s="628"/>
      <c r="WWM1" s="628"/>
      <c r="WWN1" s="52"/>
      <c r="WWO1" s="55"/>
      <c r="WWP1" s="628"/>
      <c r="WWQ1" s="628"/>
      <c r="WWR1" s="628"/>
      <c r="WWS1" s="628"/>
      <c r="WWT1" s="628"/>
      <c r="WWU1" s="52"/>
      <c r="WWV1" s="55"/>
      <c r="WWW1" s="628"/>
      <c r="WWX1" s="628"/>
      <c r="WWY1" s="628"/>
      <c r="WWZ1" s="628"/>
      <c r="WXA1" s="628"/>
      <c r="WXB1" s="52"/>
      <c r="WXC1" s="55"/>
      <c r="WXD1" s="628"/>
      <c r="WXE1" s="628"/>
      <c r="WXF1" s="628"/>
      <c r="WXG1" s="628"/>
      <c r="WXH1" s="628"/>
      <c r="WXI1" s="52"/>
      <c r="WXJ1" s="55"/>
      <c r="WXK1" s="628"/>
      <c r="WXL1" s="628"/>
      <c r="WXM1" s="628"/>
      <c r="WXN1" s="628"/>
      <c r="WXO1" s="628"/>
      <c r="WXP1" s="52"/>
      <c r="WXQ1" s="55"/>
      <c r="WXR1" s="628"/>
      <c r="WXS1" s="628"/>
      <c r="WXT1" s="628"/>
      <c r="WXU1" s="628"/>
      <c r="WXV1" s="628"/>
      <c r="WXW1" s="52"/>
      <c r="WXX1" s="55"/>
      <c r="WXY1" s="628"/>
      <c r="WXZ1" s="628"/>
      <c r="WYA1" s="628"/>
      <c r="WYB1" s="628"/>
      <c r="WYC1" s="628"/>
      <c r="WYD1" s="52"/>
      <c r="WYE1" s="55"/>
      <c r="WYF1" s="628"/>
      <c r="WYG1" s="628"/>
      <c r="WYH1" s="628"/>
      <c r="WYI1" s="628"/>
      <c r="WYJ1" s="628"/>
      <c r="WYK1" s="52"/>
      <c r="WYL1" s="55"/>
      <c r="WYM1" s="628"/>
      <c r="WYN1" s="628"/>
      <c r="WYO1" s="628"/>
      <c r="WYP1" s="628"/>
      <c r="WYQ1" s="628"/>
      <c r="WYR1" s="52"/>
      <c r="WYS1" s="55"/>
      <c r="WYT1" s="628"/>
      <c r="WYU1" s="628"/>
      <c r="WYV1" s="628"/>
      <c r="WYW1" s="628"/>
      <c r="WYX1" s="628"/>
      <c r="WYY1" s="52"/>
      <c r="WYZ1" s="55"/>
      <c r="WZA1" s="628"/>
      <c r="WZB1" s="628"/>
      <c r="WZC1" s="628"/>
      <c r="WZD1" s="628"/>
      <c r="WZE1" s="628"/>
      <c r="WZF1" s="52"/>
      <c r="WZG1" s="55"/>
      <c r="WZH1" s="628"/>
      <c r="WZI1" s="628"/>
      <c r="WZJ1" s="628"/>
      <c r="WZK1" s="628"/>
      <c r="WZL1" s="628"/>
      <c r="WZM1" s="52"/>
      <c r="WZN1" s="55"/>
      <c r="WZO1" s="628"/>
      <c r="WZP1" s="628"/>
      <c r="WZQ1" s="628"/>
      <c r="WZR1" s="628"/>
      <c r="WZS1" s="628"/>
      <c r="WZT1" s="52"/>
      <c r="WZU1" s="55"/>
      <c r="WZV1" s="628"/>
      <c r="WZW1" s="628"/>
      <c r="WZX1" s="628"/>
      <c r="WZY1" s="628"/>
      <c r="WZZ1" s="628"/>
      <c r="XAA1" s="52"/>
      <c r="XAB1" s="55"/>
      <c r="XAC1" s="628"/>
      <c r="XAD1" s="628"/>
      <c r="XAE1" s="628"/>
      <c r="XAF1" s="628"/>
      <c r="XAG1" s="628"/>
      <c r="XAH1" s="52"/>
      <c r="XAI1" s="55"/>
      <c r="XAJ1" s="628"/>
      <c r="XAK1" s="628"/>
      <c r="XAL1" s="628"/>
      <c r="XAM1" s="628"/>
      <c r="XAN1" s="628"/>
      <c r="XAO1" s="52"/>
      <c r="XAP1" s="55"/>
      <c r="XAQ1" s="628"/>
      <c r="XAR1" s="628"/>
      <c r="XAS1" s="628"/>
      <c r="XAT1" s="628"/>
      <c r="XAU1" s="628"/>
      <c r="XAV1" s="52"/>
      <c r="XAW1" s="55"/>
      <c r="XAX1" s="628"/>
      <c r="XAY1" s="628"/>
      <c r="XAZ1" s="628"/>
      <c r="XBA1" s="628"/>
      <c r="XBB1" s="628"/>
      <c r="XBC1" s="52"/>
      <c r="XBD1" s="55"/>
      <c r="XBE1" s="628"/>
      <c r="XBF1" s="628"/>
      <c r="XBG1" s="628"/>
      <c r="XBH1" s="628"/>
      <c r="XBI1" s="628"/>
      <c r="XBJ1" s="52"/>
      <c r="XBK1" s="55"/>
      <c r="XBL1" s="628"/>
      <c r="XBM1" s="628"/>
      <c r="XBN1" s="628"/>
      <c r="XBO1" s="628"/>
      <c r="XBP1" s="628"/>
      <c r="XBQ1" s="52"/>
      <c r="XBR1" s="55"/>
      <c r="XBS1" s="628"/>
      <c r="XBT1" s="628"/>
      <c r="XBU1" s="628"/>
      <c r="XBV1" s="628"/>
      <c r="XBW1" s="628"/>
      <c r="XBX1" s="52"/>
      <c r="XBY1" s="55"/>
      <c r="XBZ1" s="628"/>
      <c r="XCA1" s="628"/>
      <c r="XCB1" s="628"/>
      <c r="XCC1" s="628"/>
      <c r="XCD1" s="628"/>
      <c r="XCE1" s="52"/>
      <c r="XCF1" s="55"/>
      <c r="XCG1" s="628"/>
      <c r="XCH1" s="628"/>
      <c r="XCI1" s="628"/>
      <c r="XCJ1" s="628"/>
      <c r="XCK1" s="628"/>
      <c r="XCL1" s="52"/>
      <c r="XCM1" s="55"/>
      <c r="XCN1" s="628"/>
      <c r="XCO1" s="628"/>
      <c r="XCP1" s="628"/>
      <c r="XCQ1" s="628"/>
      <c r="XCR1" s="628"/>
      <c r="XCS1" s="52"/>
      <c r="XCT1" s="55"/>
      <c r="XCU1" s="628"/>
      <c r="XCV1" s="628"/>
      <c r="XCW1" s="628"/>
      <c r="XCX1" s="628"/>
      <c r="XCY1" s="628"/>
      <c r="XCZ1" s="52"/>
      <c r="XDA1" s="55"/>
      <c r="XDB1" s="628"/>
      <c r="XDC1" s="628"/>
      <c r="XDD1" s="628"/>
      <c r="XDE1" s="628"/>
      <c r="XDF1" s="628"/>
      <c r="XDG1" s="52"/>
      <c r="XDH1" s="55"/>
      <c r="XDI1" s="628"/>
      <c r="XDJ1" s="628"/>
      <c r="XDK1" s="628"/>
      <c r="XDL1" s="628"/>
      <c r="XDM1" s="628"/>
      <c r="XDN1" s="52"/>
      <c r="XDO1" s="55"/>
      <c r="XDP1" s="628"/>
      <c r="XDQ1" s="628"/>
      <c r="XDR1" s="628"/>
      <c r="XDS1" s="628"/>
      <c r="XDT1" s="628"/>
      <c r="XDU1" s="52"/>
      <c r="XDV1" s="55"/>
      <c r="XDW1" s="628"/>
      <c r="XDX1" s="628"/>
      <c r="XDY1" s="628"/>
      <c r="XDZ1" s="628"/>
      <c r="XEA1" s="628"/>
      <c r="XEB1" s="52"/>
      <c r="XEC1" s="55"/>
      <c r="XED1" s="628"/>
      <c r="XEE1" s="628"/>
      <c r="XEF1" s="628"/>
      <c r="XEG1" s="628"/>
      <c r="XEH1" s="628"/>
      <c r="XEI1" s="52"/>
      <c r="XEJ1" s="55"/>
      <c r="XEK1" s="628"/>
      <c r="XEL1" s="628"/>
      <c r="XEM1" s="628"/>
      <c r="XEN1" s="628"/>
      <c r="XEO1" s="628"/>
      <c r="XEP1" s="52"/>
      <c r="XEQ1" s="55"/>
      <c r="XER1" s="628"/>
      <c r="XES1" s="628"/>
      <c r="XET1" s="628"/>
      <c r="XEU1" s="628"/>
      <c r="XEV1" s="628"/>
      <c r="XEW1" s="52"/>
      <c r="XEX1" s="55"/>
      <c r="XEY1" s="628"/>
      <c r="XEZ1" s="628"/>
      <c r="XFA1" s="628"/>
      <c r="XFB1" s="628"/>
    </row>
    <row r="2" spans="1:16382" s="52" customFormat="1" ht="15" customHeight="1">
      <c r="B2" s="195" t="s">
        <v>116</v>
      </c>
      <c r="C2" s="379" t="str">
        <f>'Submittal Checklist'!$C$2</f>
        <v xml:space="preserve">Green Building </v>
      </c>
      <c r="E2" s="55"/>
      <c r="G2" s="478" t="s">
        <v>5</v>
      </c>
      <c r="H2" s="479" t="str">
        <f>'Submittal Checklist'!G2</f>
        <v>XX/XX/XXXX</v>
      </c>
    </row>
    <row r="3" spans="1:16382" s="52" customFormat="1" ht="15" customHeight="1">
      <c r="B3" s="59" t="s">
        <v>115</v>
      </c>
      <c r="C3" s="379" t="str">
        <f>'Submittal Checklist'!$C$3</f>
        <v>1100 4th st</v>
      </c>
      <c r="E3" s="55"/>
      <c r="G3" s="194" t="s">
        <v>114</v>
      </c>
      <c r="H3" s="59" t="str">
        <f>'Submittal Checklist'!G3</f>
        <v>B14XXXXXX</v>
      </c>
    </row>
    <row r="4" spans="1:16382" s="52" customFormat="1" ht="15" customHeight="1">
      <c r="A4" s="56"/>
      <c r="B4" s="59"/>
      <c r="E4" s="55"/>
      <c r="F4" s="1"/>
      <c r="K4" s="13"/>
      <c r="L4" s="13"/>
      <c r="M4" s="13"/>
      <c r="N4" s="13"/>
      <c r="O4" s="13"/>
      <c r="P4" s="13"/>
      <c r="Q4" s="13"/>
      <c r="R4" s="13"/>
      <c r="S4" s="13"/>
      <c r="T4" s="13"/>
    </row>
    <row r="5" spans="1:16382" s="52" customFormat="1" ht="18" customHeight="1" thickBot="1">
      <c r="A5" s="629" t="s">
        <v>139</v>
      </c>
      <c r="B5" s="629"/>
      <c r="C5" s="629"/>
      <c r="D5" s="629"/>
      <c r="E5" s="83"/>
      <c r="F5" s="123"/>
      <c r="G5" s="123"/>
      <c r="H5" s="123"/>
      <c r="I5" s="123"/>
      <c r="K5" s="13"/>
      <c r="L5" s="13"/>
      <c r="M5" s="13"/>
      <c r="N5" s="13"/>
      <c r="O5" s="13"/>
      <c r="P5" s="13"/>
      <c r="Q5" s="13"/>
      <c r="R5" s="13"/>
      <c r="S5" s="13"/>
      <c r="T5" s="13"/>
    </row>
    <row r="6" spans="1:16382" s="8" customFormat="1" ht="36" customHeight="1" thickBot="1">
      <c r="A6" s="717" t="str">
        <f>IF('Instructions &amp; Project Overview'!C16="", "ERROR: Select Project Type on Instructions", IF('Instructions &amp; Project Overview'!C16="New Construction", "New construction projects must attain 15 project electives.  Once the electives are selected, they become a mandatory project element.",  IF('Instructions &amp; Project Overview'!C16="Level 3 Alteration", "Level 3 alterations must attain 13 project electives.  Once the electives are selected, they become a mandatory project element.", "Project is not required to submit this form")))</f>
        <v>ERROR: Select Project Type on Instructions</v>
      </c>
      <c r="B6" s="717"/>
      <c r="C6" s="717"/>
      <c r="D6" s="717"/>
      <c r="E6" s="717"/>
      <c r="F6" s="717"/>
      <c r="G6" s="717"/>
      <c r="H6" s="717"/>
      <c r="I6" s="717"/>
      <c r="J6" s="5"/>
      <c r="K6" s="5"/>
      <c r="L6" s="6"/>
      <c r="M6" s="6"/>
      <c r="N6" s="7"/>
    </row>
    <row r="7" spans="1:16382" s="31" customFormat="1" ht="18.75" customHeight="1" thickTop="1" thickBot="1">
      <c r="A7" s="188"/>
      <c r="E7" s="190"/>
      <c r="G7" s="138" t="s">
        <v>109</v>
      </c>
      <c r="H7" s="218">
        <f>SUM(G21+G32+G53+G65+G77)</f>
        <v>18</v>
      </c>
      <c r="I7" s="189"/>
      <c r="J7" s="191"/>
      <c r="K7" s="708"/>
      <c r="L7" s="708"/>
      <c r="M7" s="708"/>
      <c r="N7" s="192"/>
    </row>
    <row r="8" spans="1:16382" s="52" customFormat="1" ht="18" customHeight="1" thickTop="1" thickBot="1">
      <c r="A8" s="629" t="s">
        <v>154</v>
      </c>
      <c r="B8" s="629"/>
      <c r="C8" s="629"/>
      <c r="D8" s="629"/>
      <c r="E8" s="83"/>
      <c r="F8" s="123"/>
      <c r="G8" s="123"/>
      <c r="H8" s="123"/>
      <c r="I8" s="123"/>
      <c r="K8" s="13"/>
      <c r="L8" s="13"/>
      <c r="M8" s="13"/>
      <c r="N8" s="13"/>
      <c r="O8" s="13"/>
      <c r="P8" s="13"/>
      <c r="Q8" s="13"/>
      <c r="R8" s="13"/>
      <c r="S8" s="13"/>
      <c r="T8" s="13"/>
    </row>
    <row r="9" spans="1:16382" s="13" customFormat="1" ht="50.25" customHeight="1">
      <c r="A9" s="639" t="s">
        <v>153</v>
      </c>
      <c r="B9" s="639"/>
      <c r="C9" s="639"/>
      <c r="D9" s="639"/>
      <c r="E9" s="639"/>
      <c r="F9" s="640"/>
      <c r="G9" s="216" t="s">
        <v>21</v>
      </c>
      <c r="H9" s="346" t="s">
        <v>230</v>
      </c>
      <c r="I9" s="216" t="s">
        <v>20</v>
      </c>
      <c r="J9" s="12"/>
      <c r="K9" s="12"/>
      <c r="L9" s="12"/>
      <c r="M9" s="435"/>
      <c r="N9" s="7"/>
    </row>
    <row r="10" spans="1:16382" s="183" customFormat="1" ht="15" customHeight="1">
      <c r="A10" s="703" t="s">
        <v>22</v>
      </c>
      <c r="B10" s="704"/>
      <c r="C10" s="705" t="s">
        <v>23</v>
      </c>
      <c r="D10" s="705"/>
      <c r="E10" s="705"/>
      <c r="F10" s="705"/>
      <c r="G10" s="179">
        <v>1</v>
      </c>
      <c r="H10" s="180">
        <v>1</v>
      </c>
      <c r="I10" s="432" t="s">
        <v>281</v>
      </c>
      <c r="J10" s="181"/>
      <c r="K10" s="181"/>
      <c r="L10" s="181"/>
      <c r="M10" s="436"/>
      <c r="N10" s="182"/>
      <c r="O10" s="153"/>
      <c r="P10" s="153"/>
      <c r="Q10" s="153"/>
      <c r="R10" s="153"/>
      <c r="S10" s="153"/>
    </row>
    <row r="11" spans="1:16382" s="183" customFormat="1" ht="15" customHeight="1">
      <c r="A11" s="682" t="s">
        <v>24</v>
      </c>
      <c r="B11" s="683"/>
      <c r="C11" s="677" t="s">
        <v>25</v>
      </c>
      <c r="D11" s="677"/>
      <c r="E11" s="677"/>
      <c r="F11" s="677"/>
      <c r="G11" s="184">
        <v>1</v>
      </c>
      <c r="H11" s="185"/>
      <c r="I11" s="433" t="s">
        <v>281</v>
      </c>
      <c r="J11" s="181"/>
      <c r="K11" s="181"/>
      <c r="L11" s="181"/>
      <c r="M11" s="436"/>
      <c r="N11" s="182"/>
      <c r="O11" s="153"/>
      <c r="P11" s="153"/>
      <c r="Q11" s="153"/>
      <c r="R11" s="153"/>
      <c r="S11" s="153"/>
    </row>
    <row r="12" spans="1:16382" s="183" customFormat="1" ht="15" customHeight="1">
      <c r="A12" s="684" t="s">
        <v>26</v>
      </c>
      <c r="B12" s="685"/>
      <c r="C12" s="686" t="s">
        <v>27</v>
      </c>
      <c r="D12" s="686"/>
      <c r="E12" s="686"/>
      <c r="F12" s="686"/>
      <c r="G12" s="186">
        <v>1</v>
      </c>
      <c r="H12" s="187"/>
      <c r="I12" s="432" t="s">
        <v>281</v>
      </c>
      <c r="J12" s="181"/>
      <c r="K12" s="181"/>
      <c r="L12" s="181"/>
      <c r="M12" s="436"/>
      <c r="N12" s="182"/>
      <c r="O12" s="153"/>
      <c r="P12" s="153"/>
      <c r="Q12" s="153"/>
      <c r="R12" s="153"/>
      <c r="S12" s="153"/>
    </row>
    <row r="13" spans="1:16382" s="183" customFormat="1" ht="15" customHeight="1">
      <c r="A13" s="682" t="s">
        <v>28</v>
      </c>
      <c r="B13" s="683"/>
      <c r="C13" s="677" t="s">
        <v>29</v>
      </c>
      <c r="D13" s="677"/>
      <c r="E13" s="677"/>
      <c r="F13" s="677"/>
      <c r="G13" s="184"/>
      <c r="H13" s="185"/>
      <c r="I13" s="433" t="s">
        <v>281</v>
      </c>
      <c r="J13" s="181"/>
      <c r="K13" s="181"/>
      <c r="L13" s="181"/>
      <c r="M13" s="436"/>
      <c r="N13" s="182"/>
      <c r="O13" s="153"/>
      <c r="P13" s="153"/>
      <c r="Q13" s="153"/>
      <c r="R13" s="153"/>
      <c r="S13" s="153"/>
    </row>
    <row r="14" spans="1:16382" s="183" customFormat="1" ht="15" customHeight="1">
      <c r="A14" s="684" t="s">
        <v>30</v>
      </c>
      <c r="B14" s="685"/>
      <c r="C14" s="686" t="s">
        <v>33</v>
      </c>
      <c r="D14" s="686"/>
      <c r="E14" s="686"/>
      <c r="F14" s="686"/>
      <c r="G14" s="186"/>
      <c r="H14" s="187"/>
      <c r="I14" s="432" t="s">
        <v>281</v>
      </c>
      <c r="J14" s="181"/>
      <c r="K14" s="181"/>
      <c r="L14" s="181"/>
      <c r="M14" s="436"/>
      <c r="N14" s="182"/>
      <c r="O14" s="153"/>
      <c r="P14" s="153"/>
      <c r="Q14" s="153"/>
      <c r="R14" s="153"/>
      <c r="S14" s="153"/>
    </row>
    <row r="15" spans="1:16382" s="183" customFormat="1" ht="15" customHeight="1">
      <c r="A15" s="682" t="s">
        <v>31</v>
      </c>
      <c r="B15" s="683"/>
      <c r="C15" s="677" t="s">
        <v>37</v>
      </c>
      <c r="D15" s="677"/>
      <c r="E15" s="677"/>
      <c r="F15" s="677"/>
      <c r="G15" s="184"/>
      <c r="H15" s="185"/>
      <c r="I15" s="433" t="s">
        <v>281</v>
      </c>
      <c r="J15" s="181"/>
      <c r="K15" s="181"/>
      <c r="L15" s="181"/>
      <c r="M15" s="436"/>
      <c r="N15" s="182"/>
      <c r="O15" s="153"/>
      <c r="P15" s="153"/>
      <c r="Q15" s="153"/>
      <c r="R15" s="153"/>
      <c r="S15" s="153"/>
    </row>
    <row r="16" spans="1:16382" s="183" customFormat="1" ht="15" customHeight="1">
      <c r="A16" s="684" t="s">
        <v>32</v>
      </c>
      <c r="B16" s="685"/>
      <c r="C16" s="686" t="s">
        <v>34</v>
      </c>
      <c r="D16" s="686"/>
      <c r="E16" s="686"/>
      <c r="F16" s="686"/>
      <c r="G16" s="186"/>
      <c r="H16" s="187"/>
      <c r="I16" s="432" t="s">
        <v>281</v>
      </c>
      <c r="J16" s="181"/>
      <c r="K16" s="181"/>
      <c r="L16" s="181"/>
      <c r="M16" s="436"/>
      <c r="N16" s="182"/>
      <c r="O16" s="153"/>
      <c r="P16" s="153"/>
      <c r="Q16" s="153"/>
      <c r="R16" s="153"/>
      <c r="S16" s="153"/>
    </row>
    <row r="17" spans="1:20" s="183" customFormat="1" ht="15" customHeight="1">
      <c r="A17" s="682" t="s">
        <v>261</v>
      </c>
      <c r="B17" s="683"/>
      <c r="C17" s="677" t="s">
        <v>260</v>
      </c>
      <c r="D17" s="677"/>
      <c r="E17" s="371" t="s">
        <v>252</v>
      </c>
      <c r="F17" s="487"/>
      <c r="G17" s="185" t="str">
        <f>IF(F17=75, 1, IF(F17=100, 2, " "))</f>
        <v xml:space="preserve"> </v>
      </c>
      <c r="H17" s="185"/>
      <c r="I17" s="433" t="s">
        <v>281</v>
      </c>
      <c r="J17" s="181"/>
      <c r="K17" s="181"/>
      <c r="L17" s="181"/>
      <c r="M17" s="436"/>
      <c r="N17" s="182"/>
      <c r="O17" s="153"/>
      <c r="P17" s="153"/>
      <c r="Q17" s="153"/>
      <c r="R17" s="153"/>
      <c r="S17" s="153"/>
    </row>
    <row r="18" spans="1:20" s="183" customFormat="1" ht="15" customHeight="1">
      <c r="A18" s="712" t="s">
        <v>35</v>
      </c>
      <c r="B18" s="713"/>
      <c r="C18" s="663" t="s">
        <v>251</v>
      </c>
      <c r="D18" s="663"/>
      <c r="E18" s="480" t="s">
        <v>252</v>
      </c>
      <c r="F18" s="506">
        <v>50</v>
      </c>
      <c r="G18" s="186">
        <f>IF(F18=25, 1, IF(F18=50, 2, IF(F18=75, 3, " ")))</f>
        <v>2</v>
      </c>
      <c r="H18" s="187">
        <v>1</v>
      </c>
      <c r="I18" s="432" t="s">
        <v>281</v>
      </c>
      <c r="J18" s="181"/>
      <c r="K18" s="181"/>
      <c r="L18" s="181"/>
      <c r="M18" s="436"/>
      <c r="N18" s="182"/>
      <c r="O18" s="153"/>
      <c r="P18" s="153"/>
      <c r="Q18" s="153"/>
      <c r="R18" s="153"/>
      <c r="S18" s="153"/>
    </row>
    <row r="19" spans="1:20" s="183" customFormat="1" ht="15" customHeight="1">
      <c r="A19" s="682" t="s">
        <v>36</v>
      </c>
      <c r="B19" s="683"/>
      <c r="C19" s="677" t="s">
        <v>253</v>
      </c>
      <c r="D19" s="677"/>
      <c r="E19" s="371" t="s">
        <v>252</v>
      </c>
      <c r="F19" s="487"/>
      <c r="G19" s="185" t="str">
        <f>IF(F19=75, 1, IF(F19=100, 2, " "))</f>
        <v xml:space="preserve"> </v>
      </c>
      <c r="H19" s="185"/>
      <c r="I19" s="433" t="s">
        <v>281</v>
      </c>
      <c r="J19" s="181"/>
      <c r="K19" s="181"/>
      <c r="L19" s="181"/>
      <c r="M19" s="436"/>
      <c r="N19" s="182"/>
      <c r="O19" s="153"/>
      <c r="P19" s="153"/>
      <c r="Q19" s="153"/>
      <c r="R19" s="153"/>
      <c r="S19" s="153"/>
    </row>
    <row r="20" spans="1:20" s="183" customFormat="1" ht="15" customHeight="1">
      <c r="A20" s="678" t="s">
        <v>330</v>
      </c>
      <c r="B20" s="678"/>
      <c r="C20" s="503" t="s">
        <v>331</v>
      </c>
      <c r="D20" s="503"/>
      <c r="F20" s="502"/>
      <c r="G20" s="251"/>
      <c r="H20" s="376"/>
      <c r="I20" s="434" t="s">
        <v>281</v>
      </c>
      <c r="J20" s="181"/>
      <c r="K20" s="181">
        <v>25</v>
      </c>
      <c r="L20" s="181"/>
      <c r="M20" s="436"/>
      <c r="N20" s="182"/>
      <c r="O20" s="153"/>
      <c r="P20" s="153"/>
      <c r="Q20" s="153"/>
      <c r="R20" s="153"/>
      <c r="S20" s="153"/>
    </row>
    <row r="21" spans="1:20" s="183" customFormat="1" ht="15" customHeight="1">
      <c r="A21" s="700"/>
      <c r="B21" s="700"/>
      <c r="C21" s="700"/>
      <c r="D21" s="1"/>
      <c r="E21" s="204"/>
      <c r="F21" s="102" t="s">
        <v>110</v>
      </c>
      <c r="G21" s="50">
        <f>SUM(G10:G19)</f>
        <v>5</v>
      </c>
      <c r="H21" s="16"/>
      <c r="I21" s="16"/>
      <c r="J21" s="181"/>
      <c r="K21" s="181">
        <v>50</v>
      </c>
      <c r="L21" s="181"/>
      <c r="M21" s="181"/>
      <c r="N21" s="182"/>
      <c r="O21" s="153"/>
      <c r="P21" s="153"/>
      <c r="Q21" s="153"/>
      <c r="R21" s="153"/>
      <c r="S21" s="153"/>
    </row>
    <row r="22" spans="1:20" s="183" customFormat="1" ht="15" customHeight="1">
      <c r="A22" s="700"/>
      <c r="B22" s="700"/>
      <c r="C22" s="700"/>
      <c r="D22" s="15"/>
      <c r="E22" s="15"/>
      <c r="F22" s="15"/>
      <c r="G22" s="19"/>
      <c r="H22" s="19"/>
      <c r="I22" s="19"/>
      <c r="J22" s="181"/>
      <c r="K22" s="181">
        <v>75</v>
      </c>
      <c r="L22" s="181"/>
      <c r="M22" s="181"/>
      <c r="N22" s="182"/>
      <c r="O22" s="153"/>
      <c r="P22" s="153"/>
      <c r="Q22" s="153"/>
      <c r="R22" s="153"/>
      <c r="S22" s="153"/>
    </row>
    <row r="23" spans="1:20" s="183" customFormat="1" ht="15" customHeight="1" thickBot="1">
      <c r="A23" s="458" t="s">
        <v>155</v>
      </c>
      <c r="B23" s="87"/>
      <c r="C23" s="87"/>
      <c r="D23" s="87"/>
      <c r="E23" s="83"/>
      <c r="F23" s="123"/>
      <c r="G23" s="123"/>
      <c r="H23" s="123"/>
      <c r="I23" s="123"/>
      <c r="J23" s="181"/>
      <c r="K23" s="181">
        <v>100</v>
      </c>
      <c r="L23" s="181"/>
      <c r="M23" s="181"/>
      <c r="N23" s="182"/>
      <c r="O23" s="153"/>
      <c r="P23" s="153"/>
      <c r="Q23" s="153"/>
      <c r="R23" s="153"/>
      <c r="S23" s="153"/>
    </row>
    <row r="24" spans="1:20" s="183" customFormat="1" ht="50.25" customHeight="1">
      <c r="A24" s="639" t="s">
        <v>153</v>
      </c>
      <c r="B24" s="639"/>
      <c r="C24" s="639"/>
      <c r="D24" s="639"/>
      <c r="E24" s="639"/>
      <c r="F24" s="640"/>
      <c r="G24" s="216" t="s">
        <v>21</v>
      </c>
      <c r="H24" s="346" t="s">
        <v>230</v>
      </c>
      <c r="I24" s="216" t="s">
        <v>20</v>
      </c>
      <c r="J24" s="181"/>
      <c r="K24" s="181"/>
      <c r="L24" s="181"/>
      <c r="M24" s="181"/>
      <c r="N24" s="182"/>
      <c r="O24" s="153"/>
      <c r="P24" s="153"/>
      <c r="Q24" s="153"/>
      <c r="R24" s="153"/>
      <c r="S24" s="153"/>
    </row>
    <row r="25" spans="1:20" ht="15" customHeight="1">
      <c r="A25" s="703" t="s">
        <v>46</v>
      </c>
      <c r="B25" s="704"/>
      <c r="C25" s="705" t="s">
        <v>38</v>
      </c>
      <c r="D25" s="705"/>
      <c r="E25" s="705"/>
      <c r="F25" s="705"/>
      <c r="G25" s="341"/>
      <c r="H25" s="180"/>
      <c r="I25" s="432" t="s">
        <v>281</v>
      </c>
      <c r="J25" s="12"/>
      <c r="K25" s="12"/>
      <c r="L25" s="12"/>
      <c r="M25" s="12"/>
      <c r="N25" s="7"/>
      <c r="O25" s="17"/>
      <c r="P25" s="18"/>
      <c r="Q25" s="18"/>
      <c r="R25" s="18"/>
      <c r="S25" s="13"/>
    </row>
    <row r="26" spans="1:20" ht="15" customHeight="1">
      <c r="A26" s="682" t="s">
        <v>44</v>
      </c>
      <c r="B26" s="683"/>
      <c r="C26" s="677" t="s">
        <v>39</v>
      </c>
      <c r="D26" s="677"/>
      <c r="E26" s="677"/>
      <c r="F26" s="677"/>
      <c r="G26" s="342"/>
      <c r="H26" s="185"/>
      <c r="I26" s="433" t="s">
        <v>281</v>
      </c>
      <c r="J26" s="5"/>
      <c r="K26" s="5"/>
      <c r="L26" s="6"/>
      <c r="M26" s="6"/>
      <c r="N26" s="7"/>
      <c r="O26" s="17"/>
      <c r="P26" s="18"/>
      <c r="Q26" s="18"/>
      <c r="R26" s="18"/>
      <c r="S26" s="13"/>
    </row>
    <row r="27" spans="1:20" s="52" customFormat="1" ht="15" customHeight="1">
      <c r="A27" s="699" t="s">
        <v>332</v>
      </c>
      <c r="B27" s="624"/>
      <c r="C27" s="686" t="s">
        <v>254</v>
      </c>
      <c r="D27" s="686"/>
      <c r="E27" s="267" t="s">
        <v>252</v>
      </c>
      <c r="F27" s="483">
        <v>75</v>
      </c>
      <c r="G27" s="373">
        <f>IF(F27=50, 1, IF(F27=75, 2, " "))</f>
        <v>2</v>
      </c>
      <c r="H27" s="372"/>
      <c r="I27" s="432" t="s">
        <v>281</v>
      </c>
      <c r="K27" s="13"/>
      <c r="L27" s="13"/>
      <c r="M27" s="13"/>
      <c r="N27" s="13"/>
      <c r="O27" s="13"/>
      <c r="P27" s="13"/>
      <c r="Q27" s="13"/>
      <c r="R27" s="13"/>
      <c r="S27" s="13"/>
      <c r="T27" s="13"/>
    </row>
    <row r="28" spans="1:20" s="13" customFormat="1" ht="15" customHeight="1">
      <c r="A28" s="682" t="s">
        <v>45</v>
      </c>
      <c r="B28" s="683"/>
      <c r="C28" s="677" t="s">
        <v>40</v>
      </c>
      <c r="D28" s="677"/>
      <c r="E28" s="677"/>
      <c r="F28" s="677"/>
      <c r="G28" s="342"/>
      <c r="H28" s="185"/>
      <c r="I28" s="433" t="s">
        <v>281</v>
      </c>
      <c r="J28" s="12"/>
      <c r="K28" s="12"/>
      <c r="L28" s="12"/>
      <c r="M28" s="12"/>
      <c r="N28" s="7"/>
    </row>
    <row r="29" spans="1:20" s="183" customFormat="1" ht="15" customHeight="1">
      <c r="A29" s="690" t="s">
        <v>47</v>
      </c>
      <c r="B29" s="691"/>
      <c r="C29" s="692" t="s">
        <v>41</v>
      </c>
      <c r="D29" s="692"/>
      <c r="E29" s="692"/>
      <c r="F29" s="692"/>
      <c r="G29" s="374"/>
      <c r="H29" s="307"/>
      <c r="I29" s="432" t="s">
        <v>281</v>
      </c>
      <c r="J29" s="181"/>
      <c r="K29" s="181"/>
      <c r="L29" s="181"/>
      <c r="M29" s="181"/>
      <c r="N29" s="182"/>
      <c r="O29" s="153"/>
      <c r="P29" s="153"/>
      <c r="Q29" s="153"/>
      <c r="R29" s="153"/>
      <c r="S29" s="153"/>
    </row>
    <row r="30" spans="1:20" s="183" customFormat="1" ht="15" customHeight="1">
      <c r="A30" s="682" t="s">
        <v>48</v>
      </c>
      <c r="B30" s="683"/>
      <c r="C30" s="677" t="s">
        <v>42</v>
      </c>
      <c r="D30" s="677"/>
      <c r="E30" s="677"/>
      <c r="F30" s="677"/>
      <c r="G30" s="342"/>
      <c r="H30" s="185"/>
      <c r="I30" s="433" t="s">
        <v>281</v>
      </c>
      <c r="J30" s="181"/>
      <c r="K30" s="181"/>
      <c r="L30" s="181"/>
      <c r="M30" s="181"/>
      <c r="N30" s="182"/>
      <c r="O30" s="153"/>
      <c r="P30" s="153"/>
      <c r="Q30" s="153"/>
      <c r="R30" s="153"/>
      <c r="S30" s="153"/>
    </row>
    <row r="31" spans="1:20" s="183" customFormat="1" ht="15" customHeight="1">
      <c r="A31" s="709" t="s">
        <v>49</v>
      </c>
      <c r="B31" s="710"/>
      <c r="C31" s="711" t="s">
        <v>43</v>
      </c>
      <c r="D31" s="711"/>
      <c r="E31" s="711"/>
      <c r="F31" s="711"/>
      <c r="G31" s="375"/>
      <c r="H31" s="376"/>
      <c r="I31" s="434" t="s">
        <v>281</v>
      </c>
      <c r="J31" s="181"/>
      <c r="K31" s="181"/>
      <c r="L31" s="181"/>
      <c r="M31" s="181"/>
      <c r="N31" s="182"/>
      <c r="O31" s="153"/>
      <c r="P31" s="153"/>
      <c r="Q31" s="153"/>
      <c r="R31" s="153"/>
      <c r="S31" s="153"/>
    </row>
    <row r="32" spans="1:20" s="183" customFormat="1" ht="15" customHeight="1">
      <c r="A32" s="20"/>
      <c r="B32" s="20"/>
      <c r="C32" s="21"/>
      <c r="D32" s="205"/>
      <c r="E32" s="205"/>
      <c r="F32" s="102" t="s">
        <v>156</v>
      </c>
      <c r="G32" s="51">
        <f>SUM(G25:G31)</f>
        <v>2</v>
      </c>
      <c r="H32" s="22"/>
      <c r="I32" s="22"/>
      <c r="J32" s="181"/>
      <c r="K32" s="181"/>
      <c r="L32" s="181"/>
      <c r="M32" s="181"/>
      <c r="N32" s="182"/>
      <c r="O32" s="153"/>
      <c r="P32" s="153"/>
      <c r="Q32" s="153"/>
      <c r="R32" s="153"/>
      <c r="S32" s="153"/>
    </row>
    <row r="33" spans="1:20" s="183" customFormat="1" ht="15" customHeight="1">
      <c r="A33" s="227"/>
      <c r="B33" s="227"/>
      <c r="C33" s="232"/>
      <c r="D33" s="232"/>
      <c r="E33" s="232"/>
      <c r="F33" s="232"/>
      <c r="G33" s="28"/>
      <c r="H33" s="28"/>
      <c r="I33" s="28"/>
      <c r="J33" s="181"/>
      <c r="K33" s="181"/>
      <c r="L33" s="181"/>
      <c r="M33" s="181"/>
      <c r="N33" s="182"/>
      <c r="O33" s="153"/>
      <c r="P33" s="153"/>
      <c r="Q33" s="153"/>
      <c r="R33" s="153"/>
      <c r="S33" s="153"/>
    </row>
    <row r="34" spans="1:20" s="183" customFormat="1" ht="15" customHeight="1" thickBot="1">
      <c r="A34" s="458" t="s">
        <v>158</v>
      </c>
      <c r="B34" s="87"/>
      <c r="C34" s="87"/>
      <c r="D34" s="87"/>
      <c r="E34" s="83"/>
      <c r="F34" s="123"/>
      <c r="G34" s="123"/>
      <c r="H34" s="123"/>
      <c r="I34" s="123"/>
      <c r="J34" s="181"/>
      <c r="K34" s="181"/>
      <c r="L34" s="181"/>
      <c r="M34" s="181"/>
      <c r="N34" s="182"/>
      <c r="O34" s="153"/>
      <c r="P34" s="153"/>
      <c r="Q34" s="153"/>
      <c r="R34" s="153"/>
      <c r="S34" s="153"/>
    </row>
    <row r="35" spans="1:20" s="183" customFormat="1" ht="50.25" customHeight="1">
      <c r="A35" s="639" t="s">
        <v>153</v>
      </c>
      <c r="B35" s="639"/>
      <c r="C35" s="639"/>
      <c r="D35" s="639"/>
      <c r="E35" s="639"/>
      <c r="F35" s="640"/>
      <c r="G35" s="216" t="s">
        <v>21</v>
      </c>
      <c r="H35" s="417" t="s">
        <v>230</v>
      </c>
      <c r="I35" s="216" t="s">
        <v>20</v>
      </c>
      <c r="J35" s="181"/>
      <c r="K35" s="181"/>
      <c r="L35" s="181"/>
      <c r="M35" s="181"/>
      <c r="N35" s="182"/>
      <c r="O35" s="153"/>
      <c r="P35" s="153"/>
      <c r="Q35" s="153"/>
      <c r="R35" s="153"/>
      <c r="S35" s="153"/>
    </row>
    <row r="36" spans="1:20" s="25" customFormat="1" ht="18" customHeight="1">
      <c r="A36" s="682" t="s">
        <v>62</v>
      </c>
      <c r="B36" s="683"/>
      <c r="C36" s="677" t="s">
        <v>255</v>
      </c>
      <c r="D36" s="677"/>
      <c r="E36" s="677"/>
      <c r="F36" s="505">
        <f>ROUNDDOWN(51-'IgCC Energy Performance Path'!D8, 0)</f>
        <v>-4</v>
      </c>
      <c r="G36" s="338">
        <f>IF(F36=51, 10, IF(F36&gt;44, 9, IF(F36&gt;39, 8, IF(F36&gt;34, 7, IF(F36&gt;29, 6, IF(F36&gt;24, 5, IF(F36&gt;19, 4, IF(F36&gt;14, 3, IF(F36&gt;9, 2, IF(F36&gt;4, 1, 0))))))))))</f>
        <v>0</v>
      </c>
      <c r="H36" s="185"/>
      <c r="I36" s="433" t="s">
        <v>281</v>
      </c>
      <c r="J36" s="23"/>
      <c r="K36" s="23"/>
      <c r="L36" s="23"/>
      <c r="M36" s="23"/>
      <c r="N36" s="24"/>
    </row>
    <row r="37" spans="1:20" s="13" customFormat="1" ht="15" customHeight="1">
      <c r="A37" s="690" t="s">
        <v>63</v>
      </c>
      <c r="B37" s="691"/>
      <c r="C37" s="692" t="s">
        <v>50</v>
      </c>
      <c r="D37" s="692"/>
      <c r="E37" s="692"/>
      <c r="F37" s="692"/>
      <c r="G37" s="377"/>
      <c r="H37" s="307"/>
      <c r="I37" s="432" t="s">
        <v>281</v>
      </c>
      <c r="J37" s="12"/>
      <c r="K37" s="12"/>
      <c r="L37" s="12"/>
      <c r="M37" s="12"/>
      <c r="N37" s="7"/>
    </row>
    <row r="38" spans="1:20" s="52" customFormat="1" ht="15" customHeight="1">
      <c r="A38" s="682" t="s">
        <v>64</v>
      </c>
      <c r="B38" s="683"/>
      <c r="C38" s="677" t="s">
        <v>51</v>
      </c>
      <c r="D38" s="677"/>
      <c r="E38" s="677"/>
      <c r="F38" s="677"/>
      <c r="G38" s="338"/>
      <c r="H38" s="185"/>
      <c r="I38" s="433" t="s">
        <v>281</v>
      </c>
      <c r="K38" s="13"/>
      <c r="L38" s="13"/>
      <c r="M38" s="13"/>
      <c r="N38" s="13"/>
      <c r="O38" s="13"/>
      <c r="P38" s="13"/>
      <c r="Q38" s="13"/>
      <c r="R38" s="13"/>
      <c r="S38" s="13"/>
      <c r="T38" s="13"/>
    </row>
    <row r="39" spans="1:20" s="13" customFormat="1" ht="15" customHeight="1">
      <c r="A39" s="690" t="s">
        <v>65</v>
      </c>
      <c r="B39" s="691"/>
      <c r="C39" s="692" t="s">
        <v>52</v>
      </c>
      <c r="D39" s="692"/>
      <c r="E39" s="692"/>
      <c r="F39" s="692"/>
      <c r="G39" s="377"/>
      <c r="H39" s="307"/>
      <c r="I39" s="432" t="s">
        <v>281</v>
      </c>
      <c r="J39" s="12"/>
      <c r="K39" s="12"/>
      <c r="L39" s="12"/>
      <c r="M39" s="12"/>
      <c r="N39" s="7"/>
    </row>
    <row r="40" spans="1:20" s="183" customFormat="1" ht="15" customHeight="1">
      <c r="A40" s="682" t="s">
        <v>66</v>
      </c>
      <c r="B40" s="683"/>
      <c r="C40" s="677" t="s">
        <v>53</v>
      </c>
      <c r="D40" s="677"/>
      <c r="E40" s="677"/>
      <c r="F40" s="677"/>
      <c r="G40" s="338"/>
      <c r="H40" s="185"/>
      <c r="I40" s="433" t="s">
        <v>281</v>
      </c>
      <c r="J40" s="181"/>
      <c r="K40" s="181"/>
      <c r="L40" s="181"/>
      <c r="M40" s="181"/>
      <c r="N40" s="182"/>
      <c r="O40" s="153"/>
      <c r="P40" s="153"/>
      <c r="Q40" s="153"/>
      <c r="R40" s="153"/>
      <c r="S40" s="153"/>
    </row>
    <row r="41" spans="1:20" s="183" customFormat="1" ht="15" customHeight="1">
      <c r="A41" s="690" t="s">
        <v>67</v>
      </c>
      <c r="B41" s="691"/>
      <c r="C41" s="692" t="s">
        <v>54</v>
      </c>
      <c r="D41" s="692"/>
      <c r="E41" s="378" t="s">
        <v>252</v>
      </c>
      <c r="F41" s="486">
        <v>12</v>
      </c>
      <c r="G41" s="377">
        <f>IF(F41&gt;19, 3, IF(F41&gt;9, 2, IF(F41&gt;4, 1, 0)))</f>
        <v>2</v>
      </c>
      <c r="H41" s="307"/>
      <c r="I41" s="432" t="s">
        <v>281</v>
      </c>
      <c r="J41" s="181"/>
      <c r="K41" s="181"/>
      <c r="L41" s="181"/>
      <c r="M41" s="181"/>
      <c r="N41" s="182"/>
      <c r="O41" s="153"/>
      <c r="P41" s="153"/>
      <c r="Q41" s="153"/>
      <c r="R41" s="153"/>
      <c r="S41" s="153"/>
    </row>
    <row r="42" spans="1:20" s="183" customFormat="1" ht="15" customHeight="1">
      <c r="A42" s="682" t="s">
        <v>68</v>
      </c>
      <c r="B42" s="683"/>
      <c r="C42" s="677" t="s">
        <v>55</v>
      </c>
      <c r="D42" s="677"/>
      <c r="E42" s="677"/>
      <c r="F42" s="677"/>
      <c r="G42" s="338"/>
      <c r="H42" s="185"/>
      <c r="I42" s="433" t="s">
        <v>281</v>
      </c>
      <c r="J42" s="181"/>
      <c r="K42" s="181"/>
      <c r="L42" s="181"/>
      <c r="M42" s="181"/>
      <c r="N42" s="182"/>
      <c r="O42" s="153"/>
      <c r="P42" s="153"/>
      <c r="Q42" s="153"/>
      <c r="R42" s="153"/>
      <c r="S42" s="153"/>
    </row>
    <row r="43" spans="1:20" s="183" customFormat="1" ht="15" customHeight="1">
      <c r="A43" s="690" t="s">
        <v>69</v>
      </c>
      <c r="B43" s="691"/>
      <c r="C43" s="692" t="s">
        <v>56</v>
      </c>
      <c r="D43" s="692"/>
      <c r="E43" s="692"/>
      <c r="F43" s="692"/>
      <c r="G43" s="377"/>
      <c r="H43" s="307"/>
      <c r="I43" s="432" t="s">
        <v>281</v>
      </c>
      <c r="J43" s="181"/>
      <c r="K43" s="181"/>
      <c r="L43" s="181"/>
      <c r="M43" s="181"/>
      <c r="N43" s="182"/>
      <c r="O43" s="153"/>
      <c r="P43" s="153"/>
      <c r="Q43" s="153"/>
      <c r="R43" s="153"/>
      <c r="S43" s="153"/>
    </row>
    <row r="44" spans="1:20" s="183" customFormat="1" ht="15" customHeight="1">
      <c r="A44" s="682" t="s">
        <v>70</v>
      </c>
      <c r="B44" s="683"/>
      <c r="C44" s="677" t="s">
        <v>57</v>
      </c>
      <c r="D44" s="677"/>
      <c r="E44" s="677"/>
      <c r="F44" s="677"/>
      <c r="G44" s="338"/>
      <c r="H44" s="185"/>
      <c r="I44" s="433" t="s">
        <v>281</v>
      </c>
      <c r="J44" s="181"/>
      <c r="K44" s="181"/>
      <c r="L44" s="181"/>
      <c r="M44" s="181"/>
      <c r="N44" s="182"/>
      <c r="O44" s="153"/>
      <c r="P44" s="153"/>
      <c r="Q44" s="153"/>
      <c r="R44" s="153"/>
      <c r="S44" s="153"/>
    </row>
    <row r="45" spans="1:20" s="183" customFormat="1" ht="15" customHeight="1">
      <c r="A45" s="690" t="s">
        <v>72</v>
      </c>
      <c r="B45" s="691"/>
      <c r="C45" s="692" t="s">
        <v>105</v>
      </c>
      <c r="D45" s="692"/>
      <c r="E45" s="692"/>
      <c r="F45" s="692"/>
      <c r="G45" s="377"/>
      <c r="H45" s="307"/>
      <c r="I45" s="432" t="s">
        <v>281</v>
      </c>
      <c r="J45" s="181"/>
      <c r="K45" s="181"/>
      <c r="L45" s="181"/>
      <c r="M45" s="181"/>
      <c r="N45" s="182"/>
      <c r="O45" s="153"/>
      <c r="P45" s="153"/>
      <c r="Q45" s="153"/>
      <c r="R45" s="153"/>
      <c r="S45" s="153"/>
    </row>
    <row r="46" spans="1:20" s="183" customFormat="1" ht="15" customHeight="1">
      <c r="A46" s="682" t="s">
        <v>71</v>
      </c>
      <c r="B46" s="683"/>
      <c r="C46" s="677" t="s">
        <v>257</v>
      </c>
      <c r="D46" s="677"/>
      <c r="E46" s="371" t="s">
        <v>258</v>
      </c>
      <c r="F46" s="487">
        <v>0.25</v>
      </c>
      <c r="G46" s="338">
        <f>IF(F46=0.25, 2, IF(F46=0.15, 4, 0))</f>
        <v>2</v>
      </c>
      <c r="H46" s="185"/>
      <c r="I46" s="433" t="s">
        <v>281</v>
      </c>
      <c r="J46" s="181"/>
      <c r="K46" s="181"/>
      <c r="L46" s="181"/>
      <c r="M46" s="181"/>
      <c r="N46" s="182"/>
      <c r="O46" s="153"/>
      <c r="P46" s="153"/>
      <c r="Q46" s="153"/>
      <c r="R46" s="153"/>
      <c r="S46" s="153"/>
    </row>
    <row r="47" spans="1:20" s="183" customFormat="1" ht="15" customHeight="1">
      <c r="A47" s="684" t="s">
        <v>73</v>
      </c>
      <c r="B47" s="685"/>
      <c r="C47" s="686" t="s">
        <v>58</v>
      </c>
      <c r="D47" s="686"/>
      <c r="E47" s="686"/>
      <c r="F47" s="686"/>
      <c r="G47" s="339"/>
      <c r="H47" s="187"/>
      <c r="I47" s="432" t="s">
        <v>281</v>
      </c>
      <c r="J47" s="181"/>
      <c r="K47" s="181"/>
      <c r="L47" s="181"/>
      <c r="M47" s="181"/>
      <c r="N47" s="182"/>
      <c r="O47" s="153"/>
      <c r="P47" s="153"/>
      <c r="Q47" s="153"/>
      <c r="R47" s="153"/>
      <c r="S47" s="153"/>
    </row>
    <row r="48" spans="1:20" s="183" customFormat="1" ht="15" customHeight="1">
      <c r="A48" s="682" t="s">
        <v>74</v>
      </c>
      <c r="B48" s="683"/>
      <c r="C48" s="677" t="s">
        <v>59</v>
      </c>
      <c r="D48" s="677"/>
      <c r="E48" s="677"/>
      <c r="F48" s="677"/>
      <c r="G48" s="338"/>
      <c r="H48" s="185"/>
      <c r="I48" s="433" t="s">
        <v>281</v>
      </c>
      <c r="J48" s="181"/>
      <c r="K48" s="181"/>
      <c r="L48" s="181"/>
      <c r="M48" s="181"/>
      <c r="N48" s="182"/>
      <c r="O48" s="153"/>
      <c r="P48" s="153"/>
      <c r="Q48" s="153"/>
      <c r="R48" s="153"/>
      <c r="S48" s="153"/>
    </row>
    <row r="49" spans="1:19" s="183" customFormat="1" ht="15" customHeight="1">
      <c r="A49" s="684" t="s">
        <v>75</v>
      </c>
      <c r="B49" s="685"/>
      <c r="C49" s="686" t="s">
        <v>60</v>
      </c>
      <c r="D49" s="686"/>
      <c r="E49" s="686"/>
      <c r="F49" s="686"/>
      <c r="G49" s="339"/>
      <c r="H49" s="187"/>
      <c r="I49" s="432" t="s">
        <v>281</v>
      </c>
      <c r="J49" s="181"/>
      <c r="K49" s="181">
        <v>0.25</v>
      </c>
      <c r="L49" s="181"/>
      <c r="M49" s="181"/>
      <c r="N49" s="182"/>
      <c r="O49" s="153"/>
      <c r="P49" s="153"/>
      <c r="Q49" s="153"/>
      <c r="R49" s="153"/>
      <c r="S49" s="153"/>
    </row>
    <row r="50" spans="1:19" s="183" customFormat="1" ht="15" customHeight="1">
      <c r="A50" s="682" t="s">
        <v>76</v>
      </c>
      <c r="B50" s="683"/>
      <c r="C50" s="677" t="s">
        <v>77</v>
      </c>
      <c r="D50" s="677"/>
      <c r="E50" s="677"/>
      <c r="F50" s="677"/>
      <c r="G50" s="338"/>
      <c r="H50" s="185"/>
      <c r="I50" s="433" t="s">
        <v>281</v>
      </c>
      <c r="J50" s="181"/>
      <c r="K50" s="181">
        <v>0.15</v>
      </c>
      <c r="L50" s="181"/>
      <c r="M50" s="181"/>
      <c r="N50" s="182"/>
      <c r="O50" s="153"/>
      <c r="P50" s="153"/>
      <c r="Q50" s="153"/>
      <c r="R50" s="153"/>
      <c r="S50" s="153"/>
    </row>
    <row r="51" spans="1:19" s="183" customFormat="1" ht="15" customHeight="1">
      <c r="A51" s="684" t="s">
        <v>78</v>
      </c>
      <c r="B51" s="685"/>
      <c r="C51" s="686" t="s">
        <v>256</v>
      </c>
      <c r="D51" s="686"/>
      <c r="E51" s="370" t="s">
        <v>252</v>
      </c>
      <c r="F51" s="504">
        <v>25</v>
      </c>
      <c r="G51" s="339">
        <f>IF(F51=15, 1, IF(F51=20, 2, IF(F51=25, 3, IF(F51=30, 4, IF(F51=35, 5, 0)))))</f>
        <v>3</v>
      </c>
      <c r="H51" s="187"/>
      <c r="I51" s="432" t="s">
        <v>281</v>
      </c>
      <c r="J51" s="181"/>
      <c r="K51" s="181"/>
      <c r="L51" s="181"/>
      <c r="M51" s="181"/>
      <c r="N51" s="182"/>
      <c r="O51" s="153"/>
      <c r="P51" s="153"/>
      <c r="Q51" s="153"/>
      <c r="R51" s="153"/>
      <c r="S51" s="153"/>
    </row>
    <row r="52" spans="1:19" s="183" customFormat="1" ht="15" customHeight="1">
      <c r="A52" s="687" t="s">
        <v>333</v>
      </c>
      <c r="B52" s="688"/>
      <c r="C52" s="689" t="s">
        <v>61</v>
      </c>
      <c r="D52" s="689"/>
      <c r="E52" s="689"/>
      <c r="F52" s="689"/>
      <c r="G52" s="340"/>
      <c r="H52" s="345"/>
      <c r="I52" s="437" t="s">
        <v>281</v>
      </c>
      <c r="J52" s="181"/>
      <c r="K52" s="181"/>
      <c r="L52" s="181"/>
      <c r="M52" s="181"/>
      <c r="N52" s="182"/>
      <c r="O52" s="153"/>
      <c r="P52" s="153"/>
      <c r="Q52" s="153"/>
      <c r="R52" s="153"/>
      <c r="S52" s="153"/>
    </row>
    <row r="53" spans="1:19" s="183" customFormat="1" ht="15" customHeight="1">
      <c r="A53" s="206"/>
      <c r="B53" s="206"/>
      <c r="C53" s="207"/>
      <c r="D53" s="208"/>
      <c r="E53" s="208"/>
      <c r="F53" s="102" t="s">
        <v>111</v>
      </c>
      <c r="G53" s="209">
        <f>SUM(G36:G52)</f>
        <v>7</v>
      </c>
      <c r="H53" s="210"/>
      <c r="I53" s="210"/>
      <c r="J53" s="181"/>
      <c r="K53" s="181"/>
      <c r="L53" s="181"/>
      <c r="M53" s="181"/>
      <c r="N53" s="182"/>
      <c r="O53" s="153"/>
      <c r="P53" s="153"/>
      <c r="Q53" s="153"/>
      <c r="R53" s="153"/>
      <c r="S53" s="153"/>
    </row>
    <row r="54" spans="1:19" s="183" customFormat="1" ht="15" customHeight="1">
      <c r="A54" s="26"/>
      <c r="B54" s="26"/>
      <c r="C54" s="27"/>
      <c r="D54" s="27"/>
      <c r="E54" s="27"/>
      <c r="F54" s="27"/>
      <c r="G54" s="28"/>
      <c r="H54" s="28"/>
      <c r="I54" s="28"/>
      <c r="J54" s="181"/>
      <c r="K54" s="181"/>
      <c r="L54" s="181"/>
      <c r="M54" s="181"/>
      <c r="N54" s="182"/>
      <c r="O54" s="153"/>
      <c r="P54" s="153"/>
      <c r="Q54" s="153"/>
      <c r="R54" s="153"/>
      <c r="S54" s="153"/>
    </row>
    <row r="55" spans="1:19" s="183" customFormat="1" ht="15" customHeight="1" thickBot="1">
      <c r="A55" s="458" t="s">
        <v>160</v>
      </c>
      <c r="B55" s="87"/>
      <c r="C55" s="87"/>
      <c r="D55" s="87"/>
      <c r="E55" s="83"/>
      <c r="F55" s="123"/>
      <c r="G55" s="123"/>
      <c r="H55" s="123"/>
      <c r="I55" s="123"/>
      <c r="J55" s="181"/>
      <c r="K55" s="181">
        <v>15</v>
      </c>
      <c r="L55" s="181"/>
      <c r="M55" s="181"/>
      <c r="N55" s="182"/>
      <c r="O55" s="153"/>
      <c r="P55" s="153"/>
      <c r="Q55" s="153"/>
      <c r="R55" s="153"/>
      <c r="S55" s="153"/>
    </row>
    <row r="56" spans="1:19" s="183" customFormat="1" ht="50.25" customHeight="1">
      <c r="A56" s="639" t="s">
        <v>153</v>
      </c>
      <c r="B56" s="639"/>
      <c r="C56" s="639"/>
      <c r="D56" s="639"/>
      <c r="E56" s="639"/>
      <c r="F56" s="640"/>
      <c r="G56" s="216" t="s">
        <v>21</v>
      </c>
      <c r="H56" s="346" t="s">
        <v>230</v>
      </c>
      <c r="I56" s="216" t="s">
        <v>20</v>
      </c>
      <c r="J56" s="181"/>
      <c r="K56" s="181">
        <v>20</v>
      </c>
      <c r="L56" s="181"/>
      <c r="M56" s="181"/>
      <c r="N56" s="182"/>
      <c r="O56" s="153"/>
      <c r="P56" s="153"/>
      <c r="Q56" s="153"/>
      <c r="R56" s="153"/>
      <c r="S56" s="153"/>
    </row>
    <row r="57" spans="1:19" s="183" customFormat="1" ht="15" customHeight="1">
      <c r="A57" s="693" t="s">
        <v>79</v>
      </c>
      <c r="B57" s="694"/>
      <c r="C57" s="695" t="s">
        <v>85</v>
      </c>
      <c r="D57" s="695"/>
      <c r="E57" s="695"/>
      <c r="F57" s="695"/>
      <c r="G57" s="488"/>
      <c r="H57" s="489"/>
      <c r="I57" s="432" t="s">
        <v>281</v>
      </c>
      <c r="J57" s="181"/>
      <c r="K57" s="181">
        <v>25</v>
      </c>
      <c r="L57" s="181"/>
      <c r="M57" s="181"/>
      <c r="N57" s="182"/>
      <c r="O57" s="153"/>
      <c r="P57" s="153"/>
      <c r="Q57" s="153"/>
      <c r="R57" s="153"/>
      <c r="S57" s="153"/>
    </row>
    <row r="58" spans="1:19" s="183" customFormat="1" ht="15" customHeight="1">
      <c r="A58" s="696" t="s">
        <v>80</v>
      </c>
      <c r="B58" s="697"/>
      <c r="C58" s="698" t="s">
        <v>103</v>
      </c>
      <c r="D58" s="698"/>
      <c r="E58" s="698"/>
      <c r="F58" s="698"/>
      <c r="G58" s="490"/>
      <c r="H58" s="491"/>
      <c r="I58" s="433" t="s">
        <v>281</v>
      </c>
      <c r="J58" s="181"/>
      <c r="K58" s="181">
        <v>30</v>
      </c>
      <c r="L58" s="181"/>
      <c r="M58" s="181"/>
      <c r="N58" s="182"/>
      <c r="O58" s="153"/>
      <c r="P58" s="153"/>
      <c r="Q58" s="153"/>
      <c r="R58" s="153"/>
      <c r="S58" s="153"/>
    </row>
    <row r="59" spans="1:19" s="183" customFormat="1" ht="15" customHeight="1">
      <c r="A59" s="699" t="s">
        <v>81</v>
      </c>
      <c r="B59" s="624"/>
      <c r="C59" s="617" t="s">
        <v>262</v>
      </c>
      <c r="D59" s="617"/>
      <c r="E59" s="617"/>
      <c r="F59" s="617"/>
      <c r="G59" s="492">
        <v>1</v>
      </c>
      <c r="H59" s="493"/>
      <c r="I59" s="432" t="s">
        <v>281</v>
      </c>
      <c r="J59" s="181"/>
      <c r="K59" s="181">
        <v>35</v>
      </c>
      <c r="L59" s="181"/>
      <c r="M59" s="181"/>
      <c r="N59" s="182"/>
      <c r="O59" s="153"/>
      <c r="P59" s="153"/>
      <c r="Q59" s="153"/>
      <c r="R59" s="153"/>
      <c r="S59" s="153"/>
    </row>
    <row r="60" spans="1:19" s="183" customFormat="1" ht="27" customHeight="1">
      <c r="A60" s="696" t="s">
        <v>82</v>
      </c>
      <c r="B60" s="697"/>
      <c r="C60" s="698" t="s">
        <v>263</v>
      </c>
      <c r="D60" s="698"/>
      <c r="E60" s="698"/>
      <c r="F60" s="698"/>
      <c r="G60" s="490"/>
      <c r="H60" s="491"/>
      <c r="I60" s="433" t="s">
        <v>281</v>
      </c>
      <c r="J60" s="181"/>
      <c r="K60" s="181"/>
      <c r="L60" s="181"/>
      <c r="M60" s="181"/>
      <c r="N60" s="182"/>
      <c r="O60" s="153"/>
      <c r="P60" s="153"/>
      <c r="Q60" s="153"/>
      <c r="R60" s="153"/>
      <c r="S60" s="153"/>
    </row>
    <row r="61" spans="1:19" s="183" customFormat="1" ht="27" customHeight="1">
      <c r="A61" s="699" t="s">
        <v>83</v>
      </c>
      <c r="B61" s="624"/>
      <c r="C61" s="617" t="s">
        <v>264</v>
      </c>
      <c r="D61" s="617"/>
      <c r="E61" s="617"/>
      <c r="F61" s="617"/>
      <c r="G61" s="492"/>
      <c r="H61" s="493"/>
      <c r="I61" s="432" t="s">
        <v>281</v>
      </c>
      <c r="J61" s="181"/>
      <c r="K61" s="181"/>
      <c r="L61" s="181"/>
      <c r="M61" s="181"/>
      <c r="N61" s="182"/>
      <c r="O61" s="153"/>
      <c r="P61" s="153"/>
      <c r="Q61" s="153"/>
      <c r="R61" s="153"/>
      <c r="S61" s="153"/>
    </row>
    <row r="62" spans="1:19" s="183" customFormat="1" ht="15" customHeight="1">
      <c r="A62" s="696" t="s">
        <v>84</v>
      </c>
      <c r="B62" s="697"/>
      <c r="C62" s="698" t="s">
        <v>104</v>
      </c>
      <c r="D62" s="698"/>
      <c r="E62" s="698"/>
      <c r="F62" s="698"/>
      <c r="G62" s="490"/>
      <c r="H62" s="491"/>
      <c r="I62" s="433" t="s">
        <v>281</v>
      </c>
      <c r="J62" s="181"/>
      <c r="K62" s="181"/>
      <c r="L62" s="181"/>
      <c r="M62" s="181"/>
      <c r="N62" s="182"/>
      <c r="O62" s="153"/>
      <c r="P62" s="153"/>
      <c r="Q62" s="153"/>
      <c r="R62" s="153"/>
      <c r="S62" s="153"/>
    </row>
    <row r="63" spans="1:19" s="183" customFormat="1" ht="15" customHeight="1">
      <c r="A63" s="699" t="s">
        <v>86</v>
      </c>
      <c r="B63" s="624"/>
      <c r="C63" s="617" t="s">
        <v>334</v>
      </c>
      <c r="D63" s="617"/>
      <c r="E63" s="617"/>
      <c r="F63" s="617"/>
      <c r="G63" s="492"/>
      <c r="H63" s="493"/>
      <c r="I63" s="432" t="s">
        <v>281</v>
      </c>
      <c r="J63" s="181"/>
      <c r="K63" s="181"/>
      <c r="L63" s="181"/>
      <c r="M63" s="181"/>
      <c r="N63" s="182"/>
      <c r="O63" s="153"/>
      <c r="P63" s="153"/>
      <c r="Q63" s="153"/>
      <c r="R63" s="153"/>
      <c r="S63" s="153"/>
    </row>
    <row r="64" spans="1:19" s="183" customFormat="1" ht="15" customHeight="1">
      <c r="A64" s="714" t="s">
        <v>87</v>
      </c>
      <c r="B64" s="715"/>
      <c r="C64" s="716" t="s">
        <v>102</v>
      </c>
      <c r="D64" s="716"/>
      <c r="E64" s="716"/>
      <c r="F64" s="716"/>
      <c r="G64" s="494"/>
      <c r="H64" s="495"/>
      <c r="I64" s="437" t="s">
        <v>281</v>
      </c>
      <c r="J64" s="181"/>
      <c r="K64" s="181"/>
      <c r="L64" s="181"/>
      <c r="M64" s="181"/>
      <c r="N64" s="182"/>
      <c r="O64" s="153"/>
      <c r="P64" s="153"/>
      <c r="Q64" s="153"/>
      <c r="R64" s="153"/>
      <c r="S64" s="153"/>
    </row>
    <row r="65" spans="1:20" s="183" customFormat="1" ht="15" customHeight="1">
      <c r="A65" s="206"/>
      <c r="B65" s="206"/>
      <c r="C65" s="207"/>
      <c r="D65" s="213"/>
      <c r="E65" s="208"/>
      <c r="F65" s="215" t="s">
        <v>112</v>
      </c>
      <c r="G65" s="209">
        <f>SUM(G57:G64)</f>
        <v>1</v>
      </c>
      <c r="H65" s="210"/>
      <c r="I65" s="210"/>
      <c r="J65" s="181"/>
      <c r="K65" s="181"/>
      <c r="L65" s="181"/>
      <c r="M65" s="181"/>
      <c r="N65" s="182"/>
      <c r="O65" s="153"/>
      <c r="P65" s="153"/>
      <c r="Q65" s="153"/>
      <c r="R65" s="153"/>
      <c r="S65" s="153"/>
    </row>
    <row r="66" spans="1:20" s="183" customFormat="1" ht="15" customHeight="1">
      <c r="A66" s="26"/>
      <c r="B66" s="26"/>
      <c r="C66" s="27"/>
      <c r="D66" s="27"/>
      <c r="E66" s="27"/>
      <c r="F66" s="27"/>
      <c r="G66" s="28"/>
      <c r="H66" s="28"/>
      <c r="I66" s="28"/>
      <c r="J66" s="181"/>
      <c r="K66" s="181"/>
      <c r="L66" s="181"/>
      <c r="M66" s="181"/>
      <c r="N66" s="182"/>
      <c r="O66" s="153"/>
      <c r="P66" s="153"/>
      <c r="Q66" s="153"/>
      <c r="R66" s="153"/>
      <c r="S66" s="153"/>
    </row>
    <row r="67" spans="1:20" s="183" customFormat="1" ht="15" customHeight="1" thickBot="1">
      <c r="A67" s="458" t="s">
        <v>159</v>
      </c>
      <c r="B67" s="87"/>
      <c r="C67" s="87"/>
      <c r="D67" s="87"/>
      <c r="E67" s="83"/>
      <c r="F67" s="123"/>
      <c r="G67" s="123"/>
      <c r="H67" s="123"/>
      <c r="I67" s="123"/>
      <c r="J67" s="181"/>
      <c r="K67" s="181"/>
      <c r="L67" s="181"/>
      <c r="M67" s="181"/>
      <c r="N67" s="182"/>
      <c r="O67" s="153"/>
      <c r="P67" s="153"/>
      <c r="Q67" s="153"/>
      <c r="R67" s="153"/>
      <c r="S67" s="153"/>
    </row>
    <row r="68" spans="1:20" s="183" customFormat="1" ht="50.25" customHeight="1">
      <c r="A68" s="639" t="s">
        <v>153</v>
      </c>
      <c r="B68" s="639"/>
      <c r="C68" s="639"/>
      <c r="D68" s="639"/>
      <c r="E68" s="639"/>
      <c r="F68" s="640"/>
      <c r="G68" s="216" t="s">
        <v>21</v>
      </c>
      <c r="H68" s="346" t="s">
        <v>230</v>
      </c>
      <c r="I68" s="216" t="s">
        <v>20</v>
      </c>
      <c r="J68" s="181"/>
      <c r="K68" s="181"/>
      <c r="L68" s="181"/>
      <c r="M68" s="181"/>
      <c r="N68" s="182"/>
      <c r="O68" s="153"/>
      <c r="P68" s="153"/>
      <c r="Q68" s="153"/>
      <c r="R68" s="153"/>
      <c r="S68" s="153"/>
    </row>
    <row r="69" spans="1:20" s="183" customFormat="1" ht="15" customHeight="1">
      <c r="A69" s="703" t="s">
        <v>88</v>
      </c>
      <c r="B69" s="704"/>
      <c r="C69" s="705" t="s">
        <v>96</v>
      </c>
      <c r="D69" s="705"/>
      <c r="E69" s="705"/>
      <c r="F69" s="705"/>
      <c r="G69" s="341"/>
      <c r="H69" s="180"/>
      <c r="I69" s="432" t="s">
        <v>281</v>
      </c>
      <c r="J69" s="181"/>
      <c r="K69" s="181"/>
      <c r="L69" s="181"/>
      <c r="M69" s="181"/>
      <c r="N69" s="182"/>
      <c r="O69" s="153"/>
      <c r="P69" s="153"/>
      <c r="Q69" s="153"/>
      <c r="R69" s="153"/>
      <c r="S69" s="153"/>
    </row>
    <row r="70" spans="1:20" s="183" customFormat="1" ht="15" customHeight="1">
      <c r="A70" s="682" t="s">
        <v>89</v>
      </c>
      <c r="B70" s="683"/>
      <c r="C70" s="677" t="s">
        <v>97</v>
      </c>
      <c r="D70" s="677"/>
      <c r="E70" s="677"/>
      <c r="F70" s="677"/>
      <c r="G70" s="342">
        <v>1</v>
      </c>
      <c r="H70" s="185"/>
      <c r="I70" s="433" t="s">
        <v>281</v>
      </c>
      <c r="J70" s="181"/>
      <c r="K70" s="181"/>
      <c r="L70" s="181"/>
      <c r="M70" s="181"/>
      <c r="N70" s="182"/>
      <c r="O70" s="153"/>
      <c r="P70" s="153"/>
      <c r="Q70" s="153"/>
      <c r="R70" s="153"/>
      <c r="S70" s="153"/>
    </row>
    <row r="71" spans="1:20" s="183" customFormat="1" ht="15" customHeight="1">
      <c r="A71" s="684" t="s">
        <v>90</v>
      </c>
      <c r="B71" s="685"/>
      <c r="C71" s="686" t="s">
        <v>98</v>
      </c>
      <c r="D71" s="686"/>
      <c r="E71" s="686"/>
      <c r="F71" s="686"/>
      <c r="G71" s="343"/>
      <c r="H71" s="187"/>
      <c r="I71" s="432" t="s">
        <v>281</v>
      </c>
      <c r="J71" s="181"/>
      <c r="K71" s="181"/>
      <c r="L71" s="181"/>
      <c r="M71" s="181"/>
      <c r="N71" s="182"/>
      <c r="O71" s="153"/>
      <c r="P71" s="153"/>
      <c r="Q71" s="153"/>
      <c r="R71" s="153"/>
      <c r="S71" s="153"/>
    </row>
    <row r="72" spans="1:20" s="183" customFormat="1" ht="15" customHeight="1">
      <c r="A72" s="682" t="s">
        <v>93</v>
      </c>
      <c r="B72" s="683"/>
      <c r="C72" s="677" t="s">
        <v>99</v>
      </c>
      <c r="D72" s="677"/>
      <c r="E72" s="677"/>
      <c r="F72" s="677"/>
      <c r="G72" s="342"/>
      <c r="H72" s="185"/>
      <c r="I72" s="433" t="s">
        <v>281</v>
      </c>
      <c r="J72" s="181"/>
      <c r="K72" s="181"/>
      <c r="L72" s="181"/>
      <c r="M72" s="181"/>
      <c r="N72" s="182"/>
      <c r="O72" s="153"/>
      <c r="P72" s="153"/>
      <c r="Q72" s="153"/>
      <c r="R72" s="153"/>
      <c r="S72" s="153"/>
    </row>
    <row r="73" spans="1:20" s="183" customFormat="1" ht="15" customHeight="1">
      <c r="A73" s="684" t="s">
        <v>94</v>
      </c>
      <c r="B73" s="685"/>
      <c r="C73" s="686" t="s">
        <v>259</v>
      </c>
      <c r="D73" s="686"/>
      <c r="E73" s="370" t="s">
        <v>252</v>
      </c>
      <c r="F73" s="504">
        <v>50</v>
      </c>
      <c r="G73" s="343">
        <f>IF(F73=50, 1, IF(F73=75, 2, 0))</f>
        <v>1</v>
      </c>
      <c r="H73" s="187"/>
      <c r="I73" s="432" t="s">
        <v>281</v>
      </c>
      <c r="J73" s="181"/>
      <c r="K73" s="181"/>
      <c r="L73" s="181"/>
      <c r="M73" s="181"/>
      <c r="N73" s="182"/>
      <c r="O73" s="153"/>
      <c r="P73" s="153"/>
      <c r="Q73" s="153"/>
      <c r="R73" s="153"/>
      <c r="S73" s="153"/>
    </row>
    <row r="74" spans="1:20" s="213" customFormat="1" ht="15" customHeight="1">
      <c r="A74" s="682" t="s">
        <v>91</v>
      </c>
      <c r="B74" s="683"/>
      <c r="C74" s="677" t="s">
        <v>335</v>
      </c>
      <c r="D74" s="677"/>
      <c r="E74" s="371" t="s">
        <v>252</v>
      </c>
      <c r="F74" s="487">
        <v>25</v>
      </c>
      <c r="G74" s="342">
        <f>IF(F74=25, 1, IF(F74=50, 2, IF(F74=75, 3, 0)))</f>
        <v>1</v>
      </c>
      <c r="H74" s="185"/>
      <c r="I74" s="433" t="s">
        <v>281</v>
      </c>
      <c r="J74" s="211"/>
      <c r="K74" s="211"/>
      <c r="L74" s="211"/>
      <c r="M74" s="211"/>
      <c r="N74" s="212"/>
    </row>
    <row r="75" spans="1:20" s="13" customFormat="1" ht="15" customHeight="1">
      <c r="A75" s="690" t="s">
        <v>92</v>
      </c>
      <c r="B75" s="691"/>
      <c r="C75" s="692" t="s">
        <v>101</v>
      </c>
      <c r="D75" s="692"/>
      <c r="E75" s="692"/>
      <c r="F75" s="692"/>
      <c r="G75" s="374"/>
      <c r="H75" s="307"/>
      <c r="I75" s="432" t="s">
        <v>281</v>
      </c>
      <c r="J75" s="12"/>
      <c r="K75" s="12"/>
      <c r="L75" s="12"/>
      <c r="M75" s="12"/>
      <c r="N75" s="7"/>
    </row>
    <row r="76" spans="1:20" s="52" customFormat="1" ht="15" customHeight="1">
      <c r="A76" s="687" t="s">
        <v>95</v>
      </c>
      <c r="B76" s="688"/>
      <c r="C76" s="689" t="s">
        <v>100</v>
      </c>
      <c r="D76" s="689"/>
      <c r="E76" s="689"/>
      <c r="F76" s="689"/>
      <c r="G76" s="344"/>
      <c r="H76" s="345"/>
      <c r="I76" s="437" t="s">
        <v>281</v>
      </c>
      <c r="K76" s="13"/>
      <c r="L76" s="13"/>
      <c r="M76" s="13"/>
      <c r="N76" s="13"/>
      <c r="O76" s="13"/>
      <c r="P76" s="13"/>
      <c r="Q76" s="13"/>
      <c r="R76" s="13"/>
      <c r="S76" s="13"/>
      <c r="T76" s="13"/>
    </row>
    <row r="77" spans="1:20" s="13" customFormat="1" ht="15" customHeight="1">
      <c r="A77" s="139"/>
      <c r="B77" s="85"/>
      <c r="C77" s="85"/>
      <c r="D77" s="214"/>
      <c r="E77" s="214"/>
      <c r="F77" s="219" t="s">
        <v>113</v>
      </c>
      <c r="G77" s="50">
        <f>SUM(G69:G76)</f>
        <v>3</v>
      </c>
      <c r="H77" s="16"/>
      <c r="I77" s="16"/>
      <c r="J77" s="12"/>
      <c r="K77" s="12"/>
      <c r="L77" s="12"/>
      <c r="M77" s="12"/>
      <c r="N77" s="7"/>
    </row>
    <row r="78" spans="1:20" s="183" customFormat="1" ht="15" customHeight="1">
      <c r="A78" s="700"/>
      <c r="B78" s="700"/>
      <c r="C78" s="700"/>
      <c r="D78" s="15"/>
      <c r="E78" s="15"/>
      <c r="F78" s="15"/>
      <c r="G78" s="13"/>
      <c r="H78" s="13"/>
      <c r="I78" s="13"/>
      <c r="J78" s="181"/>
      <c r="K78" s="181"/>
      <c r="L78" s="181"/>
      <c r="M78" s="181"/>
      <c r="N78" s="182"/>
      <c r="O78" s="153"/>
      <c r="P78" s="153"/>
      <c r="Q78" s="153"/>
      <c r="R78" s="153"/>
      <c r="S78" s="153"/>
    </row>
    <row r="79" spans="1:20" s="183" customFormat="1" ht="15" customHeight="1">
      <c r="A79" s="700"/>
      <c r="B79" s="700"/>
      <c r="C79" s="700"/>
      <c r="D79" s="700"/>
      <c r="E79" s="547"/>
      <c r="F79" s="547"/>
      <c r="G79" s="13"/>
      <c r="H79" s="13"/>
      <c r="I79" s="13"/>
      <c r="J79" s="181"/>
      <c r="K79" s="181"/>
      <c r="L79" s="181"/>
      <c r="M79" s="181"/>
      <c r="N79" s="182"/>
      <c r="O79" s="153"/>
      <c r="P79" s="153"/>
      <c r="Q79" s="153"/>
      <c r="R79" s="153"/>
      <c r="S79" s="153"/>
    </row>
    <row r="80" spans="1:20" s="183" customFormat="1" ht="15" customHeight="1">
      <c r="A80" s="10"/>
      <c r="B80" s="700"/>
      <c r="C80" s="701"/>
      <c r="D80" s="701"/>
      <c r="E80" s="701"/>
      <c r="F80" s="701"/>
      <c r="G80" s="13"/>
      <c r="H80" s="13"/>
      <c r="I80" s="13"/>
      <c r="J80" s="181"/>
      <c r="K80" s="181"/>
      <c r="L80" s="181"/>
      <c r="M80" s="181"/>
      <c r="N80" s="182"/>
      <c r="O80" s="153"/>
      <c r="P80" s="153"/>
      <c r="Q80" s="153"/>
      <c r="R80" s="153"/>
      <c r="S80" s="153"/>
    </row>
    <row r="81" spans="1:20" s="183" customFormat="1" ht="15" customHeight="1">
      <c r="A81" s="700"/>
      <c r="B81" s="700"/>
      <c r="C81" s="700"/>
      <c r="D81" s="15"/>
      <c r="E81" s="15"/>
      <c r="F81" s="15"/>
      <c r="G81" s="13"/>
      <c r="H81" s="13"/>
      <c r="I81" s="13"/>
      <c r="J81" s="181"/>
      <c r="K81" s="181"/>
      <c r="L81" s="181"/>
      <c r="M81" s="181"/>
      <c r="N81" s="182"/>
      <c r="O81" s="153"/>
      <c r="P81" s="153"/>
      <c r="Q81" s="153"/>
      <c r="R81" s="153"/>
      <c r="S81" s="153"/>
    </row>
    <row r="82" spans="1:20" s="183" customFormat="1" ht="15" customHeight="1">
      <c r="A82" s="29"/>
      <c r="B82" s="29"/>
      <c r="C82" s="29"/>
      <c r="D82" s="15"/>
      <c r="E82" s="15"/>
      <c r="F82" s="15"/>
      <c r="G82" s="13"/>
      <c r="H82" s="13"/>
      <c r="I82" s="13"/>
      <c r="J82" s="181"/>
      <c r="K82" s="181"/>
      <c r="L82" s="181"/>
      <c r="M82" s="181"/>
      <c r="N82" s="182"/>
      <c r="O82" s="153"/>
      <c r="P82" s="153"/>
      <c r="Q82" s="153"/>
      <c r="R82" s="153"/>
      <c r="S82" s="153"/>
    </row>
    <row r="83" spans="1:20" s="183" customFormat="1" ht="15" customHeight="1">
      <c r="A83" s="30"/>
      <c r="B83" s="30"/>
      <c r="C83" s="30"/>
      <c r="D83" s="30"/>
      <c r="E83" s="30"/>
      <c r="F83" s="30"/>
      <c r="G83" s="31"/>
      <c r="H83" s="31"/>
      <c r="I83" s="31"/>
      <c r="J83" s="181"/>
      <c r="K83" s="181"/>
      <c r="L83" s="181"/>
      <c r="M83" s="181"/>
      <c r="N83" s="182"/>
      <c r="O83" s="153"/>
      <c r="P83" s="153"/>
      <c r="Q83" s="153"/>
      <c r="R83" s="153"/>
      <c r="S83" s="153"/>
    </row>
    <row r="84" spans="1:20" s="183" customFormat="1" ht="15" customHeight="1">
      <c r="A84" s="32"/>
      <c r="B84" s="32"/>
      <c r="C84" s="702"/>
      <c r="D84" s="234"/>
      <c r="E84" s="32"/>
      <c r="F84" s="32"/>
      <c r="G84" s="31"/>
      <c r="H84" s="31"/>
      <c r="I84" s="31"/>
      <c r="J84" s="181"/>
      <c r="K84" s="181"/>
      <c r="L84" s="181"/>
      <c r="M84" s="181"/>
      <c r="N84" s="182"/>
      <c r="O84" s="153"/>
      <c r="P84" s="153"/>
      <c r="Q84" s="153"/>
      <c r="R84" s="153"/>
      <c r="S84" s="153"/>
    </row>
    <row r="85" spans="1:20" s="183" customFormat="1" ht="15" customHeight="1">
      <c r="A85" s="702"/>
      <c r="B85" s="702"/>
      <c r="C85" s="702"/>
      <c r="D85" s="33"/>
      <c r="E85" s="32"/>
      <c r="F85" s="32"/>
      <c r="G85" s="31"/>
      <c r="H85" s="31"/>
      <c r="I85" s="31"/>
      <c r="J85" s="181"/>
      <c r="K85" s="181"/>
      <c r="L85" s="181"/>
      <c r="M85" s="181"/>
      <c r="N85" s="182"/>
      <c r="O85" s="153"/>
      <c r="P85" s="153"/>
      <c r="Q85" s="153"/>
      <c r="R85" s="153"/>
      <c r="S85" s="153"/>
    </row>
    <row r="86" spans="1:20" s="213" customFormat="1" ht="18" customHeight="1">
      <c r="A86" s="547"/>
      <c r="B86" s="547"/>
      <c r="C86" s="228"/>
      <c r="D86" s="12"/>
      <c r="E86" s="12"/>
      <c r="F86" s="7"/>
      <c r="G86" s="31"/>
      <c r="H86" s="31"/>
      <c r="I86" s="31"/>
      <c r="J86" s="211"/>
      <c r="K86" s="211"/>
      <c r="L86" s="211"/>
      <c r="M86" s="211"/>
      <c r="N86" s="212"/>
    </row>
    <row r="87" spans="1:20" s="13" customFormat="1" ht="12.95" customHeight="1">
      <c r="A87" s="547"/>
      <c r="B87" s="547"/>
      <c r="C87" s="228"/>
      <c r="D87" s="12"/>
      <c r="E87" s="12"/>
      <c r="F87" s="7"/>
      <c r="G87" s="31"/>
      <c r="H87" s="31"/>
      <c r="I87" s="31"/>
      <c r="J87" s="12"/>
      <c r="K87" s="12"/>
      <c r="L87" s="12"/>
      <c r="M87" s="12"/>
      <c r="N87" s="7"/>
    </row>
    <row r="88" spans="1:20" s="52" customFormat="1" ht="18" customHeight="1">
      <c r="A88" s="657"/>
      <c r="B88" s="657"/>
      <c r="C88" s="227"/>
      <c r="D88" s="5"/>
      <c r="E88" s="6"/>
      <c r="F88" s="7"/>
      <c r="G88" s="31"/>
      <c r="H88" s="31"/>
      <c r="I88" s="31"/>
      <c r="K88" s="13"/>
      <c r="L88" s="13"/>
      <c r="M88" s="13"/>
      <c r="N88" s="13"/>
      <c r="O88" s="13"/>
      <c r="P88" s="13"/>
      <c r="Q88" s="13"/>
      <c r="R88" s="13"/>
      <c r="S88" s="13"/>
      <c r="T88" s="13"/>
    </row>
    <row r="89" spans="1:20" s="13" customFormat="1" ht="50.25" customHeight="1">
      <c r="A89" s="547"/>
      <c r="B89" s="547"/>
      <c r="C89" s="228"/>
      <c r="D89" s="12"/>
      <c r="E89" s="12"/>
      <c r="F89" s="7"/>
      <c r="G89" s="31"/>
      <c r="H89" s="31"/>
      <c r="I89" s="31"/>
      <c r="J89" s="12"/>
      <c r="K89" s="12"/>
      <c r="L89" s="12"/>
      <c r="M89" s="12"/>
      <c r="N89" s="7"/>
    </row>
    <row r="90" spans="1:20" s="183" customFormat="1" ht="15" customHeight="1">
      <c r="A90" s="547"/>
      <c r="B90" s="547"/>
      <c r="C90" s="228"/>
      <c r="D90" s="12"/>
      <c r="E90" s="12"/>
      <c r="F90" s="7"/>
      <c r="G90" s="31"/>
      <c r="H90" s="31"/>
      <c r="I90" s="31"/>
      <c r="J90" s="181"/>
      <c r="K90" s="181"/>
      <c r="L90" s="181"/>
      <c r="M90" s="181"/>
      <c r="N90" s="182"/>
      <c r="O90" s="153"/>
      <c r="P90" s="153"/>
      <c r="Q90" s="153"/>
      <c r="R90" s="153"/>
      <c r="S90" s="153"/>
    </row>
    <row r="91" spans="1:20" s="183" customFormat="1" ht="15" customHeight="1">
      <c r="A91" s="547"/>
      <c r="B91" s="547"/>
      <c r="C91" s="228"/>
      <c r="D91" s="12"/>
      <c r="E91" s="12"/>
      <c r="F91" s="7"/>
      <c r="G91" s="31"/>
      <c r="H91" s="31"/>
      <c r="I91" s="31"/>
      <c r="J91" s="181"/>
      <c r="K91" s="181"/>
      <c r="L91" s="181"/>
      <c r="M91" s="181"/>
      <c r="N91" s="182"/>
      <c r="O91" s="153"/>
      <c r="P91" s="153"/>
      <c r="Q91" s="153"/>
      <c r="R91" s="153"/>
      <c r="S91" s="153"/>
    </row>
    <row r="92" spans="1:20" s="183" customFormat="1" ht="15" customHeight="1">
      <c r="A92" s="547"/>
      <c r="B92" s="547"/>
      <c r="C92" s="228"/>
      <c r="D92" s="14"/>
      <c r="E92" s="6"/>
      <c r="F92" s="7"/>
      <c r="G92" s="31"/>
      <c r="H92" s="31"/>
      <c r="I92" s="31"/>
      <c r="J92" s="181"/>
      <c r="K92" s="181"/>
      <c r="L92" s="181"/>
      <c r="M92" s="181"/>
      <c r="N92" s="182"/>
      <c r="O92" s="153"/>
      <c r="P92" s="153"/>
      <c r="Q92" s="153"/>
      <c r="R92" s="153"/>
      <c r="S92" s="153"/>
    </row>
    <row r="93" spans="1:20" s="183" customFormat="1" ht="15" customHeight="1">
      <c r="A93" s="657"/>
      <c r="B93" s="657"/>
      <c r="C93" s="228"/>
      <c r="D93" s="5"/>
      <c r="E93" s="6"/>
      <c r="F93" s="7"/>
      <c r="G93" s="31"/>
      <c r="H93" s="31"/>
      <c r="I93" s="31"/>
      <c r="J93" s="181"/>
      <c r="K93" s="181"/>
      <c r="L93" s="181"/>
      <c r="M93" s="181"/>
      <c r="N93" s="182"/>
      <c r="O93" s="153"/>
      <c r="P93" s="153"/>
      <c r="Q93" s="153"/>
      <c r="R93" s="153"/>
      <c r="S93" s="153"/>
    </row>
    <row r="94" spans="1:20" s="183" customFormat="1" ht="15" customHeight="1">
      <c r="A94" s="547"/>
      <c r="B94" s="547"/>
      <c r="C94" s="228"/>
      <c r="D94" s="12"/>
      <c r="E94" s="12"/>
      <c r="F94" s="7"/>
      <c r="G94" s="31"/>
      <c r="H94" s="31"/>
      <c r="I94" s="31"/>
      <c r="J94" s="181"/>
      <c r="K94" s="181"/>
      <c r="L94" s="181"/>
      <c r="M94" s="181"/>
      <c r="N94" s="182"/>
      <c r="O94" s="153"/>
      <c r="P94" s="153"/>
      <c r="Q94" s="153"/>
      <c r="R94" s="153"/>
      <c r="S94" s="153"/>
    </row>
    <row r="95" spans="1:20" s="183" customFormat="1" ht="15" customHeight="1">
      <c r="A95" s="547"/>
      <c r="B95" s="547"/>
      <c r="C95" s="228"/>
      <c r="D95" s="12"/>
      <c r="E95" s="12"/>
      <c r="F95" s="7"/>
      <c r="G95" s="31"/>
      <c r="H95" s="31"/>
      <c r="I95" s="31"/>
      <c r="J95" s="181"/>
      <c r="K95" s="181"/>
      <c r="L95" s="181"/>
      <c r="M95" s="181"/>
      <c r="N95" s="182"/>
      <c r="O95" s="153"/>
      <c r="P95" s="153"/>
      <c r="Q95" s="153"/>
      <c r="R95" s="153"/>
      <c r="S95" s="153"/>
    </row>
    <row r="96" spans="1:20" s="183" customFormat="1" ht="15" customHeight="1">
      <c r="A96" s="657"/>
      <c r="B96" s="657"/>
      <c r="C96" s="228"/>
      <c r="D96" s="5"/>
      <c r="E96" s="6"/>
      <c r="F96" s="7"/>
      <c r="G96" s="31"/>
      <c r="H96" s="31"/>
      <c r="I96" s="31"/>
      <c r="J96" s="181"/>
      <c r="K96" s="181"/>
      <c r="L96" s="181"/>
      <c r="M96" s="181"/>
      <c r="N96" s="182"/>
      <c r="O96" s="153"/>
      <c r="P96" s="153"/>
      <c r="Q96" s="153"/>
      <c r="R96" s="153"/>
      <c r="S96" s="153"/>
    </row>
    <row r="97" spans="1:19" s="183" customFormat="1" ht="15" customHeight="1">
      <c r="A97" s="547"/>
      <c r="B97" s="547"/>
      <c r="C97" s="228"/>
      <c r="D97" s="12"/>
      <c r="E97" s="12"/>
      <c r="F97" s="7"/>
      <c r="G97" s="31"/>
      <c r="H97" s="31"/>
      <c r="I97" s="31"/>
      <c r="J97" s="181"/>
      <c r="K97" s="181"/>
      <c r="L97" s="181"/>
      <c r="M97" s="181"/>
      <c r="N97" s="182"/>
      <c r="O97" s="153"/>
      <c r="P97" s="153"/>
      <c r="Q97" s="153"/>
      <c r="R97" s="153"/>
      <c r="S97" s="153"/>
    </row>
    <row r="98" spans="1:19" s="183" customFormat="1" ht="15" customHeight="1">
      <c r="A98" s="547"/>
      <c r="B98" s="547"/>
      <c r="C98" s="228"/>
      <c r="D98" s="12"/>
      <c r="E98" s="12"/>
      <c r="F98" s="7"/>
      <c r="G98" s="31"/>
      <c r="H98" s="31"/>
      <c r="I98" s="31"/>
      <c r="J98" s="181"/>
      <c r="K98" s="181"/>
      <c r="L98" s="181"/>
      <c r="M98" s="181"/>
      <c r="N98" s="182"/>
      <c r="O98" s="153"/>
      <c r="P98" s="153"/>
      <c r="Q98" s="153"/>
      <c r="R98" s="153"/>
      <c r="S98" s="153"/>
    </row>
    <row r="99" spans="1:19" s="183" customFormat="1" ht="15" customHeight="1">
      <c r="A99" s="547"/>
      <c r="B99" s="547"/>
      <c r="C99" s="228"/>
      <c r="D99" s="12"/>
      <c r="E99" s="12"/>
      <c r="F99" s="7"/>
      <c r="G99" s="31"/>
      <c r="H99" s="31"/>
      <c r="I99" s="31"/>
      <c r="J99" s="181"/>
      <c r="K99" s="181"/>
      <c r="L99" s="181"/>
      <c r="M99" s="181"/>
      <c r="N99" s="182"/>
      <c r="O99" s="153"/>
      <c r="P99" s="153"/>
      <c r="Q99" s="153"/>
      <c r="R99" s="153"/>
      <c r="S99" s="153"/>
    </row>
    <row r="100" spans="1:19" s="183" customFormat="1" ht="15" customHeight="1">
      <c r="A100" s="657"/>
      <c r="B100" s="657"/>
      <c r="C100" s="657"/>
      <c r="D100" s="35"/>
      <c r="E100" s="36"/>
      <c r="F100" s="36"/>
      <c r="G100" s="13"/>
      <c r="H100" s="13"/>
      <c r="I100" s="13"/>
      <c r="J100" s="181"/>
      <c r="K100" s="181"/>
      <c r="L100" s="181"/>
      <c r="M100" s="181"/>
      <c r="N100" s="182"/>
      <c r="O100" s="153"/>
      <c r="P100" s="153"/>
      <c r="Q100" s="153"/>
      <c r="R100" s="153"/>
      <c r="S100" s="153"/>
    </row>
    <row r="101" spans="1:19" s="31" customFormat="1" ht="18" customHeight="1">
      <c r="A101" s="26"/>
      <c r="B101" s="26"/>
      <c r="C101" s="26"/>
      <c r="D101" s="37"/>
      <c r="E101" s="38"/>
      <c r="F101" s="38"/>
      <c r="G101" s="13"/>
      <c r="H101" s="13"/>
      <c r="I101" s="13"/>
    </row>
    <row r="102" spans="1:19" s="13" customFormat="1" ht="18.75" customHeight="1">
      <c r="A102" s="26"/>
      <c r="B102" s="658"/>
      <c r="C102" s="658"/>
      <c r="D102" s="658"/>
      <c r="E102" s="243"/>
      <c r="F102" s="40"/>
      <c r="L102" s="17"/>
      <c r="M102" s="17"/>
      <c r="N102" s="17"/>
      <c r="O102" s="17"/>
      <c r="P102" s="18"/>
      <c r="Q102" s="18"/>
      <c r="R102" s="18"/>
    </row>
    <row r="103" spans="1:19" s="13" customFormat="1" ht="15.75" customHeight="1">
      <c r="A103" s="26"/>
      <c r="B103" s="658"/>
      <c r="C103" s="658"/>
      <c r="D103" s="658"/>
      <c r="E103" s="243"/>
      <c r="F103" s="40"/>
    </row>
    <row r="104" spans="1:19" s="13" customFormat="1" ht="17.25" customHeight="1">
      <c r="A104" s="26"/>
      <c r="B104" s="26"/>
      <c r="C104" s="26"/>
      <c r="D104" s="37"/>
      <c r="E104" s="38"/>
      <c r="F104" s="38"/>
    </row>
    <row r="105" spans="1:19" s="13" customFormat="1" ht="18.75" customHeight="1">
      <c r="A105" s="26"/>
      <c r="B105" s="657"/>
      <c r="C105" s="657"/>
      <c r="D105" s="657"/>
      <c r="E105" s="244"/>
      <c r="F105" s="41"/>
      <c r="L105" s="17"/>
      <c r="M105" s="17"/>
      <c r="N105" s="17"/>
      <c r="O105" s="17"/>
      <c r="P105" s="18"/>
      <c r="Q105" s="18"/>
      <c r="R105" s="18"/>
    </row>
    <row r="106" spans="1:19" s="13" customFormat="1" ht="13.5" customHeight="1">
      <c r="A106" s="26"/>
      <c r="B106" s="26"/>
      <c r="C106" s="564"/>
      <c r="D106" s="564"/>
      <c r="E106" s="38"/>
      <c r="F106" s="38"/>
      <c r="L106" s="17"/>
      <c r="M106" s="17"/>
      <c r="N106" s="17"/>
      <c r="O106" s="17"/>
      <c r="P106" s="18"/>
      <c r="Q106" s="18"/>
      <c r="R106" s="18"/>
    </row>
    <row r="107" spans="1:19" s="31" customFormat="1" ht="24.75" customHeight="1">
      <c r="A107" s="547"/>
      <c r="B107" s="547"/>
      <c r="C107" s="11"/>
      <c r="D107" s="12"/>
      <c r="E107" s="12"/>
      <c r="F107" s="12"/>
      <c r="G107" s="43"/>
      <c r="H107" s="7"/>
      <c r="I107" s="13"/>
    </row>
    <row r="108" spans="1:19" s="31" customFormat="1" ht="45.75" customHeight="1">
      <c r="A108" s="548"/>
      <c r="B108" s="548"/>
      <c r="C108" s="548"/>
      <c r="D108" s="548"/>
      <c r="E108" s="548"/>
      <c r="F108" s="548"/>
      <c r="G108" s="592"/>
      <c r="H108" s="592"/>
      <c r="I108" s="13"/>
    </row>
    <row r="109" spans="1:19" s="31" customFormat="1" ht="40.5" customHeight="1">
      <c r="A109" s="645"/>
      <c r="B109" s="645"/>
      <c r="C109" s="645"/>
      <c r="D109" s="229"/>
      <c r="E109" s="680"/>
      <c r="F109" s="680"/>
      <c r="G109" s="13"/>
      <c r="H109" s="13"/>
      <c r="I109" s="13"/>
    </row>
    <row r="110" spans="1:19" s="31" customFormat="1" ht="18" customHeight="1">
      <c r="A110" s="547"/>
      <c r="B110" s="547"/>
      <c r="C110" s="547"/>
      <c r="D110" s="229"/>
      <c r="E110" s="680"/>
      <c r="F110" s="680"/>
      <c r="G110" s="13"/>
      <c r="H110" s="13"/>
      <c r="I110" s="13"/>
    </row>
    <row r="111" spans="1:19" s="31" customFormat="1" ht="18" customHeight="1">
      <c r="A111" s="657"/>
      <c r="B111" s="657"/>
      <c r="C111" s="657"/>
      <c r="D111" s="231"/>
      <c r="E111" s="680"/>
      <c r="F111" s="680"/>
      <c r="G111" s="13"/>
      <c r="H111" s="13"/>
      <c r="I111" s="13"/>
    </row>
    <row r="112" spans="1:19" s="31" customFormat="1" ht="18" customHeight="1">
      <c r="A112" s="645"/>
      <c r="B112" s="645"/>
      <c r="C112" s="645"/>
      <c r="D112" s="229"/>
      <c r="E112" s="680"/>
      <c r="F112" s="680"/>
      <c r="G112" s="13"/>
      <c r="H112" s="13"/>
      <c r="I112" s="13"/>
    </row>
    <row r="113" spans="1:9" s="31" customFormat="1" ht="18" customHeight="1">
      <c r="A113" s="645"/>
      <c r="B113" s="645"/>
      <c r="C113" s="645"/>
      <c r="D113" s="229"/>
      <c r="E113" s="680"/>
      <c r="F113" s="680"/>
      <c r="G113" s="13"/>
      <c r="H113" s="13"/>
      <c r="I113" s="13"/>
    </row>
    <row r="114" spans="1:9" s="31" customFormat="1" ht="18" customHeight="1">
      <c r="A114" s="646"/>
      <c r="B114" s="646"/>
      <c r="C114" s="646"/>
      <c r="D114" s="231"/>
      <c r="E114" s="680"/>
      <c r="F114" s="680"/>
      <c r="G114" s="13"/>
      <c r="H114" s="13"/>
      <c r="I114" s="13"/>
    </row>
    <row r="115" spans="1:9" s="31" customFormat="1" ht="18" customHeight="1">
      <c r="A115" s="547"/>
      <c r="B115" s="547"/>
      <c r="C115" s="547"/>
      <c r="D115" s="229"/>
      <c r="E115" s="680"/>
      <c r="F115" s="680"/>
      <c r="G115" s="13"/>
      <c r="H115" s="13"/>
      <c r="I115" s="13"/>
    </row>
    <row r="116" spans="1:9" s="31" customFormat="1" ht="18" customHeight="1">
      <c r="A116" s="547"/>
      <c r="B116" s="547"/>
      <c r="C116" s="547"/>
      <c r="D116" s="229"/>
      <c r="E116" s="680"/>
      <c r="F116" s="680"/>
      <c r="G116" s="13"/>
      <c r="H116" s="13"/>
      <c r="I116" s="13"/>
    </row>
    <row r="117" spans="1:9" s="31" customFormat="1" ht="18" customHeight="1">
      <c r="A117" s="645"/>
      <c r="B117" s="645"/>
      <c r="C117" s="645"/>
      <c r="D117" s="229"/>
      <c r="E117" s="680"/>
      <c r="F117" s="680"/>
      <c r="G117" s="13"/>
      <c r="H117" s="13"/>
      <c r="I117" s="13"/>
    </row>
    <row r="118" spans="1:9" s="31" customFormat="1" ht="18" customHeight="1">
      <c r="A118" s="547"/>
      <c r="B118" s="547"/>
      <c r="C118" s="547"/>
      <c r="D118" s="229"/>
      <c r="E118" s="680"/>
      <c r="F118" s="680"/>
      <c r="G118" s="13"/>
      <c r="H118" s="13"/>
      <c r="I118" s="13"/>
    </row>
    <row r="119" spans="1:9" s="31" customFormat="1" ht="18" customHeight="1">
      <c r="A119" s="645"/>
      <c r="B119" s="645"/>
      <c r="C119" s="645"/>
      <c r="D119" s="229"/>
      <c r="E119" s="680"/>
      <c r="F119" s="680"/>
      <c r="G119" s="13"/>
      <c r="H119" s="13"/>
      <c r="I119" s="13"/>
    </row>
    <row r="120" spans="1:9" s="31" customFormat="1" ht="18" customHeight="1">
      <c r="A120" s="646"/>
      <c r="B120" s="646"/>
      <c r="C120" s="646"/>
      <c r="D120" s="231"/>
      <c r="E120" s="680"/>
      <c r="F120" s="680"/>
      <c r="G120" s="13"/>
      <c r="H120" s="13"/>
      <c r="I120" s="13"/>
    </row>
    <row r="121" spans="1:9" s="31" customFormat="1" ht="18" customHeight="1">
      <c r="A121" s="547"/>
      <c r="B121" s="547"/>
      <c r="C121" s="547"/>
      <c r="D121" s="229"/>
      <c r="E121" s="680"/>
      <c r="F121" s="680"/>
      <c r="G121" s="13"/>
      <c r="H121" s="13"/>
      <c r="I121" s="13"/>
    </row>
    <row r="122" spans="1:9" s="31" customFormat="1" ht="18" customHeight="1">
      <c r="A122" s="547"/>
      <c r="B122" s="547"/>
      <c r="C122" s="547"/>
      <c r="D122" s="229"/>
      <c r="E122" s="680"/>
      <c r="F122" s="680"/>
      <c r="G122" s="13"/>
      <c r="H122" s="13"/>
      <c r="I122" s="13"/>
    </row>
    <row r="123" spans="1:9" s="31" customFormat="1" ht="18" customHeight="1">
      <c r="A123" s="645"/>
      <c r="B123" s="645"/>
      <c r="C123" s="645"/>
      <c r="D123" s="229"/>
      <c r="E123" s="680"/>
      <c r="F123" s="680"/>
      <c r="G123" s="13"/>
      <c r="H123" s="13"/>
      <c r="I123" s="13"/>
    </row>
    <row r="124" spans="1:9" s="13" customFormat="1" ht="13.5" customHeight="1">
      <c r="A124" s="547"/>
      <c r="B124" s="547"/>
      <c r="C124" s="547"/>
      <c r="D124" s="229"/>
      <c r="E124" s="680"/>
      <c r="F124" s="680"/>
    </row>
    <row r="125" spans="1:9" s="13" customFormat="1" ht="13.5" customHeight="1">
      <c r="A125" s="657"/>
      <c r="B125" s="657"/>
      <c r="C125" s="657"/>
      <c r="D125" s="231"/>
      <c r="E125" s="680"/>
      <c r="F125" s="680"/>
    </row>
    <row r="126" spans="1:9" s="13" customFormat="1" ht="13.5" customHeight="1">
      <c r="A126" s="645"/>
      <c r="B126" s="645"/>
      <c r="C126" s="645"/>
      <c r="D126" s="229"/>
      <c r="E126" s="680"/>
      <c r="F126" s="680"/>
    </row>
    <row r="127" spans="1:9" s="13" customFormat="1" ht="13.5" customHeight="1">
      <c r="A127" s="645"/>
      <c r="B127" s="645"/>
      <c r="C127" s="645"/>
      <c r="D127" s="229"/>
      <c r="E127" s="680"/>
      <c r="F127" s="680"/>
    </row>
    <row r="128" spans="1:9" s="13" customFormat="1" ht="13.5" customHeight="1">
      <c r="A128" s="646"/>
      <c r="B128" s="646"/>
      <c r="C128" s="646"/>
      <c r="D128" s="231"/>
      <c r="E128" s="680"/>
      <c r="F128" s="680"/>
    </row>
    <row r="129" spans="1:20" s="13" customFormat="1" ht="13.5" customHeight="1">
      <c r="A129" s="547"/>
      <c r="B129" s="547"/>
      <c r="C129" s="547"/>
      <c r="D129" s="229"/>
      <c r="E129" s="680"/>
      <c r="F129" s="680"/>
    </row>
    <row r="130" spans="1:20" s="13" customFormat="1" ht="13.5" customHeight="1">
      <c r="A130" s="547"/>
      <c r="B130" s="547"/>
      <c r="C130" s="547"/>
      <c r="D130" s="229"/>
      <c r="E130" s="680"/>
      <c r="F130" s="680"/>
    </row>
    <row r="131" spans="1:20" s="13" customFormat="1" ht="18" customHeight="1">
      <c r="A131" s="645"/>
      <c r="B131" s="645"/>
      <c r="C131" s="645"/>
      <c r="D131" s="229"/>
      <c r="E131" s="680"/>
      <c r="F131" s="680"/>
    </row>
    <row r="132" spans="1:20" s="13" customFormat="1" ht="18" customHeight="1">
      <c r="A132" s="547"/>
      <c r="B132" s="547"/>
      <c r="C132" s="547"/>
      <c r="D132" s="229"/>
      <c r="E132" s="680"/>
      <c r="F132" s="680"/>
      <c r="N132" s="18"/>
      <c r="O132" s="18"/>
      <c r="P132" s="18"/>
      <c r="Q132" s="18"/>
      <c r="R132" s="18"/>
      <c r="S132" s="18"/>
      <c r="T132" s="18"/>
    </row>
    <row r="133" spans="1:20" s="13" customFormat="1" ht="18" customHeight="1">
      <c r="A133" s="655"/>
      <c r="B133" s="645"/>
      <c r="C133" s="645"/>
      <c r="D133" s="230"/>
      <c r="E133" s="592"/>
      <c r="F133" s="592"/>
    </row>
    <row r="134" spans="1:20" s="13" customFormat="1" ht="18" customHeight="1">
      <c r="A134" s="648"/>
      <c r="B134" s="648"/>
      <c r="C134" s="648"/>
      <c r="D134" s="1"/>
      <c r="E134" s="1"/>
      <c r="F134" s="1"/>
      <c r="G134" s="1"/>
      <c r="H134" s="1"/>
      <c r="I134" s="1"/>
    </row>
    <row r="135" spans="1:20" s="13" customFormat="1" ht="18" customHeight="1">
      <c r="A135" s="648"/>
      <c r="B135" s="648"/>
      <c r="C135" s="648"/>
      <c r="D135" s="1"/>
      <c r="E135" s="1"/>
      <c r="F135" s="2"/>
      <c r="G135" s="1"/>
      <c r="H135" s="1"/>
      <c r="I135" s="1"/>
      <c r="L135" s="18"/>
      <c r="M135" s="18"/>
      <c r="N135" s="18"/>
      <c r="O135" s="18"/>
      <c r="P135" s="18"/>
      <c r="Q135" s="18"/>
      <c r="R135" s="18"/>
    </row>
    <row r="136" spans="1:20" s="13" customFormat="1" ht="18" customHeight="1">
      <c r="A136" s="3"/>
      <c r="B136" s="679"/>
      <c r="C136" s="679"/>
      <c r="D136" s="1"/>
      <c r="F136" s="49"/>
      <c r="L136" s="18"/>
      <c r="M136" s="18"/>
      <c r="N136" s="18"/>
      <c r="O136" s="18"/>
      <c r="P136" s="18"/>
      <c r="Q136" s="18"/>
      <c r="R136" s="18"/>
    </row>
    <row r="137" spans="1:20" s="13" customFormat="1" ht="18" customHeight="1">
      <c r="A137" s="3"/>
      <c r="B137" s="9"/>
      <c r="C137" s="1"/>
      <c r="D137" s="1"/>
      <c r="F137" s="49"/>
    </row>
    <row r="138" spans="1:20" s="13" customFormat="1" ht="18" customHeight="1">
      <c r="A138" s="3"/>
      <c r="B138" s="9"/>
      <c r="C138" s="1"/>
      <c r="D138" s="1"/>
      <c r="F138" s="17"/>
      <c r="G138" s="18"/>
      <c r="H138" s="18"/>
      <c r="I138" s="18"/>
      <c r="L138" s="18"/>
      <c r="M138" s="18"/>
      <c r="N138" s="18"/>
      <c r="O138" s="18"/>
      <c r="P138" s="18"/>
      <c r="Q138" s="18"/>
      <c r="R138" s="18"/>
    </row>
    <row r="139" spans="1:20" s="13" customFormat="1" ht="18" customHeight="1">
      <c r="A139" s="3"/>
      <c r="B139" s="9"/>
      <c r="C139" s="1"/>
      <c r="D139" s="1"/>
      <c r="F139" s="17"/>
      <c r="G139" s="18"/>
      <c r="H139" s="18"/>
      <c r="I139" s="18"/>
      <c r="L139" s="18"/>
      <c r="M139" s="18"/>
      <c r="N139" s="18"/>
      <c r="O139" s="18"/>
      <c r="P139" s="18"/>
      <c r="Q139" s="18"/>
      <c r="R139" s="18"/>
    </row>
    <row r="140" spans="1:20" s="13" customFormat="1" ht="18" customHeight="1">
      <c r="A140" s="3"/>
      <c r="B140" s="9"/>
      <c r="C140" s="1"/>
      <c r="D140" s="1"/>
      <c r="F140" s="17"/>
      <c r="G140" s="18"/>
      <c r="H140" s="18"/>
      <c r="I140" s="18"/>
    </row>
    <row r="141" spans="1:20" s="13" customFormat="1" ht="18" customHeight="1">
      <c r="A141" s="706"/>
      <c r="B141" s="706"/>
      <c r="C141" s="706"/>
      <c r="D141" s="706"/>
      <c r="E141" s="1"/>
      <c r="F141" s="2"/>
      <c r="G141" s="1"/>
      <c r="H141" s="1"/>
      <c r="I141" s="1"/>
    </row>
    <row r="142" spans="1:20" s="13" customFormat="1" ht="18" customHeight="1">
      <c r="A142" s="706"/>
      <c r="B142" s="706"/>
      <c r="C142" s="706"/>
      <c r="D142" s="706"/>
      <c r="E142" s="1"/>
      <c r="F142" s="2"/>
      <c r="G142" s="1"/>
      <c r="H142" s="1"/>
      <c r="I142" s="1"/>
    </row>
    <row r="143" spans="1:20" s="13" customFormat="1" ht="18" customHeight="1">
      <c r="A143" s="706"/>
      <c r="B143" s="706"/>
      <c r="C143" s="706"/>
      <c r="D143" s="706"/>
      <c r="E143" s="1"/>
      <c r="F143" s="2"/>
      <c r="G143" s="1"/>
      <c r="H143" s="1"/>
      <c r="I143" s="1"/>
    </row>
    <row r="144" spans="1:20" s="13" customFormat="1" ht="18" customHeight="1">
      <c r="A144" s="706"/>
      <c r="B144" s="706"/>
      <c r="C144" s="706"/>
      <c r="D144" s="706"/>
      <c r="E144" s="1"/>
      <c r="F144" s="2"/>
      <c r="G144" s="1"/>
      <c r="H144" s="1"/>
      <c r="I144" s="1"/>
      <c r="L144" s="18"/>
      <c r="M144" s="18"/>
      <c r="N144" s="18"/>
      <c r="O144" s="18"/>
      <c r="P144" s="18"/>
      <c r="Q144" s="18"/>
      <c r="R144" s="18"/>
    </row>
    <row r="145" spans="1:18" s="13" customFormat="1" ht="18" customHeight="1">
      <c r="A145" s="707"/>
      <c r="B145" s="707"/>
      <c r="C145" s="707"/>
      <c r="D145" s="707"/>
      <c r="E145" s="707"/>
      <c r="F145" s="707"/>
      <c r="G145" s="1"/>
      <c r="H145" s="1"/>
      <c r="I145" s="1"/>
      <c r="L145" s="18"/>
      <c r="M145" s="18"/>
      <c r="N145" s="18"/>
      <c r="O145" s="18"/>
      <c r="P145" s="18"/>
      <c r="Q145" s="18"/>
      <c r="R145" s="18"/>
    </row>
    <row r="146" spans="1:18" s="13" customFormat="1" ht="18" customHeight="1">
      <c r="A146" s="653"/>
      <c r="B146" s="653"/>
      <c r="C146" s="653"/>
      <c r="D146" s="234"/>
      <c r="E146" s="654"/>
      <c r="F146" s="654"/>
      <c r="G146" s="31"/>
      <c r="H146" s="31"/>
      <c r="I146" s="31"/>
    </row>
    <row r="147" spans="1:18" s="13" customFormat="1" ht="18" customHeight="1">
      <c r="A147" s="645"/>
      <c r="B147" s="645"/>
      <c r="C147" s="645"/>
      <c r="D147" s="229"/>
      <c r="E147" s="680"/>
      <c r="F147" s="680"/>
    </row>
    <row r="148" spans="1:18" s="13" customFormat="1" ht="18" customHeight="1">
      <c r="A148" s="645"/>
      <c r="B148" s="645"/>
      <c r="C148" s="645"/>
      <c r="D148" s="229"/>
      <c r="E148" s="680"/>
      <c r="F148" s="680"/>
    </row>
    <row r="149" spans="1:18" s="13" customFormat="1" ht="18" customHeight="1">
      <c r="A149" s="646"/>
      <c r="B149" s="646"/>
      <c r="C149" s="646"/>
      <c r="D149" s="231"/>
      <c r="E149" s="680"/>
      <c r="F149" s="680"/>
      <c r="L149" s="18"/>
      <c r="M149" s="18"/>
      <c r="N149" s="18"/>
      <c r="O149" s="18"/>
      <c r="P149" s="18"/>
      <c r="Q149" s="18"/>
      <c r="R149" s="18"/>
    </row>
    <row r="150" spans="1:18" s="13" customFormat="1" ht="18" customHeight="1">
      <c r="A150" s="547"/>
      <c r="B150" s="547"/>
      <c r="C150" s="547"/>
      <c r="D150" s="229"/>
      <c r="E150" s="680"/>
      <c r="F150" s="680"/>
      <c r="L150" s="18"/>
      <c r="M150" s="18"/>
      <c r="N150" s="18"/>
      <c r="O150" s="18"/>
      <c r="P150" s="18"/>
      <c r="Q150" s="18"/>
      <c r="R150" s="18"/>
    </row>
    <row r="151" spans="1:18" s="13" customFormat="1" ht="18" customHeight="1">
      <c r="A151" s="547"/>
      <c r="B151" s="547"/>
      <c r="C151" s="547"/>
      <c r="D151" s="229"/>
      <c r="E151" s="680"/>
      <c r="F151" s="680"/>
    </row>
    <row r="152" spans="1:18" s="13" customFormat="1" ht="18" customHeight="1">
      <c r="A152" s="645"/>
      <c r="B152" s="645"/>
      <c r="C152" s="645"/>
      <c r="D152" s="229"/>
      <c r="E152" s="680"/>
      <c r="F152" s="680"/>
      <c r="L152" s="18"/>
      <c r="M152" s="18"/>
      <c r="N152" s="18"/>
      <c r="O152" s="18"/>
      <c r="P152" s="18"/>
      <c r="Q152" s="18"/>
      <c r="R152" s="18"/>
    </row>
    <row r="153" spans="1:18" s="13" customFormat="1" ht="18" customHeight="1">
      <c r="A153" s="547"/>
      <c r="B153" s="547"/>
      <c r="C153" s="547"/>
      <c r="D153" s="229"/>
      <c r="E153" s="680"/>
      <c r="F153" s="680"/>
      <c r="L153" s="18"/>
      <c r="M153" s="18"/>
      <c r="N153" s="18"/>
      <c r="O153" s="18"/>
      <c r="P153" s="18"/>
      <c r="Q153" s="18"/>
      <c r="R153" s="18"/>
    </row>
    <row r="154" spans="1:18" s="13" customFormat="1" ht="18" customHeight="1">
      <c r="A154" s="657"/>
      <c r="B154" s="657"/>
      <c r="C154" s="657"/>
      <c r="D154" s="231"/>
      <c r="E154" s="680"/>
      <c r="F154" s="680"/>
    </row>
    <row r="155" spans="1:18" s="13" customFormat="1" ht="18" customHeight="1">
      <c r="A155" s="645"/>
      <c r="B155" s="645"/>
      <c r="C155" s="645"/>
      <c r="D155" s="229"/>
      <c r="E155" s="680"/>
      <c r="F155" s="680"/>
    </row>
    <row r="156" spans="1:18" s="13" customFormat="1" ht="18" customHeight="1">
      <c r="A156" s="645"/>
      <c r="B156" s="645"/>
      <c r="C156" s="645"/>
      <c r="D156" s="229"/>
      <c r="E156" s="680"/>
      <c r="F156" s="680"/>
    </row>
    <row r="157" spans="1:18" s="13" customFormat="1" ht="13.5" customHeight="1">
      <c r="A157" s="646"/>
      <c r="B157" s="646"/>
      <c r="C157" s="646"/>
      <c r="D157" s="231"/>
      <c r="E157" s="680"/>
      <c r="F157" s="680"/>
    </row>
    <row r="158" spans="1:18">
      <c r="A158" s="547"/>
      <c r="B158" s="547"/>
      <c r="C158" s="547"/>
      <c r="D158" s="229"/>
      <c r="E158" s="680"/>
      <c r="F158" s="680"/>
      <c r="G158" s="13"/>
      <c r="H158" s="13"/>
      <c r="I158" s="13"/>
    </row>
    <row r="159" spans="1:18">
      <c r="A159" s="547"/>
      <c r="B159" s="547"/>
      <c r="C159" s="547"/>
      <c r="D159" s="229"/>
      <c r="E159" s="680"/>
      <c r="F159" s="680"/>
      <c r="G159" s="13"/>
      <c r="H159" s="13"/>
      <c r="I159" s="13"/>
    </row>
    <row r="160" spans="1:18" ht="76.5" customHeight="1">
      <c r="A160" s="645"/>
      <c r="B160" s="645"/>
      <c r="C160" s="645"/>
      <c r="D160" s="229"/>
      <c r="E160" s="680"/>
      <c r="F160" s="680"/>
      <c r="G160" s="13"/>
      <c r="H160" s="13"/>
      <c r="I160" s="13"/>
      <c r="J160" s="13"/>
      <c r="K160" s="13"/>
    </row>
    <row r="161" spans="1:18">
      <c r="A161" s="547"/>
      <c r="B161" s="547"/>
      <c r="C161" s="547"/>
      <c r="D161" s="229"/>
      <c r="E161" s="680"/>
      <c r="F161" s="680"/>
      <c r="G161" s="13"/>
      <c r="H161" s="13"/>
      <c r="I161" s="13"/>
      <c r="J161" s="13"/>
      <c r="K161" s="13"/>
    </row>
    <row r="162" spans="1:18" ht="16.5">
      <c r="A162" s="645"/>
      <c r="B162" s="645"/>
      <c r="C162" s="645"/>
      <c r="D162" s="229"/>
      <c r="E162" s="680"/>
      <c r="F162" s="680"/>
      <c r="G162" s="13"/>
      <c r="H162" s="13"/>
      <c r="I162" s="13"/>
      <c r="J162" s="18"/>
      <c r="K162" s="13"/>
    </row>
    <row r="163" spans="1:18" ht="16.5">
      <c r="A163" s="646"/>
      <c r="B163" s="646"/>
      <c r="C163" s="646"/>
      <c r="D163" s="231"/>
      <c r="E163" s="680"/>
      <c r="F163" s="680"/>
      <c r="G163" s="13"/>
      <c r="H163" s="13"/>
      <c r="I163" s="13"/>
      <c r="J163" s="18"/>
      <c r="K163" s="13"/>
    </row>
    <row r="164" spans="1:18" ht="16.5">
      <c r="A164" s="547"/>
      <c r="B164" s="547"/>
      <c r="C164" s="547"/>
      <c r="D164" s="229"/>
      <c r="E164" s="680"/>
      <c r="F164" s="680"/>
      <c r="G164" s="13"/>
      <c r="H164" s="13"/>
      <c r="I164" s="13"/>
      <c r="J164" s="18"/>
      <c r="K164" s="13"/>
    </row>
    <row r="165" spans="1:18" ht="15.75" customHeight="1">
      <c r="A165" s="657"/>
      <c r="B165" s="657"/>
      <c r="C165" s="657"/>
      <c r="D165" s="231"/>
      <c r="E165" s="680"/>
      <c r="F165" s="680"/>
      <c r="G165" s="13"/>
      <c r="H165" s="13"/>
      <c r="I165" s="13"/>
    </row>
    <row r="166" spans="1:18" ht="15.75" customHeight="1">
      <c r="A166" s="645"/>
      <c r="B166" s="645"/>
      <c r="C166" s="645"/>
      <c r="D166" s="229"/>
      <c r="E166" s="680"/>
      <c r="F166" s="680"/>
      <c r="G166" s="13"/>
      <c r="H166" s="13"/>
      <c r="I166" s="13"/>
    </row>
    <row r="167" spans="1:18" ht="12.75" customHeight="1">
      <c r="A167" s="645"/>
      <c r="B167" s="645"/>
      <c r="C167" s="645"/>
      <c r="D167" s="229"/>
      <c r="E167" s="680"/>
      <c r="F167" s="680"/>
      <c r="G167" s="13"/>
      <c r="H167" s="13"/>
      <c r="I167" s="13"/>
    </row>
    <row r="168" spans="1:18" ht="37.5" customHeight="1">
      <c r="A168" s="646"/>
      <c r="B168" s="646"/>
      <c r="C168" s="646"/>
      <c r="D168" s="231"/>
      <c r="E168" s="680"/>
      <c r="F168" s="680"/>
      <c r="G168" s="13"/>
      <c r="H168" s="13"/>
      <c r="I168" s="13"/>
    </row>
    <row r="169" spans="1:18" ht="41.25" customHeight="1">
      <c r="A169" s="547"/>
      <c r="B169" s="547"/>
      <c r="C169" s="547"/>
      <c r="D169" s="229"/>
      <c r="E169" s="680"/>
      <c r="F169" s="680"/>
      <c r="G169" s="13"/>
      <c r="H169" s="13"/>
      <c r="I169" s="13"/>
    </row>
    <row r="170" spans="1:18" s="31" customFormat="1" ht="28.5" customHeight="1">
      <c r="A170" s="547"/>
      <c r="B170" s="547"/>
      <c r="C170" s="547"/>
      <c r="D170" s="229"/>
      <c r="E170" s="680"/>
      <c r="F170" s="680"/>
      <c r="G170" s="13"/>
      <c r="H170" s="13"/>
      <c r="I170" s="13"/>
      <c r="L170" s="18"/>
      <c r="M170" s="18"/>
      <c r="N170" s="18"/>
      <c r="O170" s="18"/>
      <c r="P170" s="18"/>
      <c r="Q170" s="18"/>
      <c r="R170" s="18"/>
    </row>
    <row r="171" spans="1:18" s="13" customFormat="1" ht="18" customHeight="1">
      <c r="A171" s="645"/>
      <c r="B171" s="645"/>
      <c r="C171" s="645"/>
      <c r="D171" s="229"/>
      <c r="E171" s="680"/>
      <c r="F171" s="680"/>
      <c r="L171" s="18"/>
      <c r="M171" s="18"/>
      <c r="N171" s="18"/>
      <c r="O171" s="18"/>
      <c r="P171" s="18"/>
      <c r="Q171" s="18"/>
      <c r="R171" s="18"/>
    </row>
    <row r="172" spans="1:18" s="13" customFormat="1" ht="18" customHeight="1">
      <c r="A172" s="547"/>
      <c r="B172" s="547"/>
      <c r="C172" s="547"/>
      <c r="D172" s="229"/>
      <c r="E172" s="680"/>
      <c r="F172" s="680"/>
    </row>
    <row r="173" spans="1:18" s="13" customFormat="1" ht="18" customHeight="1">
      <c r="A173" s="657"/>
      <c r="B173" s="657"/>
      <c r="C173" s="657"/>
      <c r="D173" s="230"/>
      <c r="E173" s="592"/>
      <c r="F173" s="592"/>
      <c r="L173" s="18"/>
      <c r="M173" s="18"/>
      <c r="N173" s="18"/>
      <c r="O173" s="18"/>
      <c r="P173" s="18"/>
      <c r="Q173" s="18"/>
      <c r="R173" s="18"/>
    </row>
    <row r="174" spans="1:18" s="13" customFormat="1" ht="18" customHeight="1">
      <c r="A174" s="26"/>
      <c r="B174" s="26"/>
      <c r="C174" s="26"/>
      <c r="D174" s="37"/>
      <c r="E174" s="38"/>
      <c r="F174" s="38"/>
      <c r="L174" s="18"/>
      <c r="M174" s="18"/>
      <c r="N174" s="18"/>
      <c r="O174" s="18"/>
      <c r="P174" s="18"/>
      <c r="Q174" s="18"/>
      <c r="R174" s="18"/>
    </row>
    <row r="175" spans="1:18" s="13" customFormat="1" ht="18" customHeight="1">
      <c r="A175" s="26"/>
      <c r="B175" s="658"/>
      <c r="C175" s="658"/>
      <c r="D175" s="658"/>
      <c r="E175" s="681"/>
      <c r="F175" s="681"/>
    </row>
    <row r="176" spans="1:18" s="13" customFormat="1" ht="18" customHeight="1">
      <c r="A176" s="26"/>
      <c r="B176" s="658"/>
      <c r="C176" s="658"/>
      <c r="D176" s="658"/>
      <c r="E176" s="38"/>
      <c r="F176" s="38"/>
    </row>
    <row r="177" spans="1:18" s="13" customFormat="1" ht="18" customHeight="1">
      <c r="A177" s="26"/>
      <c r="B177" s="26"/>
      <c r="C177" s="26"/>
      <c r="D177" s="37"/>
      <c r="E177" s="38"/>
      <c r="F177" s="38"/>
    </row>
    <row r="178" spans="1:18" s="13" customFormat="1" ht="18" customHeight="1">
      <c r="A178" s="26"/>
      <c r="B178" s="657"/>
      <c r="C178" s="657"/>
      <c r="D178" s="657"/>
      <c r="E178" s="38"/>
      <c r="F178" s="38"/>
      <c r="L178" s="18"/>
      <c r="M178" s="18"/>
      <c r="N178" s="18"/>
      <c r="O178" s="18"/>
      <c r="P178" s="18"/>
      <c r="Q178" s="18"/>
      <c r="R178" s="18"/>
    </row>
    <row r="179" spans="1:18" s="13" customFormat="1" ht="18" customHeight="1">
      <c r="A179" s="26"/>
      <c r="B179" s="26"/>
      <c r="C179" s="564"/>
      <c r="D179" s="564"/>
      <c r="E179" s="38"/>
      <c r="F179" s="38"/>
      <c r="L179" s="18"/>
      <c r="M179" s="18"/>
      <c r="N179" s="18"/>
      <c r="O179" s="18"/>
      <c r="P179" s="18"/>
      <c r="Q179" s="18"/>
      <c r="R179" s="18"/>
    </row>
    <row r="180" spans="1:18" s="13" customFormat="1" ht="18" customHeight="1">
      <c r="A180" s="26"/>
      <c r="B180" s="26"/>
      <c r="C180" s="26"/>
      <c r="D180" s="37"/>
      <c r="E180" s="38"/>
      <c r="F180" s="38"/>
    </row>
    <row r="181" spans="1:18" s="13" customFormat="1" ht="18" customHeight="1">
      <c r="A181" s="26"/>
      <c r="B181" s="26"/>
      <c r="C181" s="26"/>
      <c r="D181" s="37"/>
      <c r="E181" s="38"/>
      <c r="F181" s="38"/>
      <c r="G181" s="1"/>
      <c r="H181" s="1"/>
      <c r="I181" s="1"/>
      <c r="L181" s="18"/>
      <c r="M181" s="18"/>
      <c r="N181" s="18"/>
      <c r="O181" s="18"/>
      <c r="P181" s="18"/>
      <c r="Q181" s="18"/>
      <c r="R181" s="18"/>
    </row>
    <row r="182" spans="1:18" s="13" customFormat="1" ht="18" customHeight="1">
      <c r="A182" s="26"/>
      <c r="B182" s="26"/>
      <c r="C182" s="26"/>
      <c r="D182" s="37"/>
      <c r="E182" s="38"/>
      <c r="F182" s="38"/>
      <c r="G182" s="1"/>
      <c r="H182" s="1"/>
      <c r="I182" s="1"/>
      <c r="L182" s="18"/>
      <c r="M182" s="18"/>
      <c r="N182" s="18"/>
      <c r="O182" s="18"/>
      <c r="P182" s="18"/>
      <c r="Q182" s="18"/>
      <c r="R182" s="18"/>
    </row>
    <row r="183" spans="1:18" s="13" customFormat="1" ht="18" customHeight="1">
      <c r="A183" s="3"/>
      <c r="B183" s="9"/>
      <c r="C183" s="1"/>
      <c r="D183" s="1"/>
      <c r="E183" s="1"/>
      <c r="F183" s="2"/>
      <c r="G183" s="1"/>
      <c r="H183" s="1"/>
      <c r="I183" s="1"/>
    </row>
    <row r="184" spans="1:18" s="13" customFormat="1" ht="18" customHeight="1">
      <c r="A184" s="3"/>
      <c r="B184" s="9"/>
      <c r="C184" s="1"/>
      <c r="D184" s="1"/>
      <c r="E184" s="1"/>
      <c r="F184" s="2"/>
      <c r="G184" s="1"/>
      <c r="H184" s="1"/>
      <c r="I184" s="1"/>
    </row>
    <row r="185" spans="1:18" s="13" customFormat="1" ht="18" customHeight="1">
      <c r="A185" s="3"/>
      <c r="B185" s="9"/>
      <c r="C185" s="1"/>
      <c r="D185" s="1"/>
      <c r="E185" s="1"/>
      <c r="F185" s="2"/>
      <c r="G185" s="1"/>
      <c r="H185" s="1"/>
      <c r="I185" s="1"/>
    </row>
    <row r="186" spans="1:18" s="13" customFormat="1" ht="18" customHeight="1">
      <c r="A186" s="3"/>
      <c r="B186" s="9"/>
      <c r="C186" s="1"/>
      <c r="D186" s="1"/>
      <c r="E186" s="1"/>
      <c r="F186" s="2"/>
      <c r="G186" s="1"/>
      <c r="H186" s="1"/>
      <c r="I186" s="1"/>
    </row>
    <row r="187" spans="1:18" s="13" customFormat="1" ht="18" customHeight="1">
      <c r="A187" s="3"/>
      <c r="B187" s="9"/>
      <c r="C187" s="1"/>
      <c r="D187" s="1"/>
      <c r="E187" s="1"/>
      <c r="F187" s="2"/>
      <c r="G187" s="1"/>
      <c r="H187" s="1"/>
      <c r="I187" s="1"/>
      <c r="L187" s="18"/>
      <c r="M187" s="18"/>
      <c r="N187" s="18"/>
      <c r="O187" s="18"/>
      <c r="P187" s="18"/>
      <c r="Q187" s="18"/>
      <c r="R187" s="18"/>
    </row>
    <row r="188" spans="1:18" s="13" customFormat="1" ht="18" customHeight="1">
      <c r="A188" s="3"/>
      <c r="B188" s="9"/>
      <c r="C188" s="1"/>
      <c r="D188" s="1"/>
      <c r="E188" s="1"/>
      <c r="F188" s="2"/>
      <c r="G188" s="1"/>
      <c r="H188" s="1"/>
      <c r="I188" s="1"/>
      <c r="L188" s="18"/>
      <c r="M188" s="18"/>
      <c r="N188" s="18"/>
      <c r="O188" s="18"/>
      <c r="P188" s="18"/>
      <c r="Q188" s="18"/>
      <c r="R188" s="18"/>
    </row>
    <row r="189" spans="1:18" s="13" customFormat="1" ht="18" customHeight="1">
      <c r="A189" s="3"/>
      <c r="B189" s="9"/>
      <c r="C189" s="1"/>
      <c r="D189" s="1"/>
      <c r="E189" s="1"/>
      <c r="F189" s="2"/>
      <c r="G189" s="1"/>
      <c r="H189" s="1"/>
      <c r="I189" s="1"/>
      <c r="L189" s="18"/>
      <c r="M189" s="18"/>
      <c r="N189" s="18"/>
      <c r="O189" s="18"/>
      <c r="P189" s="18"/>
      <c r="Q189" s="18"/>
      <c r="R189" s="18"/>
    </row>
    <row r="190" spans="1:18" s="13" customFormat="1" ht="18" customHeight="1">
      <c r="A190" s="3"/>
      <c r="B190" s="9"/>
      <c r="C190" s="1"/>
      <c r="D190" s="1"/>
      <c r="E190" s="1"/>
      <c r="F190" s="2"/>
      <c r="G190" s="1"/>
      <c r="H190" s="1"/>
      <c r="I190" s="1"/>
      <c r="L190" s="18"/>
      <c r="M190" s="18"/>
      <c r="N190" s="18"/>
      <c r="O190" s="18"/>
      <c r="P190" s="18"/>
      <c r="Q190" s="18"/>
      <c r="R190" s="18"/>
    </row>
    <row r="191" spans="1:18" s="13" customFormat="1" ht="18" customHeight="1">
      <c r="A191" s="3"/>
      <c r="B191" s="9"/>
      <c r="C191" s="1"/>
      <c r="D191" s="1"/>
      <c r="E191" s="1"/>
      <c r="F191" s="2"/>
      <c r="G191" s="1"/>
      <c r="H191" s="1"/>
      <c r="I191" s="1"/>
    </row>
    <row r="192" spans="1:18" s="13" customFormat="1" ht="18" customHeight="1">
      <c r="A192" s="3"/>
      <c r="B192" s="9"/>
      <c r="C192" s="1"/>
      <c r="D192" s="1"/>
      <c r="E192" s="1"/>
      <c r="F192" s="2"/>
      <c r="G192" s="1"/>
      <c r="H192" s="1"/>
      <c r="I192" s="1"/>
      <c r="L192" s="18"/>
      <c r="M192" s="18"/>
      <c r="N192" s="18"/>
      <c r="O192" s="18"/>
      <c r="P192" s="18"/>
      <c r="Q192" s="18"/>
      <c r="R192" s="18"/>
    </row>
    <row r="193" spans="1:19" s="13" customFormat="1" ht="18" customHeight="1">
      <c r="A193" s="3"/>
      <c r="B193" s="9"/>
      <c r="C193" s="1"/>
      <c r="D193" s="1"/>
      <c r="E193" s="1"/>
      <c r="F193" s="2"/>
      <c r="G193" s="1"/>
      <c r="H193" s="1"/>
      <c r="I193" s="1"/>
      <c r="L193" s="18"/>
      <c r="M193" s="18"/>
      <c r="N193" s="18"/>
      <c r="O193" s="18"/>
      <c r="P193" s="18"/>
      <c r="Q193" s="18"/>
      <c r="R193" s="18"/>
    </row>
    <row r="194" spans="1:19" s="13" customFormat="1" ht="18" customHeight="1">
      <c r="A194" s="3"/>
      <c r="B194" s="9"/>
      <c r="C194" s="1"/>
      <c r="D194" s="1"/>
      <c r="E194" s="1"/>
      <c r="F194" s="2"/>
      <c r="G194" s="1"/>
      <c r="H194" s="1"/>
      <c r="I194" s="1"/>
    </row>
    <row r="195" spans="1:19" s="13" customFormat="1" ht="18" customHeight="1">
      <c r="A195" s="3"/>
      <c r="B195" s="9"/>
      <c r="C195" s="1"/>
      <c r="D195" s="1"/>
      <c r="E195" s="1"/>
      <c r="F195" s="2"/>
      <c r="G195" s="1"/>
      <c r="H195" s="1"/>
      <c r="I195" s="1"/>
    </row>
    <row r="196" spans="1:19" s="13" customFormat="1" ht="18" customHeight="1">
      <c r="A196" s="3"/>
      <c r="B196" s="9"/>
      <c r="C196" s="1"/>
      <c r="D196" s="1"/>
      <c r="E196" s="1"/>
      <c r="F196" s="2"/>
      <c r="G196" s="1"/>
      <c r="H196" s="1"/>
      <c r="I196" s="1"/>
    </row>
    <row r="197" spans="1:19" s="13" customFormat="1" ht="13.5" customHeight="1">
      <c r="A197" s="3"/>
      <c r="B197" s="9"/>
      <c r="C197" s="1"/>
      <c r="D197" s="1"/>
      <c r="E197" s="1"/>
      <c r="F197" s="2"/>
      <c r="G197" s="1"/>
      <c r="H197" s="1"/>
      <c r="I197" s="1"/>
    </row>
    <row r="198" spans="1:19" s="13" customFormat="1" ht="13.5" customHeight="1">
      <c r="A198" s="3"/>
      <c r="B198" s="9"/>
      <c r="C198" s="1"/>
      <c r="D198" s="1"/>
      <c r="E198" s="1"/>
      <c r="F198" s="2"/>
      <c r="G198" s="1"/>
      <c r="H198" s="1"/>
      <c r="I198" s="1"/>
    </row>
    <row r="199" spans="1:19" s="13" customFormat="1" ht="13.5" customHeight="1">
      <c r="A199" s="3"/>
      <c r="B199" s="9"/>
      <c r="C199" s="1"/>
      <c r="D199" s="1"/>
      <c r="E199" s="1"/>
      <c r="F199" s="2"/>
      <c r="G199" s="1"/>
      <c r="H199" s="1"/>
      <c r="I199" s="1"/>
    </row>
    <row r="200" spans="1:19" s="13" customFormat="1" ht="13.5" customHeight="1">
      <c r="A200" s="3"/>
      <c r="B200" s="9"/>
      <c r="C200" s="1"/>
      <c r="D200" s="1"/>
      <c r="E200" s="1"/>
      <c r="F200" s="2"/>
      <c r="G200" s="1"/>
      <c r="H200" s="1"/>
      <c r="I200" s="1"/>
    </row>
    <row r="201" spans="1:19" s="13" customFormat="1" ht="13.5" customHeight="1">
      <c r="A201" s="3"/>
      <c r="B201" s="9"/>
      <c r="C201" s="1"/>
      <c r="D201" s="1"/>
      <c r="E201" s="1"/>
      <c r="F201" s="2"/>
      <c r="G201" s="1"/>
      <c r="H201" s="1"/>
      <c r="I201" s="1"/>
    </row>
    <row r="202" spans="1:19" s="13" customFormat="1" ht="13.5" customHeight="1">
      <c r="A202" s="3"/>
      <c r="B202" s="9"/>
      <c r="C202" s="1"/>
      <c r="D202" s="1"/>
      <c r="E202" s="1"/>
      <c r="F202" s="2"/>
      <c r="G202" s="1"/>
      <c r="H202" s="1"/>
      <c r="I202" s="1"/>
    </row>
    <row r="203" spans="1:19" s="13" customFormat="1" ht="13.5" customHeight="1">
      <c r="A203" s="3"/>
      <c r="B203" s="9"/>
      <c r="C203" s="1"/>
      <c r="D203" s="1"/>
      <c r="E203" s="1"/>
      <c r="F203" s="2"/>
      <c r="G203" s="1"/>
      <c r="H203" s="1"/>
      <c r="I203" s="1"/>
    </row>
    <row r="204" spans="1:19" s="13" customFormat="1" ht="13.5" customHeight="1">
      <c r="A204" s="3"/>
      <c r="B204" s="9"/>
      <c r="C204" s="1"/>
      <c r="D204" s="1"/>
      <c r="E204" s="1"/>
      <c r="F204" s="2"/>
      <c r="G204" s="1"/>
      <c r="H204" s="1"/>
      <c r="I204" s="1"/>
    </row>
    <row r="205" spans="1:19" ht="13.5" customHeight="1">
      <c r="K205" s="13"/>
      <c r="L205" s="13"/>
      <c r="M205" s="13"/>
      <c r="N205" s="13"/>
      <c r="O205" s="13"/>
      <c r="P205" s="13"/>
      <c r="Q205" s="13"/>
      <c r="R205" s="13"/>
      <c r="S205" s="13"/>
    </row>
    <row r="206" spans="1:19" ht="13.5" customHeight="1">
      <c r="K206" s="13"/>
      <c r="L206" s="13"/>
      <c r="M206" s="13"/>
      <c r="N206" s="13"/>
      <c r="O206" s="13"/>
      <c r="P206" s="13"/>
      <c r="Q206" s="13"/>
      <c r="R206" s="13"/>
      <c r="S206" s="13"/>
    </row>
  </sheetData>
  <sheetProtection password="D232" sheet="1" objects="1" scenarios="1"/>
  <protectedRanges>
    <protectedRange sqref="G57:H64 G69:H72 F73:F74 G75:H76 H73:H74" name="Range4"/>
    <protectedRange sqref="H36:H52 G52 F51 F46 F41 G37:G40 G42:G45 G47:G50" name="Range3"/>
    <protectedRange sqref="G25:H26 H27:H31 G28:G31 F27" name="Range2"/>
    <protectedRange sqref="G10:H16 G20:H20 H17:H19 F17:F19" name="Range1"/>
  </protectedRanges>
  <mergeCells count="2596">
    <mergeCell ref="XEY1:XFB1"/>
    <mergeCell ref="A5:D5"/>
    <mergeCell ref="A8:D8"/>
    <mergeCell ref="XCN1:XCR1"/>
    <mergeCell ref="XCU1:XCY1"/>
    <mergeCell ref="XDB1:XDF1"/>
    <mergeCell ref="XDI1:XDM1"/>
    <mergeCell ref="XDP1:XDT1"/>
    <mergeCell ref="XDW1:XEA1"/>
    <mergeCell ref="XED1:XEH1"/>
    <mergeCell ref="XEK1:XEO1"/>
    <mergeCell ref="XER1:XEV1"/>
    <mergeCell ref="XAC1:XAG1"/>
    <mergeCell ref="XAJ1:XAN1"/>
    <mergeCell ref="XAQ1:XAU1"/>
    <mergeCell ref="XAX1:XBB1"/>
    <mergeCell ref="XBE1:XBI1"/>
    <mergeCell ref="XBL1:XBP1"/>
    <mergeCell ref="XBS1:XBW1"/>
    <mergeCell ref="XBZ1:XCD1"/>
    <mergeCell ref="XCG1:XCK1"/>
    <mergeCell ref="WXR1:WXV1"/>
    <mergeCell ref="WXY1:WYC1"/>
    <mergeCell ref="WYF1:WYJ1"/>
    <mergeCell ref="WYM1:WYQ1"/>
    <mergeCell ref="WYT1:WYX1"/>
    <mergeCell ref="WZA1:WZE1"/>
    <mergeCell ref="WZH1:WZL1"/>
    <mergeCell ref="WZO1:WZS1"/>
    <mergeCell ref="WZV1:WZZ1"/>
    <mergeCell ref="WVG1:WVK1"/>
    <mergeCell ref="WVN1:WVR1"/>
    <mergeCell ref="WVU1:WVY1"/>
    <mergeCell ref="WWB1:WWF1"/>
    <mergeCell ref="WWI1:WWM1"/>
    <mergeCell ref="WWP1:WWT1"/>
    <mergeCell ref="WWW1:WXA1"/>
    <mergeCell ref="WXD1:WXH1"/>
    <mergeCell ref="WXK1:WXO1"/>
    <mergeCell ref="WSV1:WSZ1"/>
    <mergeCell ref="WTC1:WTG1"/>
    <mergeCell ref="WTJ1:WTN1"/>
    <mergeCell ref="WTQ1:WTU1"/>
    <mergeCell ref="WTX1:WUB1"/>
    <mergeCell ref="WUE1:WUI1"/>
    <mergeCell ref="WUL1:WUP1"/>
    <mergeCell ref="WUS1:WUW1"/>
    <mergeCell ref="WUZ1:WVD1"/>
    <mergeCell ref="WQK1:WQO1"/>
    <mergeCell ref="WQR1:WQV1"/>
    <mergeCell ref="WQY1:WRC1"/>
    <mergeCell ref="WRF1:WRJ1"/>
    <mergeCell ref="WRM1:WRQ1"/>
    <mergeCell ref="WRT1:WRX1"/>
    <mergeCell ref="WSA1:WSE1"/>
    <mergeCell ref="WSH1:WSL1"/>
    <mergeCell ref="WSO1:WSS1"/>
    <mergeCell ref="WNZ1:WOD1"/>
    <mergeCell ref="WOG1:WOK1"/>
    <mergeCell ref="WON1:WOR1"/>
    <mergeCell ref="WOU1:WOY1"/>
    <mergeCell ref="WPB1:WPF1"/>
    <mergeCell ref="WPI1:WPM1"/>
    <mergeCell ref="WPP1:WPT1"/>
    <mergeCell ref="WPW1:WQA1"/>
    <mergeCell ref="WQD1:WQH1"/>
    <mergeCell ref="WLO1:WLS1"/>
    <mergeCell ref="WLV1:WLZ1"/>
    <mergeCell ref="WMC1:WMG1"/>
    <mergeCell ref="WMJ1:WMN1"/>
    <mergeCell ref="WMQ1:WMU1"/>
    <mergeCell ref="WMX1:WNB1"/>
    <mergeCell ref="WNE1:WNI1"/>
    <mergeCell ref="WNL1:WNP1"/>
    <mergeCell ref="WNS1:WNW1"/>
    <mergeCell ref="WJD1:WJH1"/>
    <mergeCell ref="WJK1:WJO1"/>
    <mergeCell ref="WJR1:WJV1"/>
    <mergeCell ref="WJY1:WKC1"/>
    <mergeCell ref="WKF1:WKJ1"/>
    <mergeCell ref="WKM1:WKQ1"/>
    <mergeCell ref="WKT1:WKX1"/>
    <mergeCell ref="WLA1:WLE1"/>
    <mergeCell ref="WLH1:WLL1"/>
    <mergeCell ref="WGS1:WGW1"/>
    <mergeCell ref="WGZ1:WHD1"/>
    <mergeCell ref="WHG1:WHK1"/>
    <mergeCell ref="WHN1:WHR1"/>
    <mergeCell ref="WHU1:WHY1"/>
    <mergeCell ref="WIB1:WIF1"/>
    <mergeCell ref="WII1:WIM1"/>
    <mergeCell ref="WIP1:WIT1"/>
    <mergeCell ref="WIW1:WJA1"/>
    <mergeCell ref="WEH1:WEL1"/>
    <mergeCell ref="WEO1:WES1"/>
    <mergeCell ref="WEV1:WEZ1"/>
    <mergeCell ref="WFC1:WFG1"/>
    <mergeCell ref="WFJ1:WFN1"/>
    <mergeCell ref="WFQ1:WFU1"/>
    <mergeCell ref="WFX1:WGB1"/>
    <mergeCell ref="WGE1:WGI1"/>
    <mergeCell ref="WGL1:WGP1"/>
    <mergeCell ref="WBW1:WCA1"/>
    <mergeCell ref="WCD1:WCH1"/>
    <mergeCell ref="WCK1:WCO1"/>
    <mergeCell ref="WCR1:WCV1"/>
    <mergeCell ref="WCY1:WDC1"/>
    <mergeCell ref="WDF1:WDJ1"/>
    <mergeCell ref="WDM1:WDQ1"/>
    <mergeCell ref="WDT1:WDX1"/>
    <mergeCell ref="WEA1:WEE1"/>
    <mergeCell ref="VZL1:VZP1"/>
    <mergeCell ref="VZS1:VZW1"/>
    <mergeCell ref="VZZ1:WAD1"/>
    <mergeCell ref="WAG1:WAK1"/>
    <mergeCell ref="WAN1:WAR1"/>
    <mergeCell ref="WAU1:WAY1"/>
    <mergeCell ref="WBB1:WBF1"/>
    <mergeCell ref="WBI1:WBM1"/>
    <mergeCell ref="WBP1:WBT1"/>
    <mergeCell ref="VXA1:VXE1"/>
    <mergeCell ref="VXH1:VXL1"/>
    <mergeCell ref="VXO1:VXS1"/>
    <mergeCell ref="VXV1:VXZ1"/>
    <mergeCell ref="VYC1:VYG1"/>
    <mergeCell ref="VYJ1:VYN1"/>
    <mergeCell ref="VYQ1:VYU1"/>
    <mergeCell ref="VYX1:VZB1"/>
    <mergeCell ref="VZE1:VZI1"/>
    <mergeCell ref="VUP1:VUT1"/>
    <mergeCell ref="VUW1:VVA1"/>
    <mergeCell ref="VVD1:VVH1"/>
    <mergeCell ref="VVK1:VVO1"/>
    <mergeCell ref="VVR1:VVV1"/>
    <mergeCell ref="VVY1:VWC1"/>
    <mergeCell ref="VWF1:VWJ1"/>
    <mergeCell ref="VWM1:VWQ1"/>
    <mergeCell ref="VWT1:VWX1"/>
    <mergeCell ref="VSE1:VSI1"/>
    <mergeCell ref="VSL1:VSP1"/>
    <mergeCell ref="VSS1:VSW1"/>
    <mergeCell ref="VSZ1:VTD1"/>
    <mergeCell ref="VTG1:VTK1"/>
    <mergeCell ref="VTN1:VTR1"/>
    <mergeCell ref="VTU1:VTY1"/>
    <mergeCell ref="VUB1:VUF1"/>
    <mergeCell ref="VUI1:VUM1"/>
    <mergeCell ref="VPT1:VPX1"/>
    <mergeCell ref="VQA1:VQE1"/>
    <mergeCell ref="VQH1:VQL1"/>
    <mergeCell ref="VQO1:VQS1"/>
    <mergeCell ref="VQV1:VQZ1"/>
    <mergeCell ref="VRC1:VRG1"/>
    <mergeCell ref="VRJ1:VRN1"/>
    <mergeCell ref="VRQ1:VRU1"/>
    <mergeCell ref="VRX1:VSB1"/>
    <mergeCell ref="VNI1:VNM1"/>
    <mergeCell ref="VNP1:VNT1"/>
    <mergeCell ref="VNW1:VOA1"/>
    <mergeCell ref="VOD1:VOH1"/>
    <mergeCell ref="VOK1:VOO1"/>
    <mergeCell ref="VOR1:VOV1"/>
    <mergeCell ref="VOY1:VPC1"/>
    <mergeCell ref="VPF1:VPJ1"/>
    <mergeCell ref="VPM1:VPQ1"/>
    <mergeCell ref="VKX1:VLB1"/>
    <mergeCell ref="VLE1:VLI1"/>
    <mergeCell ref="VLL1:VLP1"/>
    <mergeCell ref="VLS1:VLW1"/>
    <mergeCell ref="VLZ1:VMD1"/>
    <mergeCell ref="VMG1:VMK1"/>
    <mergeCell ref="VMN1:VMR1"/>
    <mergeCell ref="VMU1:VMY1"/>
    <mergeCell ref="VNB1:VNF1"/>
    <mergeCell ref="VIM1:VIQ1"/>
    <mergeCell ref="VIT1:VIX1"/>
    <mergeCell ref="VJA1:VJE1"/>
    <mergeCell ref="VJH1:VJL1"/>
    <mergeCell ref="VJO1:VJS1"/>
    <mergeCell ref="VJV1:VJZ1"/>
    <mergeCell ref="VKC1:VKG1"/>
    <mergeCell ref="VKJ1:VKN1"/>
    <mergeCell ref="VKQ1:VKU1"/>
    <mergeCell ref="VGB1:VGF1"/>
    <mergeCell ref="VGI1:VGM1"/>
    <mergeCell ref="VGP1:VGT1"/>
    <mergeCell ref="VGW1:VHA1"/>
    <mergeCell ref="VHD1:VHH1"/>
    <mergeCell ref="VHK1:VHO1"/>
    <mergeCell ref="VHR1:VHV1"/>
    <mergeCell ref="VHY1:VIC1"/>
    <mergeCell ref="VIF1:VIJ1"/>
    <mergeCell ref="VDQ1:VDU1"/>
    <mergeCell ref="VDX1:VEB1"/>
    <mergeCell ref="VEE1:VEI1"/>
    <mergeCell ref="VEL1:VEP1"/>
    <mergeCell ref="VES1:VEW1"/>
    <mergeCell ref="VEZ1:VFD1"/>
    <mergeCell ref="VFG1:VFK1"/>
    <mergeCell ref="VFN1:VFR1"/>
    <mergeCell ref="VFU1:VFY1"/>
    <mergeCell ref="VBF1:VBJ1"/>
    <mergeCell ref="VBM1:VBQ1"/>
    <mergeCell ref="VBT1:VBX1"/>
    <mergeCell ref="VCA1:VCE1"/>
    <mergeCell ref="VCH1:VCL1"/>
    <mergeCell ref="VCO1:VCS1"/>
    <mergeCell ref="VCV1:VCZ1"/>
    <mergeCell ref="VDC1:VDG1"/>
    <mergeCell ref="VDJ1:VDN1"/>
    <mergeCell ref="UYU1:UYY1"/>
    <mergeCell ref="UZB1:UZF1"/>
    <mergeCell ref="UZI1:UZM1"/>
    <mergeCell ref="UZP1:UZT1"/>
    <mergeCell ref="UZW1:VAA1"/>
    <mergeCell ref="VAD1:VAH1"/>
    <mergeCell ref="VAK1:VAO1"/>
    <mergeCell ref="VAR1:VAV1"/>
    <mergeCell ref="VAY1:VBC1"/>
    <mergeCell ref="UWJ1:UWN1"/>
    <mergeCell ref="UWQ1:UWU1"/>
    <mergeCell ref="UWX1:UXB1"/>
    <mergeCell ref="UXE1:UXI1"/>
    <mergeCell ref="UXL1:UXP1"/>
    <mergeCell ref="UXS1:UXW1"/>
    <mergeCell ref="UXZ1:UYD1"/>
    <mergeCell ref="UYG1:UYK1"/>
    <mergeCell ref="UYN1:UYR1"/>
    <mergeCell ref="UTY1:UUC1"/>
    <mergeCell ref="UUF1:UUJ1"/>
    <mergeCell ref="UUM1:UUQ1"/>
    <mergeCell ref="UUT1:UUX1"/>
    <mergeCell ref="UVA1:UVE1"/>
    <mergeCell ref="UVH1:UVL1"/>
    <mergeCell ref="UVO1:UVS1"/>
    <mergeCell ref="UVV1:UVZ1"/>
    <mergeCell ref="UWC1:UWG1"/>
    <mergeCell ref="URN1:URR1"/>
    <mergeCell ref="URU1:URY1"/>
    <mergeCell ref="USB1:USF1"/>
    <mergeCell ref="USI1:USM1"/>
    <mergeCell ref="USP1:UST1"/>
    <mergeCell ref="USW1:UTA1"/>
    <mergeCell ref="UTD1:UTH1"/>
    <mergeCell ref="UTK1:UTO1"/>
    <mergeCell ref="UTR1:UTV1"/>
    <mergeCell ref="UPC1:UPG1"/>
    <mergeCell ref="UPJ1:UPN1"/>
    <mergeCell ref="UPQ1:UPU1"/>
    <mergeCell ref="UPX1:UQB1"/>
    <mergeCell ref="UQE1:UQI1"/>
    <mergeCell ref="UQL1:UQP1"/>
    <mergeCell ref="UQS1:UQW1"/>
    <mergeCell ref="UQZ1:URD1"/>
    <mergeCell ref="URG1:URK1"/>
    <mergeCell ref="UMR1:UMV1"/>
    <mergeCell ref="UMY1:UNC1"/>
    <mergeCell ref="UNF1:UNJ1"/>
    <mergeCell ref="UNM1:UNQ1"/>
    <mergeCell ref="UNT1:UNX1"/>
    <mergeCell ref="UOA1:UOE1"/>
    <mergeCell ref="UOH1:UOL1"/>
    <mergeCell ref="UOO1:UOS1"/>
    <mergeCell ref="UOV1:UOZ1"/>
    <mergeCell ref="UKG1:UKK1"/>
    <mergeCell ref="UKN1:UKR1"/>
    <mergeCell ref="UKU1:UKY1"/>
    <mergeCell ref="ULB1:ULF1"/>
    <mergeCell ref="ULI1:ULM1"/>
    <mergeCell ref="ULP1:ULT1"/>
    <mergeCell ref="ULW1:UMA1"/>
    <mergeCell ref="UMD1:UMH1"/>
    <mergeCell ref="UMK1:UMO1"/>
    <mergeCell ref="UHV1:UHZ1"/>
    <mergeCell ref="UIC1:UIG1"/>
    <mergeCell ref="UIJ1:UIN1"/>
    <mergeCell ref="UIQ1:UIU1"/>
    <mergeCell ref="UIX1:UJB1"/>
    <mergeCell ref="UJE1:UJI1"/>
    <mergeCell ref="UJL1:UJP1"/>
    <mergeCell ref="UJS1:UJW1"/>
    <mergeCell ref="UJZ1:UKD1"/>
    <mergeCell ref="UFK1:UFO1"/>
    <mergeCell ref="UFR1:UFV1"/>
    <mergeCell ref="UFY1:UGC1"/>
    <mergeCell ref="UGF1:UGJ1"/>
    <mergeCell ref="UGM1:UGQ1"/>
    <mergeCell ref="UGT1:UGX1"/>
    <mergeCell ref="UHA1:UHE1"/>
    <mergeCell ref="UHH1:UHL1"/>
    <mergeCell ref="UHO1:UHS1"/>
    <mergeCell ref="UCZ1:UDD1"/>
    <mergeCell ref="UDG1:UDK1"/>
    <mergeCell ref="UDN1:UDR1"/>
    <mergeCell ref="UDU1:UDY1"/>
    <mergeCell ref="UEB1:UEF1"/>
    <mergeCell ref="UEI1:UEM1"/>
    <mergeCell ref="UEP1:UET1"/>
    <mergeCell ref="UEW1:UFA1"/>
    <mergeCell ref="UFD1:UFH1"/>
    <mergeCell ref="UAO1:UAS1"/>
    <mergeCell ref="UAV1:UAZ1"/>
    <mergeCell ref="UBC1:UBG1"/>
    <mergeCell ref="UBJ1:UBN1"/>
    <mergeCell ref="UBQ1:UBU1"/>
    <mergeCell ref="UBX1:UCB1"/>
    <mergeCell ref="UCE1:UCI1"/>
    <mergeCell ref="UCL1:UCP1"/>
    <mergeCell ref="UCS1:UCW1"/>
    <mergeCell ref="TYD1:TYH1"/>
    <mergeCell ref="TYK1:TYO1"/>
    <mergeCell ref="TYR1:TYV1"/>
    <mergeCell ref="TYY1:TZC1"/>
    <mergeCell ref="TZF1:TZJ1"/>
    <mergeCell ref="TZM1:TZQ1"/>
    <mergeCell ref="TZT1:TZX1"/>
    <mergeCell ref="UAA1:UAE1"/>
    <mergeCell ref="UAH1:UAL1"/>
    <mergeCell ref="TVS1:TVW1"/>
    <mergeCell ref="TVZ1:TWD1"/>
    <mergeCell ref="TWG1:TWK1"/>
    <mergeCell ref="TWN1:TWR1"/>
    <mergeCell ref="TWU1:TWY1"/>
    <mergeCell ref="TXB1:TXF1"/>
    <mergeCell ref="TXI1:TXM1"/>
    <mergeCell ref="TXP1:TXT1"/>
    <mergeCell ref="TXW1:TYA1"/>
    <mergeCell ref="TTH1:TTL1"/>
    <mergeCell ref="TTO1:TTS1"/>
    <mergeCell ref="TTV1:TTZ1"/>
    <mergeCell ref="TUC1:TUG1"/>
    <mergeCell ref="TUJ1:TUN1"/>
    <mergeCell ref="TUQ1:TUU1"/>
    <mergeCell ref="TUX1:TVB1"/>
    <mergeCell ref="TVE1:TVI1"/>
    <mergeCell ref="TVL1:TVP1"/>
    <mergeCell ref="TQW1:TRA1"/>
    <mergeCell ref="TRD1:TRH1"/>
    <mergeCell ref="TRK1:TRO1"/>
    <mergeCell ref="TRR1:TRV1"/>
    <mergeCell ref="TRY1:TSC1"/>
    <mergeCell ref="TSF1:TSJ1"/>
    <mergeCell ref="TSM1:TSQ1"/>
    <mergeCell ref="TST1:TSX1"/>
    <mergeCell ref="TTA1:TTE1"/>
    <mergeCell ref="TOL1:TOP1"/>
    <mergeCell ref="TOS1:TOW1"/>
    <mergeCell ref="TOZ1:TPD1"/>
    <mergeCell ref="TPG1:TPK1"/>
    <mergeCell ref="TPN1:TPR1"/>
    <mergeCell ref="TPU1:TPY1"/>
    <mergeCell ref="TQB1:TQF1"/>
    <mergeCell ref="TQI1:TQM1"/>
    <mergeCell ref="TQP1:TQT1"/>
    <mergeCell ref="TMA1:TME1"/>
    <mergeCell ref="TMH1:TML1"/>
    <mergeCell ref="TMO1:TMS1"/>
    <mergeCell ref="TMV1:TMZ1"/>
    <mergeCell ref="TNC1:TNG1"/>
    <mergeCell ref="TNJ1:TNN1"/>
    <mergeCell ref="TNQ1:TNU1"/>
    <mergeCell ref="TNX1:TOB1"/>
    <mergeCell ref="TOE1:TOI1"/>
    <mergeCell ref="TJP1:TJT1"/>
    <mergeCell ref="TJW1:TKA1"/>
    <mergeCell ref="TKD1:TKH1"/>
    <mergeCell ref="TKK1:TKO1"/>
    <mergeCell ref="TKR1:TKV1"/>
    <mergeCell ref="TKY1:TLC1"/>
    <mergeCell ref="TLF1:TLJ1"/>
    <mergeCell ref="TLM1:TLQ1"/>
    <mergeCell ref="TLT1:TLX1"/>
    <mergeCell ref="THE1:THI1"/>
    <mergeCell ref="THL1:THP1"/>
    <mergeCell ref="THS1:THW1"/>
    <mergeCell ref="THZ1:TID1"/>
    <mergeCell ref="TIG1:TIK1"/>
    <mergeCell ref="TIN1:TIR1"/>
    <mergeCell ref="TIU1:TIY1"/>
    <mergeCell ref="TJB1:TJF1"/>
    <mergeCell ref="TJI1:TJM1"/>
    <mergeCell ref="TET1:TEX1"/>
    <mergeCell ref="TFA1:TFE1"/>
    <mergeCell ref="TFH1:TFL1"/>
    <mergeCell ref="TFO1:TFS1"/>
    <mergeCell ref="TFV1:TFZ1"/>
    <mergeCell ref="TGC1:TGG1"/>
    <mergeCell ref="TGJ1:TGN1"/>
    <mergeCell ref="TGQ1:TGU1"/>
    <mergeCell ref="TGX1:THB1"/>
    <mergeCell ref="TCI1:TCM1"/>
    <mergeCell ref="TCP1:TCT1"/>
    <mergeCell ref="TCW1:TDA1"/>
    <mergeCell ref="TDD1:TDH1"/>
    <mergeCell ref="TDK1:TDO1"/>
    <mergeCell ref="TDR1:TDV1"/>
    <mergeCell ref="TDY1:TEC1"/>
    <mergeCell ref="TEF1:TEJ1"/>
    <mergeCell ref="TEM1:TEQ1"/>
    <mergeCell ref="SZX1:TAB1"/>
    <mergeCell ref="TAE1:TAI1"/>
    <mergeCell ref="TAL1:TAP1"/>
    <mergeCell ref="TAS1:TAW1"/>
    <mergeCell ref="TAZ1:TBD1"/>
    <mergeCell ref="TBG1:TBK1"/>
    <mergeCell ref="TBN1:TBR1"/>
    <mergeCell ref="TBU1:TBY1"/>
    <mergeCell ref="TCB1:TCF1"/>
    <mergeCell ref="SXM1:SXQ1"/>
    <mergeCell ref="SXT1:SXX1"/>
    <mergeCell ref="SYA1:SYE1"/>
    <mergeCell ref="SYH1:SYL1"/>
    <mergeCell ref="SYO1:SYS1"/>
    <mergeCell ref="SYV1:SYZ1"/>
    <mergeCell ref="SZC1:SZG1"/>
    <mergeCell ref="SZJ1:SZN1"/>
    <mergeCell ref="SZQ1:SZU1"/>
    <mergeCell ref="SVB1:SVF1"/>
    <mergeCell ref="SVI1:SVM1"/>
    <mergeCell ref="SVP1:SVT1"/>
    <mergeCell ref="SVW1:SWA1"/>
    <mergeCell ref="SWD1:SWH1"/>
    <mergeCell ref="SWK1:SWO1"/>
    <mergeCell ref="SWR1:SWV1"/>
    <mergeCell ref="SWY1:SXC1"/>
    <mergeCell ref="SXF1:SXJ1"/>
    <mergeCell ref="SSQ1:SSU1"/>
    <mergeCell ref="SSX1:STB1"/>
    <mergeCell ref="STE1:STI1"/>
    <mergeCell ref="STL1:STP1"/>
    <mergeCell ref="STS1:STW1"/>
    <mergeCell ref="STZ1:SUD1"/>
    <mergeCell ref="SUG1:SUK1"/>
    <mergeCell ref="SUN1:SUR1"/>
    <mergeCell ref="SUU1:SUY1"/>
    <mergeCell ref="SQF1:SQJ1"/>
    <mergeCell ref="SQM1:SQQ1"/>
    <mergeCell ref="SQT1:SQX1"/>
    <mergeCell ref="SRA1:SRE1"/>
    <mergeCell ref="SRH1:SRL1"/>
    <mergeCell ref="SRO1:SRS1"/>
    <mergeCell ref="SRV1:SRZ1"/>
    <mergeCell ref="SSC1:SSG1"/>
    <mergeCell ref="SSJ1:SSN1"/>
    <mergeCell ref="SNU1:SNY1"/>
    <mergeCell ref="SOB1:SOF1"/>
    <mergeCell ref="SOI1:SOM1"/>
    <mergeCell ref="SOP1:SOT1"/>
    <mergeCell ref="SOW1:SPA1"/>
    <mergeCell ref="SPD1:SPH1"/>
    <mergeCell ref="SPK1:SPO1"/>
    <mergeCell ref="SPR1:SPV1"/>
    <mergeCell ref="SPY1:SQC1"/>
    <mergeCell ref="SLJ1:SLN1"/>
    <mergeCell ref="SLQ1:SLU1"/>
    <mergeCell ref="SLX1:SMB1"/>
    <mergeCell ref="SME1:SMI1"/>
    <mergeCell ref="SML1:SMP1"/>
    <mergeCell ref="SMS1:SMW1"/>
    <mergeCell ref="SMZ1:SND1"/>
    <mergeCell ref="SNG1:SNK1"/>
    <mergeCell ref="SNN1:SNR1"/>
    <mergeCell ref="SIY1:SJC1"/>
    <mergeCell ref="SJF1:SJJ1"/>
    <mergeCell ref="SJM1:SJQ1"/>
    <mergeCell ref="SJT1:SJX1"/>
    <mergeCell ref="SKA1:SKE1"/>
    <mergeCell ref="SKH1:SKL1"/>
    <mergeCell ref="SKO1:SKS1"/>
    <mergeCell ref="SKV1:SKZ1"/>
    <mergeCell ref="SLC1:SLG1"/>
    <mergeCell ref="SGN1:SGR1"/>
    <mergeCell ref="SGU1:SGY1"/>
    <mergeCell ref="SHB1:SHF1"/>
    <mergeCell ref="SHI1:SHM1"/>
    <mergeCell ref="SHP1:SHT1"/>
    <mergeCell ref="SHW1:SIA1"/>
    <mergeCell ref="SID1:SIH1"/>
    <mergeCell ref="SIK1:SIO1"/>
    <mergeCell ref="SIR1:SIV1"/>
    <mergeCell ref="SEC1:SEG1"/>
    <mergeCell ref="SEJ1:SEN1"/>
    <mergeCell ref="SEQ1:SEU1"/>
    <mergeCell ref="SEX1:SFB1"/>
    <mergeCell ref="SFE1:SFI1"/>
    <mergeCell ref="SFL1:SFP1"/>
    <mergeCell ref="SFS1:SFW1"/>
    <mergeCell ref="SFZ1:SGD1"/>
    <mergeCell ref="SGG1:SGK1"/>
    <mergeCell ref="SBR1:SBV1"/>
    <mergeCell ref="SBY1:SCC1"/>
    <mergeCell ref="SCF1:SCJ1"/>
    <mergeCell ref="SCM1:SCQ1"/>
    <mergeCell ref="SCT1:SCX1"/>
    <mergeCell ref="SDA1:SDE1"/>
    <mergeCell ref="SDH1:SDL1"/>
    <mergeCell ref="SDO1:SDS1"/>
    <mergeCell ref="SDV1:SDZ1"/>
    <mergeCell ref="RZG1:RZK1"/>
    <mergeCell ref="RZN1:RZR1"/>
    <mergeCell ref="RZU1:RZY1"/>
    <mergeCell ref="SAB1:SAF1"/>
    <mergeCell ref="SAI1:SAM1"/>
    <mergeCell ref="SAP1:SAT1"/>
    <mergeCell ref="SAW1:SBA1"/>
    <mergeCell ref="SBD1:SBH1"/>
    <mergeCell ref="SBK1:SBO1"/>
    <mergeCell ref="RWV1:RWZ1"/>
    <mergeCell ref="RXC1:RXG1"/>
    <mergeCell ref="RXJ1:RXN1"/>
    <mergeCell ref="RXQ1:RXU1"/>
    <mergeCell ref="RXX1:RYB1"/>
    <mergeCell ref="RYE1:RYI1"/>
    <mergeCell ref="RYL1:RYP1"/>
    <mergeCell ref="RYS1:RYW1"/>
    <mergeCell ref="RYZ1:RZD1"/>
    <mergeCell ref="RUK1:RUO1"/>
    <mergeCell ref="RUR1:RUV1"/>
    <mergeCell ref="RUY1:RVC1"/>
    <mergeCell ref="RVF1:RVJ1"/>
    <mergeCell ref="RVM1:RVQ1"/>
    <mergeCell ref="RVT1:RVX1"/>
    <mergeCell ref="RWA1:RWE1"/>
    <mergeCell ref="RWH1:RWL1"/>
    <mergeCell ref="RWO1:RWS1"/>
    <mergeCell ref="RRZ1:RSD1"/>
    <mergeCell ref="RSG1:RSK1"/>
    <mergeCell ref="RSN1:RSR1"/>
    <mergeCell ref="RSU1:RSY1"/>
    <mergeCell ref="RTB1:RTF1"/>
    <mergeCell ref="RTI1:RTM1"/>
    <mergeCell ref="RTP1:RTT1"/>
    <mergeCell ref="RTW1:RUA1"/>
    <mergeCell ref="RUD1:RUH1"/>
    <mergeCell ref="RPO1:RPS1"/>
    <mergeCell ref="RPV1:RPZ1"/>
    <mergeCell ref="RQC1:RQG1"/>
    <mergeCell ref="RQJ1:RQN1"/>
    <mergeCell ref="RQQ1:RQU1"/>
    <mergeCell ref="RQX1:RRB1"/>
    <mergeCell ref="RRE1:RRI1"/>
    <mergeCell ref="RRL1:RRP1"/>
    <mergeCell ref="RRS1:RRW1"/>
    <mergeCell ref="RND1:RNH1"/>
    <mergeCell ref="RNK1:RNO1"/>
    <mergeCell ref="RNR1:RNV1"/>
    <mergeCell ref="RNY1:ROC1"/>
    <mergeCell ref="ROF1:ROJ1"/>
    <mergeCell ref="ROM1:ROQ1"/>
    <mergeCell ref="ROT1:ROX1"/>
    <mergeCell ref="RPA1:RPE1"/>
    <mergeCell ref="RPH1:RPL1"/>
    <mergeCell ref="RKS1:RKW1"/>
    <mergeCell ref="RKZ1:RLD1"/>
    <mergeCell ref="RLG1:RLK1"/>
    <mergeCell ref="RLN1:RLR1"/>
    <mergeCell ref="RLU1:RLY1"/>
    <mergeCell ref="RMB1:RMF1"/>
    <mergeCell ref="RMI1:RMM1"/>
    <mergeCell ref="RMP1:RMT1"/>
    <mergeCell ref="RMW1:RNA1"/>
    <mergeCell ref="RIH1:RIL1"/>
    <mergeCell ref="RIO1:RIS1"/>
    <mergeCell ref="RIV1:RIZ1"/>
    <mergeCell ref="RJC1:RJG1"/>
    <mergeCell ref="RJJ1:RJN1"/>
    <mergeCell ref="RJQ1:RJU1"/>
    <mergeCell ref="RJX1:RKB1"/>
    <mergeCell ref="RKE1:RKI1"/>
    <mergeCell ref="RKL1:RKP1"/>
    <mergeCell ref="RFW1:RGA1"/>
    <mergeCell ref="RGD1:RGH1"/>
    <mergeCell ref="RGK1:RGO1"/>
    <mergeCell ref="RGR1:RGV1"/>
    <mergeCell ref="RGY1:RHC1"/>
    <mergeCell ref="RHF1:RHJ1"/>
    <mergeCell ref="RHM1:RHQ1"/>
    <mergeCell ref="RHT1:RHX1"/>
    <mergeCell ref="RIA1:RIE1"/>
    <mergeCell ref="RDL1:RDP1"/>
    <mergeCell ref="RDS1:RDW1"/>
    <mergeCell ref="RDZ1:RED1"/>
    <mergeCell ref="REG1:REK1"/>
    <mergeCell ref="REN1:RER1"/>
    <mergeCell ref="REU1:REY1"/>
    <mergeCell ref="RFB1:RFF1"/>
    <mergeCell ref="RFI1:RFM1"/>
    <mergeCell ref="RFP1:RFT1"/>
    <mergeCell ref="RBA1:RBE1"/>
    <mergeCell ref="RBH1:RBL1"/>
    <mergeCell ref="RBO1:RBS1"/>
    <mergeCell ref="RBV1:RBZ1"/>
    <mergeCell ref="RCC1:RCG1"/>
    <mergeCell ref="RCJ1:RCN1"/>
    <mergeCell ref="RCQ1:RCU1"/>
    <mergeCell ref="RCX1:RDB1"/>
    <mergeCell ref="RDE1:RDI1"/>
    <mergeCell ref="QYP1:QYT1"/>
    <mergeCell ref="QYW1:QZA1"/>
    <mergeCell ref="QZD1:QZH1"/>
    <mergeCell ref="QZK1:QZO1"/>
    <mergeCell ref="QZR1:QZV1"/>
    <mergeCell ref="QZY1:RAC1"/>
    <mergeCell ref="RAF1:RAJ1"/>
    <mergeCell ref="RAM1:RAQ1"/>
    <mergeCell ref="RAT1:RAX1"/>
    <mergeCell ref="QWE1:QWI1"/>
    <mergeCell ref="QWL1:QWP1"/>
    <mergeCell ref="QWS1:QWW1"/>
    <mergeCell ref="QWZ1:QXD1"/>
    <mergeCell ref="QXG1:QXK1"/>
    <mergeCell ref="QXN1:QXR1"/>
    <mergeCell ref="QXU1:QXY1"/>
    <mergeCell ref="QYB1:QYF1"/>
    <mergeCell ref="QYI1:QYM1"/>
    <mergeCell ref="QTT1:QTX1"/>
    <mergeCell ref="QUA1:QUE1"/>
    <mergeCell ref="QUH1:QUL1"/>
    <mergeCell ref="QUO1:QUS1"/>
    <mergeCell ref="QUV1:QUZ1"/>
    <mergeCell ref="QVC1:QVG1"/>
    <mergeCell ref="QVJ1:QVN1"/>
    <mergeCell ref="QVQ1:QVU1"/>
    <mergeCell ref="QVX1:QWB1"/>
    <mergeCell ref="QRI1:QRM1"/>
    <mergeCell ref="QRP1:QRT1"/>
    <mergeCell ref="QRW1:QSA1"/>
    <mergeCell ref="QSD1:QSH1"/>
    <mergeCell ref="QSK1:QSO1"/>
    <mergeCell ref="QSR1:QSV1"/>
    <mergeCell ref="QSY1:QTC1"/>
    <mergeCell ref="QTF1:QTJ1"/>
    <mergeCell ref="QTM1:QTQ1"/>
    <mergeCell ref="QOX1:QPB1"/>
    <mergeCell ref="QPE1:QPI1"/>
    <mergeCell ref="QPL1:QPP1"/>
    <mergeCell ref="QPS1:QPW1"/>
    <mergeCell ref="QPZ1:QQD1"/>
    <mergeCell ref="QQG1:QQK1"/>
    <mergeCell ref="QQN1:QQR1"/>
    <mergeCell ref="QQU1:QQY1"/>
    <mergeCell ref="QRB1:QRF1"/>
    <mergeCell ref="QMM1:QMQ1"/>
    <mergeCell ref="QMT1:QMX1"/>
    <mergeCell ref="QNA1:QNE1"/>
    <mergeCell ref="QNH1:QNL1"/>
    <mergeCell ref="QNO1:QNS1"/>
    <mergeCell ref="QNV1:QNZ1"/>
    <mergeCell ref="QOC1:QOG1"/>
    <mergeCell ref="QOJ1:QON1"/>
    <mergeCell ref="QOQ1:QOU1"/>
    <mergeCell ref="QKB1:QKF1"/>
    <mergeCell ref="QKI1:QKM1"/>
    <mergeCell ref="QKP1:QKT1"/>
    <mergeCell ref="QKW1:QLA1"/>
    <mergeCell ref="QLD1:QLH1"/>
    <mergeCell ref="QLK1:QLO1"/>
    <mergeCell ref="QLR1:QLV1"/>
    <mergeCell ref="QLY1:QMC1"/>
    <mergeCell ref="QMF1:QMJ1"/>
    <mergeCell ref="QHQ1:QHU1"/>
    <mergeCell ref="QHX1:QIB1"/>
    <mergeCell ref="QIE1:QII1"/>
    <mergeCell ref="QIL1:QIP1"/>
    <mergeCell ref="QIS1:QIW1"/>
    <mergeCell ref="QIZ1:QJD1"/>
    <mergeCell ref="QJG1:QJK1"/>
    <mergeCell ref="QJN1:QJR1"/>
    <mergeCell ref="QJU1:QJY1"/>
    <mergeCell ref="QFF1:QFJ1"/>
    <mergeCell ref="QFM1:QFQ1"/>
    <mergeCell ref="QFT1:QFX1"/>
    <mergeCell ref="QGA1:QGE1"/>
    <mergeCell ref="QGH1:QGL1"/>
    <mergeCell ref="QGO1:QGS1"/>
    <mergeCell ref="QGV1:QGZ1"/>
    <mergeCell ref="QHC1:QHG1"/>
    <mergeCell ref="QHJ1:QHN1"/>
    <mergeCell ref="QCU1:QCY1"/>
    <mergeCell ref="QDB1:QDF1"/>
    <mergeCell ref="QDI1:QDM1"/>
    <mergeCell ref="QDP1:QDT1"/>
    <mergeCell ref="QDW1:QEA1"/>
    <mergeCell ref="QED1:QEH1"/>
    <mergeCell ref="QEK1:QEO1"/>
    <mergeCell ref="QER1:QEV1"/>
    <mergeCell ref="QEY1:QFC1"/>
    <mergeCell ref="QAJ1:QAN1"/>
    <mergeCell ref="QAQ1:QAU1"/>
    <mergeCell ref="QAX1:QBB1"/>
    <mergeCell ref="QBE1:QBI1"/>
    <mergeCell ref="QBL1:QBP1"/>
    <mergeCell ref="QBS1:QBW1"/>
    <mergeCell ref="QBZ1:QCD1"/>
    <mergeCell ref="QCG1:QCK1"/>
    <mergeCell ref="QCN1:QCR1"/>
    <mergeCell ref="PXY1:PYC1"/>
    <mergeCell ref="PYF1:PYJ1"/>
    <mergeCell ref="PYM1:PYQ1"/>
    <mergeCell ref="PYT1:PYX1"/>
    <mergeCell ref="PZA1:PZE1"/>
    <mergeCell ref="PZH1:PZL1"/>
    <mergeCell ref="PZO1:PZS1"/>
    <mergeCell ref="PZV1:PZZ1"/>
    <mergeCell ref="QAC1:QAG1"/>
    <mergeCell ref="PVN1:PVR1"/>
    <mergeCell ref="PVU1:PVY1"/>
    <mergeCell ref="PWB1:PWF1"/>
    <mergeCell ref="PWI1:PWM1"/>
    <mergeCell ref="PWP1:PWT1"/>
    <mergeCell ref="PWW1:PXA1"/>
    <mergeCell ref="PXD1:PXH1"/>
    <mergeCell ref="PXK1:PXO1"/>
    <mergeCell ref="PXR1:PXV1"/>
    <mergeCell ref="PTC1:PTG1"/>
    <mergeCell ref="PTJ1:PTN1"/>
    <mergeCell ref="PTQ1:PTU1"/>
    <mergeCell ref="PTX1:PUB1"/>
    <mergeCell ref="PUE1:PUI1"/>
    <mergeCell ref="PUL1:PUP1"/>
    <mergeCell ref="PUS1:PUW1"/>
    <mergeCell ref="PUZ1:PVD1"/>
    <mergeCell ref="PVG1:PVK1"/>
    <mergeCell ref="PQR1:PQV1"/>
    <mergeCell ref="PQY1:PRC1"/>
    <mergeCell ref="PRF1:PRJ1"/>
    <mergeCell ref="PRM1:PRQ1"/>
    <mergeCell ref="PRT1:PRX1"/>
    <mergeCell ref="PSA1:PSE1"/>
    <mergeCell ref="PSH1:PSL1"/>
    <mergeCell ref="PSO1:PSS1"/>
    <mergeCell ref="PSV1:PSZ1"/>
    <mergeCell ref="POG1:POK1"/>
    <mergeCell ref="PON1:POR1"/>
    <mergeCell ref="POU1:POY1"/>
    <mergeCell ref="PPB1:PPF1"/>
    <mergeCell ref="PPI1:PPM1"/>
    <mergeCell ref="PPP1:PPT1"/>
    <mergeCell ref="PPW1:PQA1"/>
    <mergeCell ref="PQD1:PQH1"/>
    <mergeCell ref="PQK1:PQO1"/>
    <mergeCell ref="PLV1:PLZ1"/>
    <mergeCell ref="PMC1:PMG1"/>
    <mergeCell ref="PMJ1:PMN1"/>
    <mergeCell ref="PMQ1:PMU1"/>
    <mergeCell ref="PMX1:PNB1"/>
    <mergeCell ref="PNE1:PNI1"/>
    <mergeCell ref="PNL1:PNP1"/>
    <mergeCell ref="PNS1:PNW1"/>
    <mergeCell ref="PNZ1:POD1"/>
    <mergeCell ref="PJK1:PJO1"/>
    <mergeCell ref="PJR1:PJV1"/>
    <mergeCell ref="PJY1:PKC1"/>
    <mergeCell ref="PKF1:PKJ1"/>
    <mergeCell ref="PKM1:PKQ1"/>
    <mergeCell ref="PKT1:PKX1"/>
    <mergeCell ref="PLA1:PLE1"/>
    <mergeCell ref="PLH1:PLL1"/>
    <mergeCell ref="PLO1:PLS1"/>
    <mergeCell ref="PGZ1:PHD1"/>
    <mergeCell ref="PHG1:PHK1"/>
    <mergeCell ref="PHN1:PHR1"/>
    <mergeCell ref="PHU1:PHY1"/>
    <mergeCell ref="PIB1:PIF1"/>
    <mergeCell ref="PII1:PIM1"/>
    <mergeCell ref="PIP1:PIT1"/>
    <mergeCell ref="PIW1:PJA1"/>
    <mergeCell ref="PJD1:PJH1"/>
    <mergeCell ref="PEO1:PES1"/>
    <mergeCell ref="PEV1:PEZ1"/>
    <mergeCell ref="PFC1:PFG1"/>
    <mergeCell ref="PFJ1:PFN1"/>
    <mergeCell ref="PFQ1:PFU1"/>
    <mergeCell ref="PFX1:PGB1"/>
    <mergeCell ref="PGE1:PGI1"/>
    <mergeCell ref="PGL1:PGP1"/>
    <mergeCell ref="PGS1:PGW1"/>
    <mergeCell ref="PCD1:PCH1"/>
    <mergeCell ref="PCK1:PCO1"/>
    <mergeCell ref="PCR1:PCV1"/>
    <mergeCell ref="PCY1:PDC1"/>
    <mergeCell ref="PDF1:PDJ1"/>
    <mergeCell ref="PDM1:PDQ1"/>
    <mergeCell ref="PDT1:PDX1"/>
    <mergeCell ref="PEA1:PEE1"/>
    <mergeCell ref="PEH1:PEL1"/>
    <mergeCell ref="OZS1:OZW1"/>
    <mergeCell ref="OZZ1:PAD1"/>
    <mergeCell ref="PAG1:PAK1"/>
    <mergeCell ref="PAN1:PAR1"/>
    <mergeCell ref="PAU1:PAY1"/>
    <mergeCell ref="PBB1:PBF1"/>
    <mergeCell ref="PBI1:PBM1"/>
    <mergeCell ref="PBP1:PBT1"/>
    <mergeCell ref="PBW1:PCA1"/>
    <mergeCell ref="OXH1:OXL1"/>
    <mergeCell ref="OXO1:OXS1"/>
    <mergeCell ref="OXV1:OXZ1"/>
    <mergeCell ref="OYC1:OYG1"/>
    <mergeCell ref="OYJ1:OYN1"/>
    <mergeCell ref="OYQ1:OYU1"/>
    <mergeCell ref="OYX1:OZB1"/>
    <mergeCell ref="OZE1:OZI1"/>
    <mergeCell ref="OZL1:OZP1"/>
    <mergeCell ref="OUW1:OVA1"/>
    <mergeCell ref="OVD1:OVH1"/>
    <mergeCell ref="OVK1:OVO1"/>
    <mergeCell ref="OVR1:OVV1"/>
    <mergeCell ref="OVY1:OWC1"/>
    <mergeCell ref="OWF1:OWJ1"/>
    <mergeCell ref="OWM1:OWQ1"/>
    <mergeCell ref="OWT1:OWX1"/>
    <mergeCell ref="OXA1:OXE1"/>
    <mergeCell ref="OSL1:OSP1"/>
    <mergeCell ref="OSS1:OSW1"/>
    <mergeCell ref="OSZ1:OTD1"/>
    <mergeCell ref="OTG1:OTK1"/>
    <mergeCell ref="OTN1:OTR1"/>
    <mergeCell ref="OTU1:OTY1"/>
    <mergeCell ref="OUB1:OUF1"/>
    <mergeCell ref="OUI1:OUM1"/>
    <mergeCell ref="OUP1:OUT1"/>
    <mergeCell ref="OQA1:OQE1"/>
    <mergeCell ref="OQH1:OQL1"/>
    <mergeCell ref="OQO1:OQS1"/>
    <mergeCell ref="OQV1:OQZ1"/>
    <mergeCell ref="ORC1:ORG1"/>
    <mergeCell ref="ORJ1:ORN1"/>
    <mergeCell ref="ORQ1:ORU1"/>
    <mergeCell ref="ORX1:OSB1"/>
    <mergeCell ref="OSE1:OSI1"/>
    <mergeCell ref="ONP1:ONT1"/>
    <mergeCell ref="ONW1:OOA1"/>
    <mergeCell ref="OOD1:OOH1"/>
    <mergeCell ref="OOK1:OOO1"/>
    <mergeCell ref="OOR1:OOV1"/>
    <mergeCell ref="OOY1:OPC1"/>
    <mergeCell ref="OPF1:OPJ1"/>
    <mergeCell ref="OPM1:OPQ1"/>
    <mergeCell ref="OPT1:OPX1"/>
    <mergeCell ref="OLE1:OLI1"/>
    <mergeCell ref="OLL1:OLP1"/>
    <mergeCell ref="OLS1:OLW1"/>
    <mergeCell ref="OLZ1:OMD1"/>
    <mergeCell ref="OMG1:OMK1"/>
    <mergeCell ref="OMN1:OMR1"/>
    <mergeCell ref="OMU1:OMY1"/>
    <mergeCell ref="ONB1:ONF1"/>
    <mergeCell ref="ONI1:ONM1"/>
    <mergeCell ref="OIT1:OIX1"/>
    <mergeCell ref="OJA1:OJE1"/>
    <mergeCell ref="OJH1:OJL1"/>
    <mergeCell ref="OJO1:OJS1"/>
    <mergeCell ref="OJV1:OJZ1"/>
    <mergeCell ref="OKC1:OKG1"/>
    <mergeCell ref="OKJ1:OKN1"/>
    <mergeCell ref="OKQ1:OKU1"/>
    <mergeCell ref="OKX1:OLB1"/>
    <mergeCell ref="OGI1:OGM1"/>
    <mergeCell ref="OGP1:OGT1"/>
    <mergeCell ref="OGW1:OHA1"/>
    <mergeCell ref="OHD1:OHH1"/>
    <mergeCell ref="OHK1:OHO1"/>
    <mergeCell ref="OHR1:OHV1"/>
    <mergeCell ref="OHY1:OIC1"/>
    <mergeCell ref="OIF1:OIJ1"/>
    <mergeCell ref="OIM1:OIQ1"/>
    <mergeCell ref="ODX1:OEB1"/>
    <mergeCell ref="OEE1:OEI1"/>
    <mergeCell ref="OEL1:OEP1"/>
    <mergeCell ref="OES1:OEW1"/>
    <mergeCell ref="OEZ1:OFD1"/>
    <mergeCell ref="OFG1:OFK1"/>
    <mergeCell ref="OFN1:OFR1"/>
    <mergeCell ref="OFU1:OFY1"/>
    <mergeCell ref="OGB1:OGF1"/>
    <mergeCell ref="OBM1:OBQ1"/>
    <mergeCell ref="OBT1:OBX1"/>
    <mergeCell ref="OCA1:OCE1"/>
    <mergeCell ref="OCH1:OCL1"/>
    <mergeCell ref="OCO1:OCS1"/>
    <mergeCell ref="OCV1:OCZ1"/>
    <mergeCell ref="ODC1:ODG1"/>
    <mergeCell ref="ODJ1:ODN1"/>
    <mergeCell ref="ODQ1:ODU1"/>
    <mergeCell ref="NZB1:NZF1"/>
    <mergeCell ref="NZI1:NZM1"/>
    <mergeCell ref="NZP1:NZT1"/>
    <mergeCell ref="NZW1:OAA1"/>
    <mergeCell ref="OAD1:OAH1"/>
    <mergeCell ref="OAK1:OAO1"/>
    <mergeCell ref="OAR1:OAV1"/>
    <mergeCell ref="OAY1:OBC1"/>
    <mergeCell ref="OBF1:OBJ1"/>
    <mergeCell ref="NWQ1:NWU1"/>
    <mergeCell ref="NWX1:NXB1"/>
    <mergeCell ref="NXE1:NXI1"/>
    <mergeCell ref="NXL1:NXP1"/>
    <mergeCell ref="NXS1:NXW1"/>
    <mergeCell ref="NXZ1:NYD1"/>
    <mergeCell ref="NYG1:NYK1"/>
    <mergeCell ref="NYN1:NYR1"/>
    <mergeCell ref="NYU1:NYY1"/>
    <mergeCell ref="NUF1:NUJ1"/>
    <mergeCell ref="NUM1:NUQ1"/>
    <mergeCell ref="NUT1:NUX1"/>
    <mergeCell ref="NVA1:NVE1"/>
    <mergeCell ref="NVH1:NVL1"/>
    <mergeCell ref="NVO1:NVS1"/>
    <mergeCell ref="NVV1:NVZ1"/>
    <mergeCell ref="NWC1:NWG1"/>
    <mergeCell ref="NWJ1:NWN1"/>
    <mergeCell ref="NRU1:NRY1"/>
    <mergeCell ref="NSB1:NSF1"/>
    <mergeCell ref="NSI1:NSM1"/>
    <mergeCell ref="NSP1:NST1"/>
    <mergeCell ref="NSW1:NTA1"/>
    <mergeCell ref="NTD1:NTH1"/>
    <mergeCell ref="NTK1:NTO1"/>
    <mergeCell ref="NTR1:NTV1"/>
    <mergeCell ref="NTY1:NUC1"/>
    <mergeCell ref="NPJ1:NPN1"/>
    <mergeCell ref="NPQ1:NPU1"/>
    <mergeCell ref="NPX1:NQB1"/>
    <mergeCell ref="NQE1:NQI1"/>
    <mergeCell ref="NQL1:NQP1"/>
    <mergeCell ref="NQS1:NQW1"/>
    <mergeCell ref="NQZ1:NRD1"/>
    <mergeCell ref="NRG1:NRK1"/>
    <mergeCell ref="NRN1:NRR1"/>
    <mergeCell ref="NMY1:NNC1"/>
    <mergeCell ref="NNF1:NNJ1"/>
    <mergeCell ref="NNM1:NNQ1"/>
    <mergeCell ref="NNT1:NNX1"/>
    <mergeCell ref="NOA1:NOE1"/>
    <mergeCell ref="NOH1:NOL1"/>
    <mergeCell ref="NOO1:NOS1"/>
    <mergeCell ref="NOV1:NOZ1"/>
    <mergeCell ref="NPC1:NPG1"/>
    <mergeCell ref="NKN1:NKR1"/>
    <mergeCell ref="NKU1:NKY1"/>
    <mergeCell ref="NLB1:NLF1"/>
    <mergeCell ref="NLI1:NLM1"/>
    <mergeCell ref="NLP1:NLT1"/>
    <mergeCell ref="NLW1:NMA1"/>
    <mergeCell ref="NMD1:NMH1"/>
    <mergeCell ref="NMK1:NMO1"/>
    <mergeCell ref="NMR1:NMV1"/>
    <mergeCell ref="NIC1:NIG1"/>
    <mergeCell ref="NIJ1:NIN1"/>
    <mergeCell ref="NIQ1:NIU1"/>
    <mergeCell ref="NIX1:NJB1"/>
    <mergeCell ref="NJE1:NJI1"/>
    <mergeCell ref="NJL1:NJP1"/>
    <mergeCell ref="NJS1:NJW1"/>
    <mergeCell ref="NJZ1:NKD1"/>
    <mergeCell ref="NKG1:NKK1"/>
    <mergeCell ref="NFR1:NFV1"/>
    <mergeCell ref="NFY1:NGC1"/>
    <mergeCell ref="NGF1:NGJ1"/>
    <mergeCell ref="NGM1:NGQ1"/>
    <mergeCell ref="NGT1:NGX1"/>
    <mergeCell ref="NHA1:NHE1"/>
    <mergeCell ref="NHH1:NHL1"/>
    <mergeCell ref="NHO1:NHS1"/>
    <mergeCell ref="NHV1:NHZ1"/>
    <mergeCell ref="NDG1:NDK1"/>
    <mergeCell ref="NDN1:NDR1"/>
    <mergeCell ref="NDU1:NDY1"/>
    <mergeCell ref="NEB1:NEF1"/>
    <mergeCell ref="NEI1:NEM1"/>
    <mergeCell ref="NEP1:NET1"/>
    <mergeCell ref="NEW1:NFA1"/>
    <mergeCell ref="NFD1:NFH1"/>
    <mergeCell ref="NFK1:NFO1"/>
    <mergeCell ref="NAV1:NAZ1"/>
    <mergeCell ref="NBC1:NBG1"/>
    <mergeCell ref="NBJ1:NBN1"/>
    <mergeCell ref="NBQ1:NBU1"/>
    <mergeCell ref="NBX1:NCB1"/>
    <mergeCell ref="NCE1:NCI1"/>
    <mergeCell ref="NCL1:NCP1"/>
    <mergeCell ref="NCS1:NCW1"/>
    <mergeCell ref="NCZ1:NDD1"/>
    <mergeCell ref="MYK1:MYO1"/>
    <mergeCell ref="MYR1:MYV1"/>
    <mergeCell ref="MYY1:MZC1"/>
    <mergeCell ref="MZF1:MZJ1"/>
    <mergeCell ref="MZM1:MZQ1"/>
    <mergeCell ref="MZT1:MZX1"/>
    <mergeCell ref="NAA1:NAE1"/>
    <mergeCell ref="NAH1:NAL1"/>
    <mergeCell ref="NAO1:NAS1"/>
    <mergeCell ref="MVZ1:MWD1"/>
    <mergeCell ref="MWG1:MWK1"/>
    <mergeCell ref="MWN1:MWR1"/>
    <mergeCell ref="MWU1:MWY1"/>
    <mergeCell ref="MXB1:MXF1"/>
    <mergeCell ref="MXI1:MXM1"/>
    <mergeCell ref="MXP1:MXT1"/>
    <mergeCell ref="MXW1:MYA1"/>
    <mergeCell ref="MYD1:MYH1"/>
    <mergeCell ref="MTO1:MTS1"/>
    <mergeCell ref="MTV1:MTZ1"/>
    <mergeCell ref="MUC1:MUG1"/>
    <mergeCell ref="MUJ1:MUN1"/>
    <mergeCell ref="MUQ1:MUU1"/>
    <mergeCell ref="MUX1:MVB1"/>
    <mergeCell ref="MVE1:MVI1"/>
    <mergeCell ref="MVL1:MVP1"/>
    <mergeCell ref="MVS1:MVW1"/>
    <mergeCell ref="MRD1:MRH1"/>
    <mergeCell ref="MRK1:MRO1"/>
    <mergeCell ref="MRR1:MRV1"/>
    <mergeCell ref="MRY1:MSC1"/>
    <mergeCell ref="MSF1:MSJ1"/>
    <mergeCell ref="MSM1:MSQ1"/>
    <mergeCell ref="MST1:MSX1"/>
    <mergeCell ref="MTA1:MTE1"/>
    <mergeCell ref="MTH1:MTL1"/>
    <mergeCell ref="MOS1:MOW1"/>
    <mergeCell ref="MOZ1:MPD1"/>
    <mergeCell ref="MPG1:MPK1"/>
    <mergeCell ref="MPN1:MPR1"/>
    <mergeCell ref="MPU1:MPY1"/>
    <mergeCell ref="MQB1:MQF1"/>
    <mergeCell ref="MQI1:MQM1"/>
    <mergeCell ref="MQP1:MQT1"/>
    <mergeCell ref="MQW1:MRA1"/>
    <mergeCell ref="MMH1:MML1"/>
    <mergeCell ref="MMO1:MMS1"/>
    <mergeCell ref="MMV1:MMZ1"/>
    <mergeCell ref="MNC1:MNG1"/>
    <mergeCell ref="MNJ1:MNN1"/>
    <mergeCell ref="MNQ1:MNU1"/>
    <mergeCell ref="MNX1:MOB1"/>
    <mergeCell ref="MOE1:MOI1"/>
    <mergeCell ref="MOL1:MOP1"/>
    <mergeCell ref="MJW1:MKA1"/>
    <mergeCell ref="MKD1:MKH1"/>
    <mergeCell ref="MKK1:MKO1"/>
    <mergeCell ref="MKR1:MKV1"/>
    <mergeCell ref="MKY1:MLC1"/>
    <mergeCell ref="MLF1:MLJ1"/>
    <mergeCell ref="MLM1:MLQ1"/>
    <mergeCell ref="MLT1:MLX1"/>
    <mergeCell ref="MMA1:MME1"/>
    <mergeCell ref="MHL1:MHP1"/>
    <mergeCell ref="MHS1:MHW1"/>
    <mergeCell ref="MHZ1:MID1"/>
    <mergeCell ref="MIG1:MIK1"/>
    <mergeCell ref="MIN1:MIR1"/>
    <mergeCell ref="MIU1:MIY1"/>
    <mergeCell ref="MJB1:MJF1"/>
    <mergeCell ref="MJI1:MJM1"/>
    <mergeCell ref="MJP1:MJT1"/>
    <mergeCell ref="MFA1:MFE1"/>
    <mergeCell ref="MFH1:MFL1"/>
    <mergeCell ref="MFO1:MFS1"/>
    <mergeCell ref="MFV1:MFZ1"/>
    <mergeCell ref="MGC1:MGG1"/>
    <mergeCell ref="MGJ1:MGN1"/>
    <mergeCell ref="MGQ1:MGU1"/>
    <mergeCell ref="MGX1:MHB1"/>
    <mergeCell ref="MHE1:MHI1"/>
    <mergeCell ref="MCP1:MCT1"/>
    <mergeCell ref="MCW1:MDA1"/>
    <mergeCell ref="MDD1:MDH1"/>
    <mergeCell ref="MDK1:MDO1"/>
    <mergeCell ref="MDR1:MDV1"/>
    <mergeCell ref="MDY1:MEC1"/>
    <mergeCell ref="MEF1:MEJ1"/>
    <mergeCell ref="MEM1:MEQ1"/>
    <mergeCell ref="MET1:MEX1"/>
    <mergeCell ref="MAE1:MAI1"/>
    <mergeCell ref="MAL1:MAP1"/>
    <mergeCell ref="MAS1:MAW1"/>
    <mergeCell ref="MAZ1:MBD1"/>
    <mergeCell ref="MBG1:MBK1"/>
    <mergeCell ref="MBN1:MBR1"/>
    <mergeCell ref="MBU1:MBY1"/>
    <mergeCell ref="MCB1:MCF1"/>
    <mergeCell ref="MCI1:MCM1"/>
    <mergeCell ref="LXT1:LXX1"/>
    <mergeCell ref="LYA1:LYE1"/>
    <mergeCell ref="LYH1:LYL1"/>
    <mergeCell ref="LYO1:LYS1"/>
    <mergeCell ref="LYV1:LYZ1"/>
    <mergeCell ref="LZC1:LZG1"/>
    <mergeCell ref="LZJ1:LZN1"/>
    <mergeCell ref="LZQ1:LZU1"/>
    <mergeCell ref="LZX1:MAB1"/>
    <mergeCell ref="LVI1:LVM1"/>
    <mergeCell ref="LVP1:LVT1"/>
    <mergeCell ref="LVW1:LWA1"/>
    <mergeCell ref="LWD1:LWH1"/>
    <mergeCell ref="LWK1:LWO1"/>
    <mergeCell ref="LWR1:LWV1"/>
    <mergeCell ref="LWY1:LXC1"/>
    <mergeCell ref="LXF1:LXJ1"/>
    <mergeCell ref="LXM1:LXQ1"/>
    <mergeCell ref="LSX1:LTB1"/>
    <mergeCell ref="LTE1:LTI1"/>
    <mergeCell ref="LTL1:LTP1"/>
    <mergeCell ref="LTS1:LTW1"/>
    <mergeCell ref="LTZ1:LUD1"/>
    <mergeCell ref="LUG1:LUK1"/>
    <mergeCell ref="LUN1:LUR1"/>
    <mergeCell ref="LUU1:LUY1"/>
    <mergeCell ref="LVB1:LVF1"/>
    <mergeCell ref="LQM1:LQQ1"/>
    <mergeCell ref="LQT1:LQX1"/>
    <mergeCell ref="LRA1:LRE1"/>
    <mergeCell ref="LRH1:LRL1"/>
    <mergeCell ref="LRO1:LRS1"/>
    <mergeCell ref="LRV1:LRZ1"/>
    <mergeCell ref="LSC1:LSG1"/>
    <mergeCell ref="LSJ1:LSN1"/>
    <mergeCell ref="LSQ1:LSU1"/>
    <mergeCell ref="LOB1:LOF1"/>
    <mergeCell ref="LOI1:LOM1"/>
    <mergeCell ref="LOP1:LOT1"/>
    <mergeCell ref="LOW1:LPA1"/>
    <mergeCell ref="LPD1:LPH1"/>
    <mergeCell ref="LPK1:LPO1"/>
    <mergeCell ref="LPR1:LPV1"/>
    <mergeCell ref="LPY1:LQC1"/>
    <mergeCell ref="LQF1:LQJ1"/>
    <mergeCell ref="LLQ1:LLU1"/>
    <mergeCell ref="LLX1:LMB1"/>
    <mergeCell ref="LME1:LMI1"/>
    <mergeCell ref="LML1:LMP1"/>
    <mergeCell ref="LMS1:LMW1"/>
    <mergeCell ref="LMZ1:LND1"/>
    <mergeCell ref="LNG1:LNK1"/>
    <mergeCell ref="LNN1:LNR1"/>
    <mergeCell ref="LNU1:LNY1"/>
    <mergeCell ref="LJF1:LJJ1"/>
    <mergeCell ref="LJM1:LJQ1"/>
    <mergeCell ref="LJT1:LJX1"/>
    <mergeCell ref="LKA1:LKE1"/>
    <mergeCell ref="LKH1:LKL1"/>
    <mergeCell ref="LKO1:LKS1"/>
    <mergeCell ref="LKV1:LKZ1"/>
    <mergeCell ref="LLC1:LLG1"/>
    <mergeCell ref="LLJ1:LLN1"/>
    <mergeCell ref="LGU1:LGY1"/>
    <mergeCell ref="LHB1:LHF1"/>
    <mergeCell ref="LHI1:LHM1"/>
    <mergeCell ref="LHP1:LHT1"/>
    <mergeCell ref="LHW1:LIA1"/>
    <mergeCell ref="LID1:LIH1"/>
    <mergeCell ref="LIK1:LIO1"/>
    <mergeCell ref="LIR1:LIV1"/>
    <mergeCell ref="LIY1:LJC1"/>
    <mergeCell ref="LEJ1:LEN1"/>
    <mergeCell ref="LEQ1:LEU1"/>
    <mergeCell ref="LEX1:LFB1"/>
    <mergeCell ref="LFE1:LFI1"/>
    <mergeCell ref="LFL1:LFP1"/>
    <mergeCell ref="LFS1:LFW1"/>
    <mergeCell ref="LFZ1:LGD1"/>
    <mergeCell ref="LGG1:LGK1"/>
    <mergeCell ref="LGN1:LGR1"/>
    <mergeCell ref="LBY1:LCC1"/>
    <mergeCell ref="LCF1:LCJ1"/>
    <mergeCell ref="LCM1:LCQ1"/>
    <mergeCell ref="LCT1:LCX1"/>
    <mergeCell ref="LDA1:LDE1"/>
    <mergeCell ref="LDH1:LDL1"/>
    <mergeCell ref="LDO1:LDS1"/>
    <mergeCell ref="LDV1:LDZ1"/>
    <mergeCell ref="LEC1:LEG1"/>
    <mergeCell ref="KZN1:KZR1"/>
    <mergeCell ref="KZU1:KZY1"/>
    <mergeCell ref="LAB1:LAF1"/>
    <mergeCell ref="LAI1:LAM1"/>
    <mergeCell ref="LAP1:LAT1"/>
    <mergeCell ref="LAW1:LBA1"/>
    <mergeCell ref="LBD1:LBH1"/>
    <mergeCell ref="LBK1:LBO1"/>
    <mergeCell ref="LBR1:LBV1"/>
    <mergeCell ref="KXC1:KXG1"/>
    <mergeCell ref="KXJ1:KXN1"/>
    <mergeCell ref="KXQ1:KXU1"/>
    <mergeCell ref="KXX1:KYB1"/>
    <mergeCell ref="KYE1:KYI1"/>
    <mergeCell ref="KYL1:KYP1"/>
    <mergeCell ref="KYS1:KYW1"/>
    <mergeCell ref="KYZ1:KZD1"/>
    <mergeCell ref="KZG1:KZK1"/>
    <mergeCell ref="KUR1:KUV1"/>
    <mergeCell ref="KUY1:KVC1"/>
    <mergeCell ref="KVF1:KVJ1"/>
    <mergeCell ref="KVM1:KVQ1"/>
    <mergeCell ref="KVT1:KVX1"/>
    <mergeCell ref="KWA1:KWE1"/>
    <mergeCell ref="KWH1:KWL1"/>
    <mergeCell ref="KWO1:KWS1"/>
    <mergeCell ref="KWV1:KWZ1"/>
    <mergeCell ref="KSG1:KSK1"/>
    <mergeCell ref="KSN1:KSR1"/>
    <mergeCell ref="KSU1:KSY1"/>
    <mergeCell ref="KTB1:KTF1"/>
    <mergeCell ref="KTI1:KTM1"/>
    <mergeCell ref="KTP1:KTT1"/>
    <mergeCell ref="KTW1:KUA1"/>
    <mergeCell ref="KUD1:KUH1"/>
    <mergeCell ref="KUK1:KUO1"/>
    <mergeCell ref="KPV1:KPZ1"/>
    <mergeCell ref="KQC1:KQG1"/>
    <mergeCell ref="KQJ1:KQN1"/>
    <mergeCell ref="KQQ1:KQU1"/>
    <mergeCell ref="KQX1:KRB1"/>
    <mergeCell ref="KRE1:KRI1"/>
    <mergeCell ref="KRL1:KRP1"/>
    <mergeCell ref="KRS1:KRW1"/>
    <mergeCell ref="KRZ1:KSD1"/>
    <mergeCell ref="KNK1:KNO1"/>
    <mergeCell ref="KNR1:KNV1"/>
    <mergeCell ref="KNY1:KOC1"/>
    <mergeCell ref="KOF1:KOJ1"/>
    <mergeCell ref="KOM1:KOQ1"/>
    <mergeCell ref="KOT1:KOX1"/>
    <mergeCell ref="KPA1:KPE1"/>
    <mergeCell ref="KPH1:KPL1"/>
    <mergeCell ref="KPO1:KPS1"/>
    <mergeCell ref="KKZ1:KLD1"/>
    <mergeCell ref="KLG1:KLK1"/>
    <mergeCell ref="KLN1:KLR1"/>
    <mergeCell ref="KLU1:KLY1"/>
    <mergeCell ref="KMB1:KMF1"/>
    <mergeCell ref="KMI1:KMM1"/>
    <mergeCell ref="KMP1:KMT1"/>
    <mergeCell ref="KMW1:KNA1"/>
    <mergeCell ref="KND1:KNH1"/>
    <mergeCell ref="KIO1:KIS1"/>
    <mergeCell ref="KIV1:KIZ1"/>
    <mergeCell ref="KJC1:KJG1"/>
    <mergeCell ref="KJJ1:KJN1"/>
    <mergeCell ref="KJQ1:KJU1"/>
    <mergeCell ref="KJX1:KKB1"/>
    <mergeCell ref="KKE1:KKI1"/>
    <mergeCell ref="KKL1:KKP1"/>
    <mergeCell ref="KKS1:KKW1"/>
    <mergeCell ref="KGD1:KGH1"/>
    <mergeCell ref="KGK1:KGO1"/>
    <mergeCell ref="KGR1:KGV1"/>
    <mergeCell ref="KGY1:KHC1"/>
    <mergeCell ref="KHF1:KHJ1"/>
    <mergeCell ref="KHM1:KHQ1"/>
    <mergeCell ref="KHT1:KHX1"/>
    <mergeCell ref="KIA1:KIE1"/>
    <mergeCell ref="KIH1:KIL1"/>
    <mergeCell ref="KDS1:KDW1"/>
    <mergeCell ref="KDZ1:KED1"/>
    <mergeCell ref="KEG1:KEK1"/>
    <mergeCell ref="KEN1:KER1"/>
    <mergeCell ref="KEU1:KEY1"/>
    <mergeCell ref="KFB1:KFF1"/>
    <mergeCell ref="KFI1:KFM1"/>
    <mergeCell ref="KFP1:KFT1"/>
    <mergeCell ref="KFW1:KGA1"/>
    <mergeCell ref="KBH1:KBL1"/>
    <mergeCell ref="KBO1:KBS1"/>
    <mergeCell ref="KBV1:KBZ1"/>
    <mergeCell ref="KCC1:KCG1"/>
    <mergeCell ref="KCJ1:KCN1"/>
    <mergeCell ref="KCQ1:KCU1"/>
    <mergeCell ref="KCX1:KDB1"/>
    <mergeCell ref="KDE1:KDI1"/>
    <mergeCell ref="KDL1:KDP1"/>
    <mergeCell ref="JYW1:JZA1"/>
    <mergeCell ref="JZD1:JZH1"/>
    <mergeCell ref="JZK1:JZO1"/>
    <mergeCell ref="JZR1:JZV1"/>
    <mergeCell ref="JZY1:KAC1"/>
    <mergeCell ref="KAF1:KAJ1"/>
    <mergeCell ref="KAM1:KAQ1"/>
    <mergeCell ref="KAT1:KAX1"/>
    <mergeCell ref="KBA1:KBE1"/>
    <mergeCell ref="JWL1:JWP1"/>
    <mergeCell ref="JWS1:JWW1"/>
    <mergeCell ref="JWZ1:JXD1"/>
    <mergeCell ref="JXG1:JXK1"/>
    <mergeCell ref="JXN1:JXR1"/>
    <mergeCell ref="JXU1:JXY1"/>
    <mergeCell ref="JYB1:JYF1"/>
    <mergeCell ref="JYI1:JYM1"/>
    <mergeCell ref="JYP1:JYT1"/>
    <mergeCell ref="JUA1:JUE1"/>
    <mergeCell ref="JUH1:JUL1"/>
    <mergeCell ref="JUO1:JUS1"/>
    <mergeCell ref="JUV1:JUZ1"/>
    <mergeCell ref="JVC1:JVG1"/>
    <mergeCell ref="JVJ1:JVN1"/>
    <mergeCell ref="JVQ1:JVU1"/>
    <mergeCell ref="JVX1:JWB1"/>
    <mergeCell ref="JWE1:JWI1"/>
    <mergeCell ref="JRP1:JRT1"/>
    <mergeCell ref="JRW1:JSA1"/>
    <mergeCell ref="JSD1:JSH1"/>
    <mergeCell ref="JSK1:JSO1"/>
    <mergeCell ref="JSR1:JSV1"/>
    <mergeCell ref="JSY1:JTC1"/>
    <mergeCell ref="JTF1:JTJ1"/>
    <mergeCell ref="JTM1:JTQ1"/>
    <mergeCell ref="JTT1:JTX1"/>
    <mergeCell ref="JPE1:JPI1"/>
    <mergeCell ref="JPL1:JPP1"/>
    <mergeCell ref="JPS1:JPW1"/>
    <mergeCell ref="JPZ1:JQD1"/>
    <mergeCell ref="JQG1:JQK1"/>
    <mergeCell ref="JQN1:JQR1"/>
    <mergeCell ref="JQU1:JQY1"/>
    <mergeCell ref="JRB1:JRF1"/>
    <mergeCell ref="JRI1:JRM1"/>
    <mergeCell ref="JMT1:JMX1"/>
    <mergeCell ref="JNA1:JNE1"/>
    <mergeCell ref="JNH1:JNL1"/>
    <mergeCell ref="JNO1:JNS1"/>
    <mergeCell ref="JNV1:JNZ1"/>
    <mergeCell ref="JOC1:JOG1"/>
    <mergeCell ref="JOJ1:JON1"/>
    <mergeCell ref="JOQ1:JOU1"/>
    <mergeCell ref="JOX1:JPB1"/>
    <mergeCell ref="JKI1:JKM1"/>
    <mergeCell ref="JKP1:JKT1"/>
    <mergeCell ref="JKW1:JLA1"/>
    <mergeCell ref="JLD1:JLH1"/>
    <mergeCell ref="JLK1:JLO1"/>
    <mergeCell ref="JLR1:JLV1"/>
    <mergeCell ref="JLY1:JMC1"/>
    <mergeCell ref="JMF1:JMJ1"/>
    <mergeCell ref="JMM1:JMQ1"/>
    <mergeCell ref="JHX1:JIB1"/>
    <mergeCell ref="JIE1:JII1"/>
    <mergeCell ref="JIL1:JIP1"/>
    <mergeCell ref="JIS1:JIW1"/>
    <mergeCell ref="JIZ1:JJD1"/>
    <mergeCell ref="JJG1:JJK1"/>
    <mergeCell ref="JJN1:JJR1"/>
    <mergeCell ref="JJU1:JJY1"/>
    <mergeCell ref="JKB1:JKF1"/>
    <mergeCell ref="JFM1:JFQ1"/>
    <mergeCell ref="JFT1:JFX1"/>
    <mergeCell ref="JGA1:JGE1"/>
    <mergeCell ref="JGH1:JGL1"/>
    <mergeCell ref="JGO1:JGS1"/>
    <mergeCell ref="JGV1:JGZ1"/>
    <mergeCell ref="JHC1:JHG1"/>
    <mergeCell ref="JHJ1:JHN1"/>
    <mergeCell ref="JHQ1:JHU1"/>
    <mergeCell ref="JDB1:JDF1"/>
    <mergeCell ref="JDI1:JDM1"/>
    <mergeCell ref="JDP1:JDT1"/>
    <mergeCell ref="JDW1:JEA1"/>
    <mergeCell ref="JED1:JEH1"/>
    <mergeCell ref="JEK1:JEO1"/>
    <mergeCell ref="JER1:JEV1"/>
    <mergeCell ref="JEY1:JFC1"/>
    <mergeCell ref="JFF1:JFJ1"/>
    <mergeCell ref="JAQ1:JAU1"/>
    <mergeCell ref="JAX1:JBB1"/>
    <mergeCell ref="JBE1:JBI1"/>
    <mergeCell ref="JBL1:JBP1"/>
    <mergeCell ref="JBS1:JBW1"/>
    <mergeCell ref="JBZ1:JCD1"/>
    <mergeCell ref="JCG1:JCK1"/>
    <mergeCell ref="JCN1:JCR1"/>
    <mergeCell ref="JCU1:JCY1"/>
    <mergeCell ref="IYF1:IYJ1"/>
    <mergeCell ref="IYM1:IYQ1"/>
    <mergeCell ref="IYT1:IYX1"/>
    <mergeCell ref="IZA1:IZE1"/>
    <mergeCell ref="IZH1:IZL1"/>
    <mergeCell ref="IZO1:IZS1"/>
    <mergeCell ref="IZV1:IZZ1"/>
    <mergeCell ref="JAC1:JAG1"/>
    <mergeCell ref="JAJ1:JAN1"/>
    <mergeCell ref="IVU1:IVY1"/>
    <mergeCell ref="IWB1:IWF1"/>
    <mergeCell ref="IWI1:IWM1"/>
    <mergeCell ref="IWP1:IWT1"/>
    <mergeCell ref="IWW1:IXA1"/>
    <mergeCell ref="IXD1:IXH1"/>
    <mergeCell ref="IXK1:IXO1"/>
    <mergeCell ref="IXR1:IXV1"/>
    <mergeCell ref="IXY1:IYC1"/>
    <mergeCell ref="ITJ1:ITN1"/>
    <mergeCell ref="ITQ1:ITU1"/>
    <mergeCell ref="ITX1:IUB1"/>
    <mergeCell ref="IUE1:IUI1"/>
    <mergeCell ref="IUL1:IUP1"/>
    <mergeCell ref="IUS1:IUW1"/>
    <mergeCell ref="IUZ1:IVD1"/>
    <mergeCell ref="IVG1:IVK1"/>
    <mergeCell ref="IVN1:IVR1"/>
    <mergeCell ref="IQY1:IRC1"/>
    <mergeCell ref="IRF1:IRJ1"/>
    <mergeCell ref="IRM1:IRQ1"/>
    <mergeCell ref="IRT1:IRX1"/>
    <mergeCell ref="ISA1:ISE1"/>
    <mergeCell ref="ISH1:ISL1"/>
    <mergeCell ref="ISO1:ISS1"/>
    <mergeCell ref="ISV1:ISZ1"/>
    <mergeCell ref="ITC1:ITG1"/>
    <mergeCell ref="ION1:IOR1"/>
    <mergeCell ref="IOU1:IOY1"/>
    <mergeCell ref="IPB1:IPF1"/>
    <mergeCell ref="IPI1:IPM1"/>
    <mergeCell ref="IPP1:IPT1"/>
    <mergeCell ref="IPW1:IQA1"/>
    <mergeCell ref="IQD1:IQH1"/>
    <mergeCell ref="IQK1:IQO1"/>
    <mergeCell ref="IQR1:IQV1"/>
    <mergeCell ref="IMC1:IMG1"/>
    <mergeCell ref="IMJ1:IMN1"/>
    <mergeCell ref="IMQ1:IMU1"/>
    <mergeCell ref="IMX1:INB1"/>
    <mergeCell ref="INE1:INI1"/>
    <mergeCell ref="INL1:INP1"/>
    <mergeCell ref="INS1:INW1"/>
    <mergeCell ref="INZ1:IOD1"/>
    <mergeCell ref="IOG1:IOK1"/>
    <mergeCell ref="IJR1:IJV1"/>
    <mergeCell ref="IJY1:IKC1"/>
    <mergeCell ref="IKF1:IKJ1"/>
    <mergeCell ref="IKM1:IKQ1"/>
    <mergeCell ref="IKT1:IKX1"/>
    <mergeCell ref="ILA1:ILE1"/>
    <mergeCell ref="ILH1:ILL1"/>
    <mergeCell ref="ILO1:ILS1"/>
    <mergeCell ref="ILV1:ILZ1"/>
    <mergeCell ref="IHG1:IHK1"/>
    <mergeCell ref="IHN1:IHR1"/>
    <mergeCell ref="IHU1:IHY1"/>
    <mergeCell ref="IIB1:IIF1"/>
    <mergeCell ref="III1:IIM1"/>
    <mergeCell ref="IIP1:IIT1"/>
    <mergeCell ref="IIW1:IJA1"/>
    <mergeCell ref="IJD1:IJH1"/>
    <mergeCell ref="IJK1:IJO1"/>
    <mergeCell ref="IEV1:IEZ1"/>
    <mergeCell ref="IFC1:IFG1"/>
    <mergeCell ref="IFJ1:IFN1"/>
    <mergeCell ref="IFQ1:IFU1"/>
    <mergeCell ref="IFX1:IGB1"/>
    <mergeCell ref="IGE1:IGI1"/>
    <mergeCell ref="IGL1:IGP1"/>
    <mergeCell ref="IGS1:IGW1"/>
    <mergeCell ref="IGZ1:IHD1"/>
    <mergeCell ref="ICK1:ICO1"/>
    <mergeCell ref="ICR1:ICV1"/>
    <mergeCell ref="ICY1:IDC1"/>
    <mergeCell ref="IDF1:IDJ1"/>
    <mergeCell ref="IDM1:IDQ1"/>
    <mergeCell ref="IDT1:IDX1"/>
    <mergeCell ref="IEA1:IEE1"/>
    <mergeCell ref="IEH1:IEL1"/>
    <mergeCell ref="IEO1:IES1"/>
    <mergeCell ref="HZZ1:IAD1"/>
    <mergeCell ref="IAG1:IAK1"/>
    <mergeCell ref="IAN1:IAR1"/>
    <mergeCell ref="IAU1:IAY1"/>
    <mergeCell ref="IBB1:IBF1"/>
    <mergeCell ref="IBI1:IBM1"/>
    <mergeCell ref="IBP1:IBT1"/>
    <mergeCell ref="IBW1:ICA1"/>
    <mergeCell ref="ICD1:ICH1"/>
    <mergeCell ref="HXO1:HXS1"/>
    <mergeCell ref="HXV1:HXZ1"/>
    <mergeCell ref="HYC1:HYG1"/>
    <mergeCell ref="HYJ1:HYN1"/>
    <mergeCell ref="HYQ1:HYU1"/>
    <mergeCell ref="HYX1:HZB1"/>
    <mergeCell ref="HZE1:HZI1"/>
    <mergeCell ref="HZL1:HZP1"/>
    <mergeCell ref="HZS1:HZW1"/>
    <mergeCell ref="HVD1:HVH1"/>
    <mergeCell ref="HVK1:HVO1"/>
    <mergeCell ref="HVR1:HVV1"/>
    <mergeCell ref="HVY1:HWC1"/>
    <mergeCell ref="HWF1:HWJ1"/>
    <mergeCell ref="HWM1:HWQ1"/>
    <mergeCell ref="HWT1:HWX1"/>
    <mergeCell ref="HXA1:HXE1"/>
    <mergeCell ref="HXH1:HXL1"/>
    <mergeCell ref="HSS1:HSW1"/>
    <mergeCell ref="HSZ1:HTD1"/>
    <mergeCell ref="HTG1:HTK1"/>
    <mergeCell ref="HTN1:HTR1"/>
    <mergeCell ref="HTU1:HTY1"/>
    <mergeCell ref="HUB1:HUF1"/>
    <mergeCell ref="HUI1:HUM1"/>
    <mergeCell ref="HUP1:HUT1"/>
    <mergeCell ref="HUW1:HVA1"/>
    <mergeCell ref="HQH1:HQL1"/>
    <mergeCell ref="HQO1:HQS1"/>
    <mergeCell ref="HQV1:HQZ1"/>
    <mergeCell ref="HRC1:HRG1"/>
    <mergeCell ref="HRJ1:HRN1"/>
    <mergeCell ref="HRQ1:HRU1"/>
    <mergeCell ref="HRX1:HSB1"/>
    <mergeCell ref="HSE1:HSI1"/>
    <mergeCell ref="HSL1:HSP1"/>
    <mergeCell ref="HNW1:HOA1"/>
    <mergeCell ref="HOD1:HOH1"/>
    <mergeCell ref="HOK1:HOO1"/>
    <mergeCell ref="HOR1:HOV1"/>
    <mergeCell ref="HOY1:HPC1"/>
    <mergeCell ref="HPF1:HPJ1"/>
    <mergeCell ref="HPM1:HPQ1"/>
    <mergeCell ref="HPT1:HPX1"/>
    <mergeCell ref="HQA1:HQE1"/>
    <mergeCell ref="HLL1:HLP1"/>
    <mergeCell ref="HLS1:HLW1"/>
    <mergeCell ref="HLZ1:HMD1"/>
    <mergeCell ref="HMG1:HMK1"/>
    <mergeCell ref="HMN1:HMR1"/>
    <mergeCell ref="HMU1:HMY1"/>
    <mergeCell ref="HNB1:HNF1"/>
    <mergeCell ref="HNI1:HNM1"/>
    <mergeCell ref="HNP1:HNT1"/>
    <mergeCell ref="HJA1:HJE1"/>
    <mergeCell ref="HJH1:HJL1"/>
    <mergeCell ref="HJO1:HJS1"/>
    <mergeCell ref="HJV1:HJZ1"/>
    <mergeCell ref="HKC1:HKG1"/>
    <mergeCell ref="HKJ1:HKN1"/>
    <mergeCell ref="HKQ1:HKU1"/>
    <mergeCell ref="HKX1:HLB1"/>
    <mergeCell ref="HLE1:HLI1"/>
    <mergeCell ref="HGP1:HGT1"/>
    <mergeCell ref="HGW1:HHA1"/>
    <mergeCell ref="HHD1:HHH1"/>
    <mergeCell ref="HHK1:HHO1"/>
    <mergeCell ref="HHR1:HHV1"/>
    <mergeCell ref="HHY1:HIC1"/>
    <mergeCell ref="HIF1:HIJ1"/>
    <mergeCell ref="HIM1:HIQ1"/>
    <mergeCell ref="HIT1:HIX1"/>
    <mergeCell ref="HEE1:HEI1"/>
    <mergeCell ref="HEL1:HEP1"/>
    <mergeCell ref="HES1:HEW1"/>
    <mergeCell ref="HEZ1:HFD1"/>
    <mergeCell ref="HFG1:HFK1"/>
    <mergeCell ref="HFN1:HFR1"/>
    <mergeCell ref="HFU1:HFY1"/>
    <mergeCell ref="HGB1:HGF1"/>
    <mergeCell ref="HGI1:HGM1"/>
    <mergeCell ref="HBT1:HBX1"/>
    <mergeCell ref="HCA1:HCE1"/>
    <mergeCell ref="HCH1:HCL1"/>
    <mergeCell ref="HCO1:HCS1"/>
    <mergeCell ref="HCV1:HCZ1"/>
    <mergeCell ref="HDC1:HDG1"/>
    <mergeCell ref="HDJ1:HDN1"/>
    <mergeCell ref="HDQ1:HDU1"/>
    <mergeCell ref="HDX1:HEB1"/>
    <mergeCell ref="GZI1:GZM1"/>
    <mergeCell ref="GZP1:GZT1"/>
    <mergeCell ref="GZW1:HAA1"/>
    <mergeCell ref="HAD1:HAH1"/>
    <mergeCell ref="HAK1:HAO1"/>
    <mergeCell ref="HAR1:HAV1"/>
    <mergeCell ref="HAY1:HBC1"/>
    <mergeCell ref="HBF1:HBJ1"/>
    <mergeCell ref="HBM1:HBQ1"/>
    <mergeCell ref="GWX1:GXB1"/>
    <mergeCell ref="GXE1:GXI1"/>
    <mergeCell ref="GXL1:GXP1"/>
    <mergeCell ref="GXS1:GXW1"/>
    <mergeCell ref="GXZ1:GYD1"/>
    <mergeCell ref="GYG1:GYK1"/>
    <mergeCell ref="GYN1:GYR1"/>
    <mergeCell ref="GYU1:GYY1"/>
    <mergeCell ref="GZB1:GZF1"/>
    <mergeCell ref="GUM1:GUQ1"/>
    <mergeCell ref="GUT1:GUX1"/>
    <mergeCell ref="GVA1:GVE1"/>
    <mergeCell ref="GVH1:GVL1"/>
    <mergeCell ref="GVO1:GVS1"/>
    <mergeCell ref="GVV1:GVZ1"/>
    <mergeCell ref="GWC1:GWG1"/>
    <mergeCell ref="GWJ1:GWN1"/>
    <mergeCell ref="GWQ1:GWU1"/>
    <mergeCell ref="GSB1:GSF1"/>
    <mergeCell ref="GSI1:GSM1"/>
    <mergeCell ref="GSP1:GST1"/>
    <mergeCell ref="GSW1:GTA1"/>
    <mergeCell ref="GTD1:GTH1"/>
    <mergeCell ref="GTK1:GTO1"/>
    <mergeCell ref="GTR1:GTV1"/>
    <mergeCell ref="GTY1:GUC1"/>
    <mergeCell ref="GUF1:GUJ1"/>
    <mergeCell ref="GPQ1:GPU1"/>
    <mergeCell ref="GPX1:GQB1"/>
    <mergeCell ref="GQE1:GQI1"/>
    <mergeCell ref="GQL1:GQP1"/>
    <mergeCell ref="GQS1:GQW1"/>
    <mergeCell ref="GQZ1:GRD1"/>
    <mergeCell ref="GRG1:GRK1"/>
    <mergeCell ref="GRN1:GRR1"/>
    <mergeCell ref="GRU1:GRY1"/>
    <mergeCell ref="GNF1:GNJ1"/>
    <mergeCell ref="GNM1:GNQ1"/>
    <mergeCell ref="GNT1:GNX1"/>
    <mergeCell ref="GOA1:GOE1"/>
    <mergeCell ref="GOH1:GOL1"/>
    <mergeCell ref="GOO1:GOS1"/>
    <mergeCell ref="GOV1:GOZ1"/>
    <mergeCell ref="GPC1:GPG1"/>
    <mergeCell ref="GPJ1:GPN1"/>
    <mergeCell ref="GKU1:GKY1"/>
    <mergeCell ref="GLB1:GLF1"/>
    <mergeCell ref="GLI1:GLM1"/>
    <mergeCell ref="GLP1:GLT1"/>
    <mergeCell ref="GLW1:GMA1"/>
    <mergeCell ref="GMD1:GMH1"/>
    <mergeCell ref="GMK1:GMO1"/>
    <mergeCell ref="GMR1:GMV1"/>
    <mergeCell ref="GMY1:GNC1"/>
    <mergeCell ref="GIJ1:GIN1"/>
    <mergeCell ref="GIQ1:GIU1"/>
    <mergeCell ref="GIX1:GJB1"/>
    <mergeCell ref="GJE1:GJI1"/>
    <mergeCell ref="GJL1:GJP1"/>
    <mergeCell ref="GJS1:GJW1"/>
    <mergeCell ref="GJZ1:GKD1"/>
    <mergeCell ref="GKG1:GKK1"/>
    <mergeCell ref="GKN1:GKR1"/>
    <mergeCell ref="GFY1:GGC1"/>
    <mergeCell ref="GGF1:GGJ1"/>
    <mergeCell ref="GGM1:GGQ1"/>
    <mergeCell ref="GGT1:GGX1"/>
    <mergeCell ref="GHA1:GHE1"/>
    <mergeCell ref="GHH1:GHL1"/>
    <mergeCell ref="GHO1:GHS1"/>
    <mergeCell ref="GHV1:GHZ1"/>
    <mergeCell ref="GIC1:GIG1"/>
    <mergeCell ref="GDN1:GDR1"/>
    <mergeCell ref="GDU1:GDY1"/>
    <mergeCell ref="GEB1:GEF1"/>
    <mergeCell ref="GEI1:GEM1"/>
    <mergeCell ref="GEP1:GET1"/>
    <mergeCell ref="GEW1:GFA1"/>
    <mergeCell ref="GFD1:GFH1"/>
    <mergeCell ref="GFK1:GFO1"/>
    <mergeCell ref="GFR1:GFV1"/>
    <mergeCell ref="GBC1:GBG1"/>
    <mergeCell ref="GBJ1:GBN1"/>
    <mergeCell ref="GBQ1:GBU1"/>
    <mergeCell ref="GBX1:GCB1"/>
    <mergeCell ref="GCE1:GCI1"/>
    <mergeCell ref="GCL1:GCP1"/>
    <mergeCell ref="GCS1:GCW1"/>
    <mergeCell ref="GCZ1:GDD1"/>
    <mergeCell ref="GDG1:GDK1"/>
    <mergeCell ref="FYR1:FYV1"/>
    <mergeCell ref="FYY1:FZC1"/>
    <mergeCell ref="FZF1:FZJ1"/>
    <mergeCell ref="FZM1:FZQ1"/>
    <mergeCell ref="FZT1:FZX1"/>
    <mergeCell ref="GAA1:GAE1"/>
    <mergeCell ref="GAH1:GAL1"/>
    <mergeCell ref="GAO1:GAS1"/>
    <mergeCell ref="GAV1:GAZ1"/>
    <mergeCell ref="FWG1:FWK1"/>
    <mergeCell ref="FWN1:FWR1"/>
    <mergeCell ref="FWU1:FWY1"/>
    <mergeCell ref="FXB1:FXF1"/>
    <mergeCell ref="FXI1:FXM1"/>
    <mergeCell ref="FXP1:FXT1"/>
    <mergeCell ref="FXW1:FYA1"/>
    <mergeCell ref="FYD1:FYH1"/>
    <mergeCell ref="FYK1:FYO1"/>
    <mergeCell ref="FTV1:FTZ1"/>
    <mergeCell ref="FUC1:FUG1"/>
    <mergeCell ref="FUJ1:FUN1"/>
    <mergeCell ref="FUQ1:FUU1"/>
    <mergeCell ref="FUX1:FVB1"/>
    <mergeCell ref="FVE1:FVI1"/>
    <mergeCell ref="FVL1:FVP1"/>
    <mergeCell ref="FVS1:FVW1"/>
    <mergeCell ref="FVZ1:FWD1"/>
    <mergeCell ref="FRK1:FRO1"/>
    <mergeCell ref="FRR1:FRV1"/>
    <mergeCell ref="FRY1:FSC1"/>
    <mergeCell ref="FSF1:FSJ1"/>
    <mergeCell ref="FSM1:FSQ1"/>
    <mergeCell ref="FST1:FSX1"/>
    <mergeCell ref="FTA1:FTE1"/>
    <mergeCell ref="FTH1:FTL1"/>
    <mergeCell ref="FTO1:FTS1"/>
    <mergeCell ref="FOZ1:FPD1"/>
    <mergeCell ref="FPG1:FPK1"/>
    <mergeCell ref="FPN1:FPR1"/>
    <mergeCell ref="FPU1:FPY1"/>
    <mergeCell ref="FQB1:FQF1"/>
    <mergeCell ref="FQI1:FQM1"/>
    <mergeCell ref="FQP1:FQT1"/>
    <mergeCell ref="FQW1:FRA1"/>
    <mergeCell ref="FRD1:FRH1"/>
    <mergeCell ref="FMO1:FMS1"/>
    <mergeCell ref="FMV1:FMZ1"/>
    <mergeCell ref="FNC1:FNG1"/>
    <mergeCell ref="FNJ1:FNN1"/>
    <mergeCell ref="FNQ1:FNU1"/>
    <mergeCell ref="FNX1:FOB1"/>
    <mergeCell ref="FOE1:FOI1"/>
    <mergeCell ref="FOL1:FOP1"/>
    <mergeCell ref="FOS1:FOW1"/>
    <mergeCell ref="FKD1:FKH1"/>
    <mergeCell ref="FKK1:FKO1"/>
    <mergeCell ref="FKR1:FKV1"/>
    <mergeCell ref="FKY1:FLC1"/>
    <mergeCell ref="FLF1:FLJ1"/>
    <mergeCell ref="FLM1:FLQ1"/>
    <mergeCell ref="FLT1:FLX1"/>
    <mergeCell ref="FMA1:FME1"/>
    <mergeCell ref="FMH1:FML1"/>
    <mergeCell ref="FHS1:FHW1"/>
    <mergeCell ref="FHZ1:FID1"/>
    <mergeCell ref="FIG1:FIK1"/>
    <mergeCell ref="FIN1:FIR1"/>
    <mergeCell ref="FIU1:FIY1"/>
    <mergeCell ref="FJB1:FJF1"/>
    <mergeCell ref="FJI1:FJM1"/>
    <mergeCell ref="FJP1:FJT1"/>
    <mergeCell ref="FJW1:FKA1"/>
    <mergeCell ref="FFH1:FFL1"/>
    <mergeCell ref="FFO1:FFS1"/>
    <mergeCell ref="FFV1:FFZ1"/>
    <mergeCell ref="FGC1:FGG1"/>
    <mergeCell ref="FGJ1:FGN1"/>
    <mergeCell ref="FGQ1:FGU1"/>
    <mergeCell ref="FGX1:FHB1"/>
    <mergeCell ref="FHE1:FHI1"/>
    <mergeCell ref="FHL1:FHP1"/>
    <mergeCell ref="FCW1:FDA1"/>
    <mergeCell ref="FDD1:FDH1"/>
    <mergeCell ref="FDK1:FDO1"/>
    <mergeCell ref="FDR1:FDV1"/>
    <mergeCell ref="FDY1:FEC1"/>
    <mergeCell ref="FEF1:FEJ1"/>
    <mergeCell ref="FEM1:FEQ1"/>
    <mergeCell ref="FET1:FEX1"/>
    <mergeCell ref="FFA1:FFE1"/>
    <mergeCell ref="FAL1:FAP1"/>
    <mergeCell ref="FAS1:FAW1"/>
    <mergeCell ref="FAZ1:FBD1"/>
    <mergeCell ref="FBG1:FBK1"/>
    <mergeCell ref="FBN1:FBR1"/>
    <mergeCell ref="FBU1:FBY1"/>
    <mergeCell ref="FCB1:FCF1"/>
    <mergeCell ref="FCI1:FCM1"/>
    <mergeCell ref="FCP1:FCT1"/>
    <mergeCell ref="EYA1:EYE1"/>
    <mergeCell ref="EYH1:EYL1"/>
    <mergeCell ref="EYO1:EYS1"/>
    <mergeCell ref="EYV1:EYZ1"/>
    <mergeCell ref="EZC1:EZG1"/>
    <mergeCell ref="EZJ1:EZN1"/>
    <mergeCell ref="EZQ1:EZU1"/>
    <mergeCell ref="EZX1:FAB1"/>
    <mergeCell ref="FAE1:FAI1"/>
    <mergeCell ref="EVP1:EVT1"/>
    <mergeCell ref="EVW1:EWA1"/>
    <mergeCell ref="EWD1:EWH1"/>
    <mergeCell ref="EWK1:EWO1"/>
    <mergeCell ref="EWR1:EWV1"/>
    <mergeCell ref="EWY1:EXC1"/>
    <mergeCell ref="EXF1:EXJ1"/>
    <mergeCell ref="EXM1:EXQ1"/>
    <mergeCell ref="EXT1:EXX1"/>
    <mergeCell ref="ETE1:ETI1"/>
    <mergeCell ref="ETL1:ETP1"/>
    <mergeCell ref="ETS1:ETW1"/>
    <mergeCell ref="ETZ1:EUD1"/>
    <mergeCell ref="EUG1:EUK1"/>
    <mergeCell ref="EUN1:EUR1"/>
    <mergeCell ref="EUU1:EUY1"/>
    <mergeCell ref="EVB1:EVF1"/>
    <mergeCell ref="EVI1:EVM1"/>
    <mergeCell ref="EQT1:EQX1"/>
    <mergeCell ref="ERA1:ERE1"/>
    <mergeCell ref="ERH1:ERL1"/>
    <mergeCell ref="ERO1:ERS1"/>
    <mergeCell ref="ERV1:ERZ1"/>
    <mergeCell ref="ESC1:ESG1"/>
    <mergeCell ref="ESJ1:ESN1"/>
    <mergeCell ref="ESQ1:ESU1"/>
    <mergeCell ref="ESX1:ETB1"/>
    <mergeCell ref="EOI1:EOM1"/>
    <mergeCell ref="EOP1:EOT1"/>
    <mergeCell ref="EOW1:EPA1"/>
    <mergeCell ref="EPD1:EPH1"/>
    <mergeCell ref="EPK1:EPO1"/>
    <mergeCell ref="EPR1:EPV1"/>
    <mergeCell ref="EPY1:EQC1"/>
    <mergeCell ref="EQF1:EQJ1"/>
    <mergeCell ref="EQM1:EQQ1"/>
    <mergeCell ref="ELX1:EMB1"/>
    <mergeCell ref="EME1:EMI1"/>
    <mergeCell ref="EML1:EMP1"/>
    <mergeCell ref="EMS1:EMW1"/>
    <mergeCell ref="EMZ1:END1"/>
    <mergeCell ref="ENG1:ENK1"/>
    <mergeCell ref="ENN1:ENR1"/>
    <mergeCell ref="ENU1:ENY1"/>
    <mergeCell ref="EOB1:EOF1"/>
    <mergeCell ref="EJM1:EJQ1"/>
    <mergeCell ref="EJT1:EJX1"/>
    <mergeCell ref="EKA1:EKE1"/>
    <mergeCell ref="EKH1:EKL1"/>
    <mergeCell ref="EKO1:EKS1"/>
    <mergeCell ref="EKV1:EKZ1"/>
    <mergeCell ref="ELC1:ELG1"/>
    <mergeCell ref="ELJ1:ELN1"/>
    <mergeCell ref="ELQ1:ELU1"/>
    <mergeCell ref="EHB1:EHF1"/>
    <mergeCell ref="EHI1:EHM1"/>
    <mergeCell ref="EHP1:EHT1"/>
    <mergeCell ref="EHW1:EIA1"/>
    <mergeCell ref="EID1:EIH1"/>
    <mergeCell ref="EIK1:EIO1"/>
    <mergeCell ref="EIR1:EIV1"/>
    <mergeCell ref="EIY1:EJC1"/>
    <mergeCell ref="EJF1:EJJ1"/>
    <mergeCell ref="EEQ1:EEU1"/>
    <mergeCell ref="EEX1:EFB1"/>
    <mergeCell ref="EFE1:EFI1"/>
    <mergeCell ref="EFL1:EFP1"/>
    <mergeCell ref="EFS1:EFW1"/>
    <mergeCell ref="EFZ1:EGD1"/>
    <mergeCell ref="EGG1:EGK1"/>
    <mergeCell ref="EGN1:EGR1"/>
    <mergeCell ref="EGU1:EGY1"/>
    <mergeCell ref="ECF1:ECJ1"/>
    <mergeCell ref="ECM1:ECQ1"/>
    <mergeCell ref="ECT1:ECX1"/>
    <mergeCell ref="EDA1:EDE1"/>
    <mergeCell ref="EDH1:EDL1"/>
    <mergeCell ref="EDO1:EDS1"/>
    <mergeCell ref="EDV1:EDZ1"/>
    <mergeCell ref="EEC1:EEG1"/>
    <mergeCell ref="EEJ1:EEN1"/>
    <mergeCell ref="DZU1:DZY1"/>
    <mergeCell ref="EAB1:EAF1"/>
    <mergeCell ref="EAI1:EAM1"/>
    <mergeCell ref="EAP1:EAT1"/>
    <mergeCell ref="EAW1:EBA1"/>
    <mergeCell ref="EBD1:EBH1"/>
    <mergeCell ref="EBK1:EBO1"/>
    <mergeCell ref="EBR1:EBV1"/>
    <mergeCell ref="EBY1:ECC1"/>
    <mergeCell ref="DXJ1:DXN1"/>
    <mergeCell ref="DXQ1:DXU1"/>
    <mergeCell ref="DXX1:DYB1"/>
    <mergeCell ref="DYE1:DYI1"/>
    <mergeCell ref="DYL1:DYP1"/>
    <mergeCell ref="DYS1:DYW1"/>
    <mergeCell ref="DYZ1:DZD1"/>
    <mergeCell ref="DZG1:DZK1"/>
    <mergeCell ref="DZN1:DZR1"/>
    <mergeCell ref="DUY1:DVC1"/>
    <mergeCell ref="DVF1:DVJ1"/>
    <mergeCell ref="DVM1:DVQ1"/>
    <mergeCell ref="DVT1:DVX1"/>
    <mergeCell ref="DWA1:DWE1"/>
    <mergeCell ref="DWH1:DWL1"/>
    <mergeCell ref="DWO1:DWS1"/>
    <mergeCell ref="DWV1:DWZ1"/>
    <mergeCell ref="DXC1:DXG1"/>
    <mergeCell ref="DSN1:DSR1"/>
    <mergeCell ref="DSU1:DSY1"/>
    <mergeCell ref="DTB1:DTF1"/>
    <mergeCell ref="DTI1:DTM1"/>
    <mergeCell ref="DTP1:DTT1"/>
    <mergeCell ref="DTW1:DUA1"/>
    <mergeCell ref="DUD1:DUH1"/>
    <mergeCell ref="DUK1:DUO1"/>
    <mergeCell ref="DUR1:DUV1"/>
    <mergeCell ref="DQC1:DQG1"/>
    <mergeCell ref="DQJ1:DQN1"/>
    <mergeCell ref="DQQ1:DQU1"/>
    <mergeCell ref="DQX1:DRB1"/>
    <mergeCell ref="DRE1:DRI1"/>
    <mergeCell ref="DRL1:DRP1"/>
    <mergeCell ref="DRS1:DRW1"/>
    <mergeCell ref="DRZ1:DSD1"/>
    <mergeCell ref="DSG1:DSK1"/>
    <mergeCell ref="DNR1:DNV1"/>
    <mergeCell ref="DNY1:DOC1"/>
    <mergeCell ref="DOF1:DOJ1"/>
    <mergeCell ref="DOM1:DOQ1"/>
    <mergeCell ref="DOT1:DOX1"/>
    <mergeCell ref="DPA1:DPE1"/>
    <mergeCell ref="DPH1:DPL1"/>
    <mergeCell ref="DPO1:DPS1"/>
    <mergeCell ref="DPV1:DPZ1"/>
    <mergeCell ref="DLG1:DLK1"/>
    <mergeCell ref="DLN1:DLR1"/>
    <mergeCell ref="DLU1:DLY1"/>
    <mergeCell ref="DMB1:DMF1"/>
    <mergeCell ref="DMI1:DMM1"/>
    <mergeCell ref="DMP1:DMT1"/>
    <mergeCell ref="DMW1:DNA1"/>
    <mergeCell ref="DND1:DNH1"/>
    <mergeCell ref="DNK1:DNO1"/>
    <mergeCell ref="DIV1:DIZ1"/>
    <mergeCell ref="DJC1:DJG1"/>
    <mergeCell ref="DJJ1:DJN1"/>
    <mergeCell ref="DJQ1:DJU1"/>
    <mergeCell ref="DJX1:DKB1"/>
    <mergeCell ref="DKE1:DKI1"/>
    <mergeCell ref="DKL1:DKP1"/>
    <mergeCell ref="DKS1:DKW1"/>
    <mergeCell ref="DKZ1:DLD1"/>
    <mergeCell ref="DGK1:DGO1"/>
    <mergeCell ref="DGR1:DGV1"/>
    <mergeCell ref="DGY1:DHC1"/>
    <mergeCell ref="DHF1:DHJ1"/>
    <mergeCell ref="DHM1:DHQ1"/>
    <mergeCell ref="DHT1:DHX1"/>
    <mergeCell ref="DIA1:DIE1"/>
    <mergeCell ref="DIH1:DIL1"/>
    <mergeCell ref="DIO1:DIS1"/>
    <mergeCell ref="DDZ1:DED1"/>
    <mergeCell ref="DEG1:DEK1"/>
    <mergeCell ref="DEN1:DER1"/>
    <mergeCell ref="DEU1:DEY1"/>
    <mergeCell ref="DFB1:DFF1"/>
    <mergeCell ref="DFI1:DFM1"/>
    <mergeCell ref="DFP1:DFT1"/>
    <mergeCell ref="DFW1:DGA1"/>
    <mergeCell ref="DGD1:DGH1"/>
    <mergeCell ref="DBO1:DBS1"/>
    <mergeCell ref="DBV1:DBZ1"/>
    <mergeCell ref="DCC1:DCG1"/>
    <mergeCell ref="DCJ1:DCN1"/>
    <mergeCell ref="DCQ1:DCU1"/>
    <mergeCell ref="DCX1:DDB1"/>
    <mergeCell ref="DDE1:DDI1"/>
    <mergeCell ref="DDL1:DDP1"/>
    <mergeCell ref="DDS1:DDW1"/>
    <mergeCell ref="CZD1:CZH1"/>
    <mergeCell ref="CZK1:CZO1"/>
    <mergeCell ref="CZR1:CZV1"/>
    <mergeCell ref="CZY1:DAC1"/>
    <mergeCell ref="DAF1:DAJ1"/>
    <mergeCell ref="DAM1:DAQ1"/>
    <mergeCell ref="DAT1:DAX1"/>
    <mergeCell ref="DBA1:DBE1"/>
    <mergeCell ref="DBH1:DBL1"/>
    <mergeCell ref="CWS1:CWW1"/>
    <mergeCell ref="CWZ1:CXD1"/>
    <mergeCell ref="CXG1:CXK1"/>
    <mergeCell ref="CXN1:CXR1"/>
    <mergeCell ref="CXU1:CXY1"/>
    <mergeCell ref="CYB1:CYF1"/>
    <mergeCell ref="CYI1:CYM1"/>
    <mergeCell ref="CYP1:CYT1"/>
    <mergeCell ref="CYW1:CZA1"/>
    <mergeCell ref="CUH1:CUL1"/>
    <mergeCell ref="CUO1:CUS1"/>
    <mergeCell ref="CUV1:CUZ1"/>
    <mergeCell ref="CVC1:CVG1"/>
    <mergeCell ref="CVJ1:CVN1"/>
    <mergeCell ref="CVQ1:CVU1"/>
    <mergeCell ref="CVX1:CWB1"/>
    <mergeCell ref="CWE1:CWI1"/>
    <mergeCell ref="CWL1:CWP1"/>
    <mergeCell ref="CRW1:CSA1"/>
    <mergeCell ref="CSD1:CSH1"/>
    <mergeCell ref="CSK1:CSO1"/>
    <mergeCell ref="CSR1:CSV1"/>
    <mergeCell ref="CSY1:CTC1"/>
    <mergeCell ref="CTF1:CTJ1"/>
    <mergeCell ref="CTM1:CTQ1"/>
    <mergeCell ref="CTT1:CTX1"/>
    <mergeCell ref="CUA1:CUE1"/>
    <mergeCell ref="CPL1:CPP1"/>
    <mergeCell ref="CPS1:CPW1"/>
    <mergeCell ref="CPZ1:CQD1"/>
    <mergeCell ref="CQG1:CQK1"/>
    <mergeCell ref="CQN1:CQR1"/>
    <mergeCell ref="CQU1:CQY1"/>
    <mergeCell ref="CRB1:CRF1"/>
    <mergeCell ref="CRI1:CRM1"/>
    <mergeCell ref="CRP1:CRT1"/>
    <mergeCell ref="CNA1:CNE1"/>
    <mergeCell ref="CNH1:CNL1"/>
    <mergeCell ref="CNO1:CNS1"/>
    <mergeCell ref="CNV1:CNZ1"/>
    <mergeCell ref="COC1:COG1"/>
    <mergeCell ref="COJ1:CON1"/>
    <mergeCell ref="COQ1:COU1"/>
    <mergeCell ref="COX1:CPB1"/>
    <mergeCell ref="CPE1:CPI1"/>
    <mergeCell ref="CKP1:CKT1"/>
    <mergeCell ref="CKW1:CLA1"/>
    <mergeCell ref="CLD1:CLH1"/>
    <mergeCell ref="CLK1:CLO1"/>
    <mergeCell ref="CLR1:CLV1"/>
    <mergeCell ref="CLY1:CMC1"/>
    <mergeCell ref="CMF1:CMJ1"/>
    <mergeCell ref="CMM1:CMQ1"/>
    <mergeCell ref="CMT1:CMX1"/>
    <mergeCell ref="CIE1:CII1"/>
    <mergeCell ref="CIL1:CIP1"/>
    <mergeCell ref="CIS1:CIW1"/>
    <mergeCell ref="CIZ1:CJD1"/>
    <mergeCell ref="CJG1:CJK1"/>
    <mergeCell ref="CJN1:CJR1"/>
    <mergeCell ref="CJU1:CJY1"/>
    <mergeCell ref="CKB1:CKF1"/>
    <mergeCell ref="CKI1:CKM1"/>
    <mergeCell ref="CFT1:CFX1"/>
    <mergeCell ref="CGA1:CGE1"/>
    <mergeCell ref="CGH1:CGL1"/>
    <mergeCell ref="CGO1:CGS1"/>
    <mergeCell ref="CGV1:CGZ1"/>
    <mergeCell ref="CHC1:CHG1"/>
    <mergeCell ref="CHJ1:CHN1"/>
    <mergeCell ref="CHQ1:CHU1"/>
    <mergeCell ref="CHX1:CIB1"/>
    <mergeCell ref="CDI1:CDM1"/>
    <mergeCell ref="CDP1:CDT1"/>
    <mergeCell ref="CDW1:CEA1"/>
    <mergeCell ref="CED1:CEH1"/>
    <mergeCell ref="CEK1:CEO1"/>
    <mergeCell ref="CER1:CEV1"/>
    <mergeCell ref="CEY1:CFC1"/>
    <mergeCell ref="CFF1:CFJ1"/>
    <mergeCell ref="CFM1:CFQ1"/>
    <mergeCell ref="CBE1:CBI1"/>
    <mergeCell ref="CBL1:CBP1"/>
    <mergeCell ref="CBS1:CBW1"/>
    <mergeCell ref="CBZ1:CCD1"/>
    <mergeCell ref="CCG1:CCK1"/>
    <mergeCell ref="CCN1:CCR1"/>
    <mergeCell ref="CCU1:CCY1"/>
    <mergeCell ref="CDB1:CDF1"/>
    <mergeCell ref="BYM1:BYQ1"/>
    <mergeCell ref="BYT1:BYX1"/>
    <mergeCell ref="BZA1:BZE1"/>
    <mergeCell ref="BZH1:BZL1"/>
    <mergeCell ref="BZO1:BZS1"/>
    <mergeCell ref="BZV1:BZZ1"/>
    <mergeCell ref="CAC1:CAG1"/>
    <mergeCell ref="CAJ1:CAN1"/>
    <mergeCell ref="CAQ1:CAU1"/>
    <mergeCell ref="BWP1:BWT1"/>
    <mergeCell ref="BWW1:BXA1"/>
    <mergeCell ref="BXD1:BXH1"/>
    <mergeCell ref="BXK1:BXO1"/>
    <mergeCell ref="BXR1:BXV1"/>
    <mergeCell ref="BXY1:BYC1"/>
    <mergeCell ref="BYF1:BYJ1"/>
    <mergeCell ref="BTQ1:BTU1"/>
    <mergeCell ref="BTX1:BUB1"/>
    <mergeCell ref="BUE1:BUI1"/>
    <mergeCell ref="BUL1:BUP1"/>
    <mergeCell ref="BUS1:BUW1"/>
    <mergeCell ref="BUZ1:BVD1"/>
    <mergeCell ref="BVG1:BVK1"/>
    <mergeCell ref="BVN1:BVR1"/>
    <mergeCell ref="BVU1:BVY1"/>
    <mergeCell ref="CAX1:CBB1"/>
    <mergeCell ref="BSA1:BSE1"/>
    <mergeCell ref="BSH1:BSL1"/>
    <mergeCell ref="BSO1:BSS1"/>
    <mergeCell ref="BSV1:BSZ1"/>
    <mergeCell ref="BTC1:BTG1"/>
    <mergeCell ref="BTJ1:BTN1"/>
    <mergeCell ref="BOU1:BOY1"/>
    <mergeCell ref="BPB1:BPF1"/>
    <mergeCell ref="BPI1:BPM1"/>
    <mergeCell ref="BPP1:BPT1"/>
    <mergeCell ref="BPW1:BQA1"/>
    <mergeCell ref="BQD1:BQH1"/>
    <mergeCell ref="BQK1:BQO1"/>
    <mergeCell ref="BQR1:BQV1"/>
    <mergeCell ref="BQY1:BRC1"/>
    <mergeCell ref="BWB1:BWF1"/>
    <mergeCell ref="BWI1:BWM1"/>
    <mergeCell ref="BNL1:BNP1"/>
    <mergeCell ref="BNS1:BNW1"/>
    <mergeCell ref="BNZ1:BOD1"/>
    <mergeCell ref="BOG1:BOK1"/>
    <mergeCell ref="BON1:BOR1"/>
    <mergeCell ref="BJY1:BKC1"/>
    <mergeCell ref="BKF1:BKJ1"/>
    <mergeCell ref="BKM1:BKQ1"/>
    <mergeCell ref="BKT1:BKX1"/>
    <mergeCell ref="BLA1:BLE1"/>
    <mergeCell ref="BLH1:BLL1"/>
    <mergeCell ref="BLO1:BLS1"/>
    <mergeCell ref="BLV1:BLZ1"/>
    <mergeCell ref="BMC1:BMG1"/>
    <mergeCell ref="BRF1:BRJ1"/>
    <mergeCell ref="BRM1:BRQ1"/>
    <mergeCell ref="BRT1:BRX1"/>
    <mergeCell ref="BIW1:BJA1"/>
    <mergeCell ref="BJD1:BJH1"/>
    <mergeCell ref="BJK1:BJO1"/>
    <mergeCell ref="BJR1:BJV1"/>
    <mergeCell ref="BFC1:BFG1"/>
    <mergeCell ref="BFJ1:BFN1"/>
    <mergeCell ref="BFQ1:BFU1"/>
    <mergeCell ref="BFX1:BGB1"/>
    <mergeCell ref="BGE1:BGI1"/>
    <mergeCell ref="BGL1:BGP1"/>
    <mergeCell ref="BGS1:BGW1"/>
    <mergeCell ref="BGZ1:BHD1"/>
    <mergeCell ref="BHG1:BHK1"/>
    <mergeCell ref="BMJ1:BMN1"/>
    <mergeCell ref="BMQ1:BMU1"/>
    <mergeCell ref="BMX1:BNB1"/>
    <mergeCell ref="BNE1:BNI1"/>
    <mergeCell ref="BEH1:BEL1"/>
    <mergeCell ref="BEO1:BES1"/>
    <mergeCell ref="BEV1:BEZ1"/>
    <mergeCell ref="BAG1:BAK1"/>
    <mergeCell ref="BAN1:BAR1"/>
    <mergeCell ref="BAU1:BAY1"/>
    <mergeCell ref="BBB1:BBF1"/>
    <mergeCell ref="BBI1:BBM1"/>
    <mergeCell ref="BBP1:BBT1"/>
    <mergeCell ref="BBW1:BCA1"/>
    <mergeCell ref="BCD1:BCH1"/>
    <mergeCell ref="BCK1:BCO1"/>
    <mergeCell ref="BHN1:BHR1"/>
    <mergeCell ref="BHU1:BHY1"/>
    <mergeCell ref="BIB1:BIF1"/>
    <mergeCell ref="BII1:BIM1"/>
    <mergeCell ref="BIP1:BIT1"/>
    <mergeCell ref="AZL1:AZP1"/>
    <mergeCell ref="AZS1:AZW1"/>
    <mergeCell ref="AZZ1:BAD1"/>
    <mergeCell ref="AVR1:AVV1"/>
    <mergeCell ref="AVY1:AWC1"/>
    <mergeCell ref="AWF1:AWJ1"/>
    <mergeCell ref="AWM1:AWQ1"/>
    <mergeCell ref="AWT1:AWX1"/>
    <mergeCell ref="AXA1:AXE1"/>
    <mergeCell ref="AXH1:AXL1"/>
    <mergeCell ref="AXO1:AXS1"/>
    <mergeCell ref="BCR1:BCV1"/>
    <mergeCell ref="BCY1:BDC1"/>
    <mergeCell ref="BDF1:BDJ1"/>
    <mergeCell ref="BDM1:BDQ1"/>
    <mergeCell ref="BDT1:BDX1"/>
    <mergeCell ref="BEA1:BEE1"/>
    <mergeCell ref="ASL1:ASP1"/>
    <mergeCell ref="ASS1:ASW1"/>
    <mergeCell ref="AOD1:AOH1"/>
    <mergeCell ref="AOK1:AOO1"/>
    <mergeCell ref="AOR1:AOV1"/>
    <mergeCell ref="AOY1:APC1"/>
    <mergeCell ref="APF1:APJ1"/>
    <mergeCell ref="APM1:APQ1"/>
    <mergeCell ref="APT1:APX1"/>
    <mergeCell ref="AQA1:AQE1"/>
    <mergeCell ref="AQH1:AQL1"/>
    <mergeCell ref="AXV1:AXZ1"/>
    <mergeCell ref="AYC1:AYG1"/>
    <mergeCell ref="AYJ1:AYN1"/>
    <mergeCell ref="AYQ1:AYU1"/>
    <mergeCell ref="AYX1:AZB1"/>
    <mergeCell ref="AZE1:AZI1"/>
    <mergeCell ref="AVK1:AVO1"/>
    <mergeCell ref="ASZ1:ATD1"/>
    <mergeCell ref="ATG1:ATK1"/>
    <mergeCell ref="ATN1:ATR1"/>
    <mergeCell ref="ATU1:ATY1"/>
    <mergeCell ref="AUB1:AUF1"/>
    <mergeCell ref="AUI1:AUM1"/>
    <mergeCell ref="AUP1:AUT1"/>
    <mergeCell ref="AUW1:AVA1"/>
    <mergeCell ref="AVD1:AVH1"/>
    <mergeCell ref="ARC1:ARG1"/>
    <mergeCell ref="ARJ1:ARN1"/>
    <mergeCell ref="ARQ1:ARU1"/>
    <mergeCell ref="ARX1:ASB1"/>
    <mergeCell ref="ASE1:ASI1"/>
    <mergeCell ref="AMN1:AMR1"/>
    <mergeCell ref="AMU1:AMY1"/>
    <mergeCell ref="ANB1:ANF1"/>
    <mergeCell ref="ANI1:ANM1"/>
    <mergeCell ref="ANP1:ANT1"/>
    <mergeCell ref="ANW1:AOA1"/>
    <mergeCell ref="AJH1:AJL1"/>
    <mergeCell ref="AJO1:AJS1"/>
    <mergeCell ref="AJV1:AJZ1"/>
    <mergeCell ref="AKC1:AKG1"/>
    <mergeCell ref="AKJ1:AKN1"/>
    <mergeCell ref="AKQ1:AKU1"/>
    <mergeCell ref="AKX1:ALB1"/>
    <mergeCell ref="ALE1:ALI1"/>
    <mergeCell ref="ALL1:ALP1"/>
    <mergeCell ref="AQO1:AQS1"/>
    <mergeCell ref="AQV1:AQZ1"/>
    <mergeCell ref="AHR1:AHV1"/>
    <mergeCell ref="AHY1:AIC1"/>
    <mergeCell ref="AIF1:AIJ1"/>
    <mergeCell ref="AIM1:AIQ1"/>
    <mergeCell ref="AIT1:AIX1"/>
    <mergeCell ref="AJA1:AJE1"/>
    <mergeCell ref="AES1:AEW1"/>
    <mergeCell ref="AEZ1:AFD1"/>
    <mergeCell ref="AFG1:AFK1"/>
    <mergeCell ref="AFN1:AFR1"/>
    <mergeCell ref="AFU1:AFY1"/>
    <mergeCell ref="AGB1:AGF1"/>
    <mergeCell ref="AGI1:AGM1"/>
    <mergeCell ref="AGP1:AGT1"/>
    <mergeCell ref="ALS1:ALW1"/>
    <mergeCell ref="ALZ1:AMD1"/>
    <mergeCell ref="AMG1:AMK1"/>
    <mergeCell ref="AAR1:AAV1"/>
    <mergeCell ref="AAY1:ABC1"/>
    <mergeCell ref="ABF1:ABJ1"/>
    <mergeCell ref="ABM1:ABQ1"/>
    <mergeCell ref="ABT1:ABX1"/>
    <mergeCell ref="XE1:XI1"/>
    <mergeCell ref="XL1:XP1"/>
    <mergeCell ref="XS1:XW1"/>
    <mergeCell ref="XZ1:YD1"/>
    <mergeCell ref="YG1:YK1"/>
    <mergeCell ref="YN1:YR1"/>
    <mergeCell ref="YU1:YY1"/>
    <mergeCell ref="ZB1:ZF1"/>
    <mergeCell ref="ZI1:ZM1"/>
    <mergeCell ref="AGW1:AHA1"/>
    <mergeCell ref="AHD1:AHH1"/>
    <mergeCell ref="AHK1:AHO1"/>
    <mergeCell ref="UT1:UX1"/>
    <mergeCell ref="VA1:VE1"/>
    <mergeCell ref="VH1:VL1"/>
    <mergeCell ref="AEL1:AEP1"/>
    <mergeCell ref="VO1:VS1"/>
    <mergeCell ref="VV1:VZ1"/>
    <mergeCell ref="WC1:WG1"/>
    <mergeCell ref="WJ1:WN1"/>
    <mergeCell ref="WQ1:WU1"/>
    <mergeCell ref="WX1:XB1"/>
    <mergeCell ref="SI1:SM1"/>
    <mergeCell ref="SP1:ST1"/>
    <mergeCell ref="SW1:TA1"/>
    <mergeCell ref="TD1:TH1"/>
    <mergeCell ref="TK1:TO1"/>
    <mergeCell ref="TR1:TV1"/>
    <mergeCell ref="TY1:UC1"/>
    <mergeCell ref="UF1:UJ1"/>
    <mergeCell ref="UM1:UQ1"/>
    <mergeCell ref="ZP1:ZT1"/>
    <mergeCell ref="ZW1:AAA1"/>
    <mergeCell ref="ACA1:ACE1"/>
    <mergeCell ref="ACH1:ACL1"/>
    <mergeCell ref="ACO1:ACS1"/>
    <mergeCell ref="ACV1:ACZ1"/>
    <mergeCell ref="ADC1:ADG1"/>
    <mergeCell ref="ADJ1:ADN1"/>
    <mergeCell ref="ADQ1:ADU1"/>
    <mergeCell ref="ADX1:AEB1"/>
    <mergeCell ref="AEE1:AEI1"/>
    <mergeCell ref="AAD1:AAH1"/>
    <mergeCell ref="AAK1:AAO1"/>
    <mergeCell ref="QE1:QI1"/>
    <mergeCell ref="QL1:QP1"/>
    <mergeCell ref="QS1:QW1"/>
    <mergeCell ref="QZ1:RD1"/>
    <mergeCell ref="RG1:RK1"/>
    <mergeCell ref="RN1:RR1"/>
    <mergeCell ref="RU1:RY1"/>
    <mergeCell ref="SB1:SF1"/>
    <mergeCell ref="NM1:NQ1"/>
    <mergeCell ref="NT1:NX1"/>
    <mergeCell ref="OA1:OE1"/>
    <mergeCell ref="OH1:OL1"/>
    <mergeCell ref="OO1:OS1"/>
    <mergeCell ref="OV1:OZ1"/>
    <mergeCell ref="PC1:PG1"/>
    <mergeCell ref="PJ1:PN1"/>
    <mergeCell ref="PQ1:PU1"/>
    <mergeCell ref="LP1:LT1"/>
    <mergeCell ref="LW1:MA1"/>
    <mergeCell ref="MD1:MH1"/>
    <mergeCell ref="MK1:MO1"/>
    <mergeCell ref="MR1:MV1"/>
    <mergeCell ref="MY1:NC1"/>
    <mergeCell ref="NF1:NJ1"/>
    <mergeCell ref="IQ1:IU1"/>
    <mergeCell ref="IX1:JB1"/>
    <mergeCell ref="JE1:JI1"/>
    <mergeCell ref="JL1:JP1"/>
    <mergeCell ref="JS1:JW1"/>
    <mergeCell ref="JZ1:KD1"/>
    <mergeCell ref="KG1:KK1"/>
    <mergeCell ref="KN1:KR1"/>
    <mergeCell ref="KU1:KY1"/>
    <mergeCell ref="PX1:QB1"/>
    <mergeCell ref="HA1:HE1"/>
    <mergeCell ref="HH1:HL1"/>
    <mergeCell ref="HO1:HS1"/>
    <mergeCell ref="HV1:HZ1"/>
    <mergeCell ref="IC1:IG1"/>
    <mergeCell ref="IJ1:IN1"/>
    <mergeCell ref="DU1:DY1"/>
    <mergeCell ref="EB1:EF1"/>
    <mergeCell ref="EI1:EM1"/>
    <mergeCell ref="EP1:ET1"/>
    <mergeCell ref="EW1:FA1"/>
    <mergeCell ref="FD1:FH1"/>
    <mergeCell ref="FK1:FO1"/>
    <mergeCell ref="FR1:FV1"/>
    <mergeCell ref="FY1:GC1"/>
    <mergeCell ref="LB1:LF1"/>
    <mergeCell ref="LI1:LM1"/>
    <mergeCell ref="CZ1:DD1"/>
    <mergeCell ref="DG1:DK1"/>
    <mergeCell ref="DN1:DR1"/>
    <mergeCell ref="M1:Q1"/>
    <mergeCell ref="T1:X1"/>
    <mergeCell ref="AA1:AE1"/>
    <mergeCell ref="AH1:AL1"/>
    <mergeCell ref="AO1:AS1"/>
    <mergeCell ref="AV1:AZ1"/>
    <mergeCell ref="BC1:BG1"/>
    <mergeCell ref="A6:I6"/>
    <mergeCell ref="GF1:GJ1"/>
    <mergeCell ref="GM1:GQ1"/>
    <mergeCell ref="GT1:GX1"/>
    <mergeCell ref="BJ1:BN1"/>
    <mergeCell ref="BQ1:BU1"/>
    <mergeCell ref="BX1:CB1"/>
    <mergeCell ref="CE1:CI1"/>
    <mergeCell ref="CL1:CP1"/>
    <mergeCell ref="CS1:CW1"/>
    <mergeCell ref="K7:M7"/>
    <mergeCell ref="C38:F38"/>
    <mergeCell ref="C28:F28"/>
    <mergeCell ref="A31:B31"/>
    <mergeCell ref="C31:F31"/>
    <mergeCell ref="A18:B18"/>
    <mergeCell ref="A17:B17"/>
    <mergeCell ref="A64:B64"/>
    <mergeCell ref="C64:F64"/>
    <mergeCell ref="A62:B62"/>
    <mergeCell ref="C62:F62"/>
    <mergeCell ref="A63:B63"/>
    <mergeCell ref="C63:F63"/>
    <mergeCell ref="A60:B60"/>
    <mergeCell ref="A13:B13"/>
    <mergeCell ref="C13:F13"/>
    <mergeCell ref="A12:B12"/>
    <mergeCell ref="C12:F12"/>
    <mergeCell ref="A40:B40"/>
    <mergeCell ref="C40:F40"/>
    <mergeCell ref="A48:B48"/>
    <mergeCell ref="C48:F48"/>
    <mergeCell ref="A37:B37"/>
    <mergeCell ref="C37:F37"/>
    <mergeCell ref="A28:B28"/>
    <mergeCell ref="C18:D18"/>
    <mergeCell ref="C19:D19"/>
    <mergeCell ref="C27:D27"/>
    <mergeCell ref="C36:E36"/>
    <mergeCell ref="C59:F59"/>
    <mergeCell ref="A9:F9"/>
    <mergeCell ref="A16:B16"/>
    <mergeCell ref="B175:D175"/>
    <mergeCell ref="E163:F163"/>
    <mergeCell ref="A160:C160"/>
    <mergeCell ref="E128:F128"/>
    <mergeCell ref="B176:D176"/>
    <mergeCell ref="A167:C167"/>
    <mergeCell ref="A164:C164"/>
    <mergeCell ref="A165:C165"/>
    <mergeCell ref="A35:F35"/>
    <mergeCell ref="A36:B36"/>
    <mergeCell ref="C49:F49"/>
    <mergeCell ref="A50:B50"/>
    <mergeCell ref="C50:F50"/>
    <mergeCell ref="A51:B51"/>
    <mergeCell ref="A41:B41"/>
    <mergeCell ref="A27:B27"/>
    <mergeCell ref="E148:F148"/>
    <mergeCell ref="A149:C149"/>
    <mergeCell ref="E149:F149"/>
    <mergeCell ref="E127:F127"/>
    <mergeCell ref="E126:F126"/>
    <mergeCell ref="E125:F125"/>
    <mergeCell ref="E115:F115"/>
    <mergeCell ref="A150:C150"/>
    <mergeCell ref="A151:C151"/>
    <mergeCell ref="A156:C156"/>
    <mergeCell ref="A157:C157"/>
    <mergeCell ref="A154:C154"/>
    <mergeCell ref="A155:C155"/>
    <mergeCell ref="A148:C148"/>
    <mergeCell ref="A141:D144"/>
    <mergeCell ref="A145:F145"/>
    <mergeCell ref="E146:F146"/>
    <mergeCell ref="A147:C147"/>
    <mergeCell ref="E147:F147"/>
    <mergeCell ref="E151:F151"/>
    <mergeCell ref="E150:F150"/>
    <mergeCell ref="E160:F160"/>
    <mergeCell ref="A161:C161"/>
    <mergeCell ref="E161:F161"/>
    <mergeCell ref="A158:C158"/>
    <mergeCell ref="A130:C130"/>
    <mergeCell ref="A127:C127"/>
    <mergeCell ref="A128:C128"/>
    <mergeCell ref="A133:C133"/>
    <mergeCell ref="A134:C134"/>
    <mergeCell ref="A52:B52"/>
    <mergeCell ref="A173:C173"/>
    <mergeCell ref="E173:F173"/>
    <mergeCell ref="A170:C170"/>
    <mergeCell ref="E170:F170"/>
    <mergeCell ref="A171:C171"/>
    <mergeCell ref="E171:F171"/>
    <mergeCell ref="A168:C168"/>
    <mergeCell ref="E168:F168"/>
    <mergeCell ref="A169:C169"/>
    <mergeCell ref="E169:F169"/>
    <mergeCell ref="A166:C166"/>
    <mergeCell ref="C52:F52"/>
    <mergeCell ref="A68:F68"/>
    <mergeCell ref="A69:B69"/>
    <mergeCell ref="C69:F69"/>
    <mergeCell ref="C73:D73"/>
    <mergeCell ref="C74:D74"/>
    <mergeCell ref="A129:C129"/>
    <mergeCell ref="A108:F108"/>
    <mergeCell ref="A113:C113"/>
    <mergeCell ref="A114:C114"/>
    <mergeCell ref="A111:C111"/>
    <mergeCell ref="A112:C112"/>
    <mergeCell ref="A117:C117"/>
    <mergeCell ref="A118:C118"/>
    <mergeCell ref="A115:C115"/>
    <mergeCell ref="A116:C116"/>
    <mergeCell ref="E116:F116"/>
    <mergeCell ref="E129:F129"/>
    <mergeCell ref="E124:F124"/>
    <mergeCell ref="E123:F123"/>
    <mergeCell ref="A93:B93"/>
    <mergeCell ref="A94:B94"/>
    <mergeCell ref="A95:B95"/>
    <mergeCell ref="A125:C125"/>
    <mergeCell ref="A126:C126"/>
    <mergeCell ref="E122:F122"/>
    <mergeCell ref="E121:F121"/>
    <mergeCell ref="E120:F120"/>
    <mergeCell ref="E119:F119"/>
    <mergeCell ref="E118:F118"/>
    <mergeCell ref="E117:F117"/>
    <mergeCell ref="A121:C121"/>
    <mergeCell ref="A122:C122"/>
    <mergeCell ref="A119:C119"/>
    <mergeCell ref="A120:C120"/>
    <mergeCell ref="E111:F111"/>
    <mergeCell ref="A109:C109"/>
    <mergeCell ref="E109:F109"/>
    <mergeCell ref="A110:C110"/>
    <mergeCell ref="E110:F110"/>
    <mergeCell ref="A123:C123"/>
    <mergeCell ref="A124:C124"/>
    <mergeCell ref="A74:B74"/>
    <mergeCell ref="A70:B70"/>
    <mergeCell ref="C70:F70"/>
    <mergeCell ref="A71:B71"/>
    <mergeCell ref="A45:B45"/>
    <mergeCell ref="C45:F45"/>
    <mergeCell ref="A46:B46"/>
    <mergeCell ref="A47:B47"/>
    <mergeCell ref="C47:F47"/>
    <mergeCell ref="A90:B90"/>
    <mergeCell ref="A91:B91"/>
    <mergeCell ref="A92:B92"/>
    <mergeCell ref="C16:F16"/>
    <mergeCell ref="A24:F24"/>
    <mergeCell ref="A25:B25"/>
    <mergeCell ref="C25:F25"/>
    <mergeCell ref="A26:B26"/>
    <mergeCell ref="C26:F26"/>
    <mergeCell ref="A86:B86"/>
    <mergeCell ref="A42:B42"/>
    <mergeCell ref="C42:F42"/>
    <mergeCell ref="A43:B43"/>
    <mergeCell ref="C43:F43"/>
    <mergeCell ref="E114:F114"/>
    <mergeCell ref="E113:F113"/>
    <mergeCell ref="E112:F112"/>
    <mergeCell ref="A15:B15"/>
    <mergeCell ref="C15:F15"/>
    <mergeCell ref="G108:H108"/>
    <mergeCell ref="A99:B99"/>
    <mergeCell ref="A100:C100"/>
    <mergeCell ref="B102:D102"/>
    <mergeCell ref="B103:D103"/>
    <mergeCell ref="A96:B96"/>
    <mergeCell ref="A97:B97"/>
    <mergeCell ref="A98:B98"/>
    <mergeCell ref="B105:D105"/>
    <mergeCell ref="C106:D106"/>
    <mergeCell ref="A107:B107"/>
    <mergeCell ref="A10:B10"/>
    <mergeCell ref="C10:F10"/>
    <mergeCell ref="A87:B87"/>
    <mergeCell ref="A88:B88"/>
    <mergeCell ref="C51:D51"/>
    <mergeCell ref="C46:D46"/>
    <mergeCell ref="C41:D41"/>
    <mergeCell ref="A78:C78"/>
    <mergeCell ref="A79:D79"/>
    <mergeCell ref="E79:F79"/>
    <mergeCell ref="A22:C22"/>
    <mergeCell ref="A30:B30"/>
    <mergeCell ref="C30:F30"/>
    <mergeCell ref="A39:B39"/>
    <mergeCell ref="C39:F39"/>
    <mergeCell ref="A44:B44"/>
    <mergeCell ref="A21:C21"/>
    <mergeCell ref="C11:F11"/>
    <mergeCell ref="C44:F44"/>
    <mergeCell ref="A11:B11"/>
    <mergeCell ref="A49:B49"/>
    <mergeCell ref="A14:B14"/>
    <mergeCell ref="C14:F14"/>
    <mergeCell ref="A19:B19"/>
    <mergeCell ref="A76:B76"/>
    <mergeCell ref="C76:F76"/>
    <mergeCell ref="A73:B73"/>
    <mergeCell ref="A152:C152"/>
    <mergeCell ref="A153:C153"/>
    <mergeCell ref="A29:B29"/>
    <mergeCell ref="C29:F29"/>
    <mergeCell ref="A38:B38"/>
    <mergeCell ref="C75:F75"/>
    <mergeCell ref="A56:F56"/>
    <mergeCell ref="A57:B57"/>
    <mergeCell ref="C57:F57"/>
    <mergeCell ref="A58:B58"/>
    <mergeCell ref="C58:F58"/>
    <mergeCell ref="A59:B59"/>
    <mergeCell ref="C60:F60"/>
    <mergeCell ref="A61:B61"/>
    <mergeCell ref="C61:F61"/>
    <mergeCell ref="C71:F71"/>
    <mergeCell ref="A72:B72"/>
    <mergeCell ref="C72:F72"/>
    <mergeCell ref="A75:B75"/>
    <mergeCell ref="A89:B89"/>
    <mergeCell ref="B80:F80"/>
    <mergeCell ref="A81:C81"/>
    <mergeCell ref="C84:C85"/>
    <mergeCell ref="A85:B85"/>
    <mergeCell ref="B178:D178"/>
    <mergeCell ref="A146:C146"/>
    <mergeCell ref="C17:D17"/>
    <mergeCell ref="A20:B20"/>
    <mergeCell ref="A135:C135"/>
    <mergeCell ref="B136:C136"/>
    <mergeCell ref="A131:C131"/>
    <mergeCell ref="A132:C132"/>
    <mergeCell ref="E133:F133"/>
    <mergeCell ref="E132:F132"/>
    <mergeCell ref="E131:F131"/>
    <mergeCell ref="E130:F130"/>
    <mergeCell ref="A172:C172"/>
    <mergeCell ref="E172:F172"/>
    <mergeCell ref="C179:D179"/>
    <mergeCell ref="E175:F175"/>
    <mergeCell ref="E167:F167"/>
    <mergeCell ref="E166:F166"/>
    <mergeCell ref="E165:F165"/>
    <mergeCell ref="E164:F164"/>
    <mergeCell ref="E157:F157"/>
    <mergeCell ref="E156:F156"/>
    <mergeCell ref="E155:F155"/>
    <mergeCell ref="E154:F154"/>
    <mergeCell ref="E153:F153"/>
    <mergeCell ref="E152:F152"/>
    <mergeCell ref="E158:F158"/>
    <mergeCell ref="A159:C159"/>
    <mergeCell ref="E159:F159"/>
    <mergeCell ref="A162:C162"/>
    <mergeCell ref="E162:F162"/>
    <mergeCell ref="A163:C163"/>
  </mergeCells>
  <conditionalFormatting sqref="K7:M7">
    <cfRule type="containsText" dxfId="2" priority="2" operator="containsText" text="additional">
      <formula>NOT(ISERROR(SEARCH("additional",K7)))</formula>
    </cfRule>
  </conditionalFormatting>
  <conditionalFormatting sqref="A6:I6">
    <cfRule type="containsText" dxfId="1" priority="1" operator="containsText" text="ERR">
      <formula>NOT(ISERROR(SEARCH("ERR",A6)))</formula>
    </cfRule>
  </conditionalFormatting>
  <dataValidations count="6">
    <dataValidation type="list" allowBlank="1" showInputMessage="1" showErrorMessage="1" sqref="F19 F17">
      <formula1>$K$22:$K$23</formula1>
    </dataValidation>
    <dataValidation type="list" allowBlank="1" showInputMessage="1" showErrorMessage="1" sqref="F18 F74">
      <formula1>$K$20:$K$22</formula1>
    </dataValidation>
    <dataValidation type="list" allowBlank="1" showInputMessage="1" showErrorMessage="1" sqref="F51">
      <formula1>$K$55:$K$59</formula1>
    </dataValidation>
    <dataValidation type="list" allowBlank="1" showInputMessage="1" showErrorMessage="1" sqref="F46">
      <formula1>$K$49:$K$50</formula1>
    </dataValidation>
    <dataValidation type="list" allowBlank="1" showInputMessage="1" showErrorMessage="1" sqref="F27 F73">
      <formula1>$K$21:$K$22</formula1>
    </dataValidation>
    <dataValidation type="whole" allowBlank="1" showInputMessage="1" showErrorMessage="1" sqref="G25:G26 G10:G16 G28:G31 G37:G40 G42:G45 G47:G50 G57:G64 G69:G72 G75:G76 G20">
      <formula1>0</formula1>
      <formula2>1</formula2>
    </dataValidation>
  </dataValidations>
  <printOptions horizontalCentered="1"/>
  <pageMargins left="0.54" right="0.26" top="0.46" bottom="0.55000000000000004" header="0.45" footer="0.5"/>
  <pageSetup orientation="portrait" horizontalDpi="300" verticalDpi="300" r:id="rId1"/>
  <headerFooter alignWithMargins="0">
    <oddFooter>&amp;C&amp;"Arial,Bold"AB: &amp;"Arial,Regular"CC2014XXX
Published April 2014 - Version 1.0</oddFooter>
  </headerFooter>
  <rowBreaks count="2" manualBreakCount="2">
    <brk id="33" max="8" man="1"/>
    <brk id="66" max="8" man="1"/>
  </rowBreaks>
  <drawing r:id="rId2"/>
</worksheet>
</file>

<file path=xl/worksheets/sheet8.xml><?xml version="1.0" encoding="utf-8"?>
<worksheet xmlns="http://schemas.openxmlformats.org/spreadsheetml/2006/main" xmlns:r="http://schemas.openxmlformats.org/officeDocument/2006/relationships">
  <sheetPr>
    <tabColor rgb="FF56AA1C"/>
  </sheetPr>
  <dimension ref="A1:XFD24"/>
  <sheetViews>
    <sheetView showGridLines="0" view="pageBreakPreview" zoomScale="55" zoomScaleNormal="130" zoomScaleSheetLayoutView="55" workbookViewId="0">
      <selection activeCell="C9" sqref="C9:J9"/>
    </sheetView>
  </sheetViews>
  <sheetFormatPr defaultColWidth="9.140625" defaultRowHeight="13.5"/>
  <cols>
    <col min="1" max="1" width="3.140625" style="235" customWidth="1"/>
    <col min="2" max="2" width="12.5703125" style="57" customWidth="1"/>
    <col min="3" max="3" width="2.7109375" style="57" customWidth="1"/>
    <col min="4" max="4" width="9.140625" style="57" customWidth="1"/>
    <col min="5" max="6" width="9.140625" style="52" customWidth="1"/>
    <col min="7" max="7" width="12.5703125" style="52" customWidth="1"/>
    <col min="8" max="8" width="12.7109375" style="52" customWidth="1"/>
    <col min="9" max="10" width="6.7109375" style="52" customWidth="1"/>
    <col min="11" max="16384" width="9.140625" style="52"/>
  </cols>
  <sheetData>
    <row r="1" spans="1:16384" s="53" customFormat="1" ht="45" customHeight="1">
      <c r="A1" s="462" t="s">
        <v>307</v>
      </c>
      <c r="C1" s="103"/>
      <c r="D1" s="103"/>
      <c r="E1" s="103"/>
      <c r="F1" s="103"/>
      <c r="G1" s="103"/>
      <c r="H1" s="628"/>
      <c r="I1" s="628"/>
      <c r="J1" s="628"/>
      <c r="K1" s="628"/>
      <c r="L1" s="628"/>
      <c r="M1" s="52"/>
      <c r="N1" s="55"/>
      <c r="O1" s="628"/>
      <c r="P1" s="628"/>
      <c r="Q1" s="628"/>
      <c r="R1" s="628"/>
      <c r="S1" s="628"/>
      <c r="T1" s="52"/>
      <c r="U1" s="55"/>
      <c r="V1" s="628"/>
      <c r="W1" s="628"/>
      <c r="X1" s="628"/>
      <c r="Y1" s="628"/>
      <c r="Z1" s="628"/>
      <c r="AA1" s="52"/>
      <c r="AB1" s="55"/>
      <c r="AC1" s="628"/>
      <c r="AD1" s="628"/>
      <c r="AE1" s="628"/>
      <c r="AF1" s="628"/>
      <c r="AG1" s="628"/>
      <c r="AH1" s="52"/>
      <c r="AI1" s="55"/>
      <c r="AJ1" s="628"/>
      <c r="AK1" s="628"/>
      <c r="AL1" s="628"/>
      <c r="AM1" s="628"/>
      <c r="AN1" s="628"/>
      <c r="AO1" s="52"/>
      <c r="AP1" s="55"/>
      <c r="AQ1" s="628"/>
      <c r="AR1" s="628"/>
      <c r="AS1" s="628"/>
      <c r="AT1" s="628"/>
      <c r="AU1" s="628"/>
      <c r="AV1" s="52"/>
      <c r="AW1" s="55"/>
      <c r="AX1" s="628"/>
      <c r="AY1" s="628"/>
      <c r="AZ1" s="628"/>
      <c r="BA1" s="628"/>
      <c r="BB1" s="628"/>
      <c r="BC1" s="52"/>
      <c r="BD1" s="55"/>
      <c r="BE1" s="628"/>
      <c r="BF1" s="628"/>
      <c r="BG1" s="628"/>
      <c r="BH1" s="628"/>
      <c r="BI1" s="628"/>
      <c r="BJ1" s="52"/>
      <c r="BK1" s="55"/>
      <c r="BL1" s="628"/>
      <c r="BM1" s="628"/>
      <c r="BN1" s="628"/>
      <c r="BO1" s="628"/>
      <c r="BP1" s="628"/>
      <c r="BQ1" s="52"/>
      <c r="BR1" s="55"/>
      <c r="BS1" s="628"/>
      <c r="BT1" s="628"/>
      <c r="BU1" s="628"/>
      <c r="BV1" s="628"/>
      <c r="BW1" s="628"/>
      <c r="BX1" s="52"/>
      <c r="BY1" s="55"/>
      <c r="BZ1" s="628"/>
      <c r="CA1" s="628"/>
      <c r="CB1" s="628"/>
      <c r="CC1" s="628"/>
      <c r="CD1" s="628"/>
      <c r="CE1" s="52"/>
      <c r="CF1" s="55"/>
      <c r="CG1" s="628"/>
      <c r="CH1" s="628"/>
      <c r="CI1" s="628"/>
      <c r="CJ1" s="628"/>
      <c r="CK1" s="628"/>
      <c r="CL1" s="52"/>
      <c r="CM1" s="55"/>
      <c r="CN1" s="628"/>
      <c r="CO1" s="628"/>
      <c r="CP1" s="628"/>
      <c r="CQ1" s="628"/>
      <c r="CR1" s="628"/>
      <c r="CS1" s="52"/>
      <c r="CT1" s="55"/>
      <c r="CU1" s="628"/>
      <c r="CV1" s="628"/>
      <c r="CW1" s="628"/>
      <c r="CX1" s="628"/>
      <c r="CY1" s="628"/>
      <c r="CZ1" s="52"/>
      <c r="DA1" s="55"/>
      <c r="DB1" s="628"/>
      <c r="DC1" s="628"/>
      <c r="DD1" s="628"/>
      <c r="DE1" s="628"/>
      <c r="DF1" s="628"/>
      <c r="DG1" s="52"/>
      <c r="DH1" s="55"/>
      <c r="DI1" s="628"/>
      <c r="DJ1" s="628"/>
      <c r="DK1" s="628"/>
      <c r="DL1" s="628"/>
      <c r="DM1" s="628"/>
      <c r="DN1" s="52"/>
      <c r="DO1" s="55"/>
      <c r="DP1" s="628"/>
      <c r="DQ1" s="628"/>
      <c r="DR1" s="628"/>
      <c r="DS1" s="628"/>
      <c r="DT1" s="628"/>
      <c r="DU1" s="52"/>
      <c r="DV1" s="55"/>
      <c r="DW1" s="628"/>
      <c r="DX1" s="628"/>
      <c r="DY1" s="628"/>
      <c r="DZ1" s="628"/>
      <c r="EA1" s="628"/>
      <c r="EB1" s="52"/>
      <c r="EC1" s="55"/>
      <c r="ED1" s="628"/>
      <c r="EE1" s="628"/>
      <c r="EF1" s="628"/>
      <c r="EG1" s="628"/>
      <c r="EH1" s="628"/>
      <c r="EI1" s="52"/>
      <c r="EJ1" s="55"/>
      <c r="EK1" s="628"/>
      <c r="EL1" s="628"/>
      <c r="EM1" s="628"/>
      <c r="EN1" s="628"/>
      <c r="EO1" s="628"/>
      <c r="EP1" s="52"/>
      <c r="EQ1" s="55"/>
      <c r="ER1" s="628"/>
      <c r="ES1" s="628"/>
      <c r="ET1" s="628"/>
      <c r="EU1" s="628"/>
      <c r="EV1" s="628"/>
      <c r="EW1" s="52"/>
      <c r="EX1" s="55"/>
      <c r="EY1" s="628"/>
      <c r="EZ1" s="628"/>
      <c r="FA1" s="628"/>
      <c r="FB1" s="628"/>
      <c r="FC1" s="628"/>
      <c r="FD1" s="52"/>
      <c r="FE1" s="55"/>
      <c r="FF1" s="628"/>
      <c r="FG1" s="628"/>
      <c r="FH1" s="628"/>
      <c r="FI1" s="628"/>
      <c r="FJ1" s="628"/>
      <c r="FK1" s="52"/>
      <c r="FL1" s="55"/>
      <c r="FM1" s="628"/>
      <c r="FN1" s="628"/>
      <c r="FO1" s="628"/>
      <c r="FP1" s="628"/>
      <c r="FQ1" s="628"/>
      <c r="FR1" s="52"/>
      <c r="FS1" s="55"/>
      <c r="FT1" s="628"/>
      <c r="FU1" s="628"/>
      <c r="FV1" s="628"/>
      <c r="FW1" s="628"/>
      <c r="FX1" s="628"/>
      <c r="FY1" s="52"/>
      <c r="FZ1" s="55"/>
      <c r="GA1" s="628"/>
      <c r="GB1" s="628"/>
      <c r="GC1" s="628"/>
      <c r="GD1" s="628"/>
      <c r="GE1" s="628"/>
      <c r="GF1" s="52"/>
      <c r="GG1" s="55"/>
      <c r="GH1" s="628"/>
      <c r="GI1" s="628"/>
      <c r="GJ1" s="628"/>
      <c r="GK1" s="628"/>
      <c r="GL1" s="628"/>
      <c r="GM1" s="52"/>
      <c r="GN1" s="55"/>
      <c r="GO1" s="628"/>
      <c r="GP1" s="628"/>
      <c r="GQ1" s="628"/>
      <c r="GR1" s="628"/>
      <c r="GS1" s="628"/>
      <c r="GT1" s="52"/>
      <c r="GU1" s="55"/>
      <c r="GV1" s="628"/>
      <c r="GW1" s="628"/>
      <c r="GX1" s="628"/>
      <c r="GY1" s="628"/>
      <c r="GZ1" s="628"/>
      <c r="HA1" s="52"/>
      <c r="HB1" s="55"/>
      <c r="HC1" s="628"/>
      <c r="HD1" s="628"/>
      <c r="HE1" s="628"/>
      <c r="HF1" s="628"/>
      <c r="HG1" s="628"/>
      <c r="HH1" s="52"/>
      <c r="HI1" s="55"/>
      <c r="HJ1" s="628"/>
      <c r="HK1" s="628"/>
      <c r="HL1" s="628"/>
      <c r="HM1" s="628"/>
      <c r="HN1" s="628"/>
      <c r="HO1" s="52"/>
      <c r="HP1" s="55"/>
      <c r="HQ1" s="628"/>
      <c r="HR1" s="628"/>
      <c r="HS1" s="628"/>
      <c r="HT1" s="628"/>
      <c r="HU1" s="628"/>
      <c r="HV1" s="52"/>
      <c r="HW1" s="55"/>
      <c r="HX1" s="628"/>
      <c r="HY1" s="628"/>
      <c r="HZ1" s="628"/>
      <c r="IA1" s="628"/>
      <c r="IB1" s="628"/>
      <c r="IC1" s="52"/>
      <c r="ID1" s="55"/>
      <c r="IE1" s="628"/>
      <c r="IF1" s="628"/>
      <c r="IG1" s="628"/>
      <c r="IH1" s="628"/>
      <c r="II1" s="628"/>
      <c r="IJ1" s="52"/>
      <c r="IK1" s="55"/>
      <c r="IL1" s="628"/>
      <c r="IM1" s="628"/>
      <c r="IN1" s="628"/>
      <c r="IO1" s="628"/>
      <c r="IP1" s="628"/>
      <c r="IQ1" s="52"/>
      <c r="IR1" s="55"/>
      <c r="IS1" s="628"/>
      <c r="IT1" s="628"/>
      <c r="IU1" s="628"/>
      <c r="IV1" s="628"/>
      <c r="IW1" s="628"/>
      <c r="IX1" s="52"/>
      <c r="IY1" s="55"/>
      <c r="IZ1" s="628"/>
      <c r="JA1" s="628"/>
      <c r="JB1" s="628"/>
      <c r="JC1" s="628"/>
      <c r="JD1" s="628"/>
      <c r="JE1" s="52"/>
      <c r="JF1" s="55"/>
      <c r="JG1" s="628"/>
      <c r="JH1" s="628"/>
      <c r="JI1" s="628"/>
      <c r="JJ1" s="628"/>
      <c r="JK1" s="628"/>
      <c r="JL1" s="52"/>
      <c r="JM1" s="55"/>
      <c r="JN1" s="628"/>
      <c r="JO1" s="628"/>
      <c r="JP1" s="628"/>
      <c r="JQ1" s="628"/>
      <c r="JR1" s="628"/>
      <c r="JS1" s="52"/>
      <c r="JT1" s="55"/>
      <c r="JU1" s="628"/>
      <c r="JV1" s="628"/>
      <c r="JW1" s="628"/>
      <c r="JX1" s="628"/>
      <c r="JY1" s="628"/>
      <c r="JZ1" s="52"/>
      <c r="KA1" s="55"/>
      <c r="KB1" s="628"/>
      <c r="KC1" s="628"/>
      <c r="KD1" s="628"/>
      <c r="KE1" s="628"/>
      <c r="KF1" s="628"/>
      <c r="KG1" s="52"/>
      <c r="KH1" s="55"/>
      <c r="KI1" s="628"/>
      <c r="KJ1" s="628"/>
      <c r="KK1" s="628"/>
      <c r="KL1" s="628"/>
      <c r="KM1" s="628"/>
      <c r="KN1" s="52"/>
      <c r="KO1" s="55"/>
      <c r="KP1" s="628"/>
      <c r="KQ1" s="628"/>
      <c r="KR1" s="628"/>
      <c r="KS1" s="628"/>
      <c r="KT1" s="628"/>
      <c r="KU1" s="52"/>
      <c r="KV1" s="55"/>
      <c r="KW1" s="628"/>
      <c r="KX1" s="628"/>
      <c r="KY1" s="628"/>
      <c r="KZ1" s="628"/>
      <c r="LA1" s="628"/>
      <c r="LB1" s="52"/>
      <c r="LC1" s="55"/>
      <c r="LD1" s="628"/>
      <c r="LE1" s="628"/>
      <c r="LF1" s="628"/>
      <c r="LG1" s="628"/>
      <c r="LH1" s="628"/>
      <c r="LI1" s="52"/>
      <c r="LJ1" s="55"/>
      <c r="LK1" s="628"/>
      <c r="LL1" s="628"/>
      <c r="LM1" s="628"/>
      <c r="LN1" s="628"/>
      <c r="LO1" s="628"/>
      <c r="LP1" s="52"/>
      <c r="LQ1" s="55"/>
      <c r="LR1" s="628"/>
      <c r="LS1" s="628"/>
      <c r="LT1" s="628"/>
      <c r="LU1" s="628"/>
      <c r="LV1" s="628"/>
      <c r="LW1" s="52"/>
      <c r="LX1" s="55"/>
      <c r="LY1" s="628"/>
      <c r="LZ1" s="628"/>
      <c r="MA1" s="628"/>
      <c r="MB1" s="628"/>
      <c r="MC1" s="628"/>
      <c r="MD1" s="52"/>
      <c r="ME1" s="55"/>
      <c r="MF1" s="628"/>
      <c r="MG1" s="628"/>
      <c r="MH1" s="628"/>
      <c r="MI1" s="628"/>
      <c r="MJ1" s="628"/>
      <c r="MK1" s="52"/>
      <c r="ML1" s="55"/>
      <c r="MM1" s="628"/>
      <c r="MN1" s="628"/>
      <c r="MO1" s="628"/>
      <c r="MP1" s="628"/>
      <c r="MQ1" s="628"/>
      <c r="MR1" s="52"/>
      <c r="MS1" s="55"/>
      <c r="MT1" s="628"/>
      <c r="MU1" s="628"/>
      <c r="MV1" s="628"/>
      <c r="MW1" s="628"/>
      <c r="MX1" s="628"/>
      <c r="MY1" s="52"/>
      <c r="MZ1" s="55"/>
      <c r="NA1" s="628"/>
      <c r="NB1" s="628"/>
      <c r="NC1" s="628"/>
      <c r="ND1" s="628"/>
      <c r="NE1" s="628"/>
      <c r="NF1" s="52"/>
      <c r="NG1" s="55"/>
      <c r="NH1" s="628"/>
      <c r="NI1" s="628"/>
      <c r="NJ1" s="628"/>
      <c r="NK1" s="628"/>
      <c r="NL1" s="628"/>
      <c r="NM1" s="52"/>
      <c r="NN1" s="55"/>
      <c r="NO1" s="628"/>
      <c r="NP1" s="628"/>
      <c r="NQ1" s="628"/>
      <c r="NR1" s="628"/>
      <c r="NS1" s="628"/>
      <c r="NT1" s="52"/>
      <c r="NU1" s="55"/>
      <c r="NV1" s="628"/>
      <c r="NW1" s="628"/>
      <c r="NX1" s="628"/>
      <c r="NY1" s="628"/>
      <c r="NZ1" s="628"/>
      <c r="OA1" s="52"/>
      <c r="OB1" s="55"/>
      <c r="OC1" s="628"/>
      <c r="OD1" s="628"/>
      <c r="OE1" s="628"/>
      <c r="OF1" s="628"/>
      <c r="OG1" s="628"/>
      <c r="OH1" s="52"/>
      <c r="OI1" s="55"/>
      <c r="OJ1" s="628"/>
      <c r="OK1" s="628"/>
      <c r="OL1" s="628"/>
      <c r="OM1" s="628"/>
      <c r="ON1" s="628"/>
      <c r="OO1" s="52"/>
      <c r="OP1" s="55"/>
      <c r="OQ1" s="628"/>
      <c r="OR1" s="628"/>
      <c r="OS1" s="628"/>
      <c r="OT1" s="628"/>
      <c r="OU1" s="628"/>
      <c r="OV1" s="52"/>
      <c r="OW1" s="55"/>
      <c r="OX1" s="628"/>
      <c r="OY1" s="628"/>
      <c r="OZ1" s="628"/>
      <c r="PA1" s="628"/>
      <c r="PB1" s="628"/>
      <c r="PC1" s="52"/>
      <c r="PD1" s="55"/>
      <c r="PE1" s="628"/>
      <c r="PF1" s="628"/>
      <c r="PG1" s="628"/>
      <c r="PH1" s="628"/>
      <c r="PI1" s="628"/>
      <c r="PJ1" s="52"/>
      <c r="PK1" s="55"/>
      <c r="PL1" s="628"/>
      <c r="PM1" s="628"/>
      <c r="PN1" s="628"/>
      <c r="PO1" s="628"/>
      <c r="PP1" s="628"/>
      <c r="PQ1" s="52"/>
      <c r="PR1" s="55"/>
      <c r="PS1" s="628"/>
      <c r="PT1" s="628"/>
      <c r="PU1" s="628"/>
      <c r="PV1" s="628"/>
      <c r="PW1" s="628"/>
      <c r="PX1" s="52"/>
      <c r="PY1" s="55"/>
      <c r="PZ1" s="628"/>
      <c r="QA1" s="628"/>
      <c r="QB1" s="628"/>
      <c r="QC1" s="628"/>
      <c r="QD1" s="628"/>
      <c r="QE1" s="52"/>
      <c r="QF1" s="55"/>
      <c r="QG1" s="628"/>
      <c r="QH1" s="628"/>
      <c r="QI1" s="628"/>
      <c r="QJ1" s="628"/>
      <c r="QK1" s="628"/>
      <c r="QL1" s="52"/>
      <c r="QM1" s="55"/>
      <c r="QN1" s="628"/>
      <c r="QO1" s="628"/>
      <c r="QP1" s="628"/>
      <c r="QQ1" s="628"/>
      <c r="QR1" s="628"/>
      <c r="QS1" s="52"/>
      <c r="QT1" s="55"/>
      <c r="QU1" s="628"/>
      <c r="QV1" s="628"/>
      <c r="QW1" s="628"/>
      <c r="QX1" s="628"/>
      <c r="QY1" s="628"/>
      <c r="QZ1" s="52"/>
      <c r="RA1" s="55"/>
      <c r="RB1" s="628"/>
      <c r="RC1" s="628"/>
      <c r="RD1" s="628"/>
      <c r="RE1" s="628"/>
      <c r="RF1" s="628"/>
      <c r="RG1" s="52"/>
      <c r="RH1" s="55"/>
      <c r="RI1" s="628"/>
      <c r="RJ1" s="628"/>
      <c r="RK1" s="628"/>
      <c r="RL1" s="628"/>
      <c r="RM1" s="628"/>
      <c r="RN1" s="52"/>
      <c r="RO1" s="55"/>
      <c r="RP1" s="628"/>
      <c r="RQ1" s="628"/>
      <c r="RR1" s="628"/>
      <c r="RS1" s="628"/>
      <c r="RT1" s="628"/>
      <c r="RU1" s="52"/>
      <c r="RV1" s="55"/>
      <c r="RW1" s="628"/>
      <c r="RX1" s="628"/>
      <c r="RY1" s="628"/>
      <c r="RZ1" s="628"/>
      <c r="SA1" s="628"/>
      <c r="SB1" s="52"/>
      <c r="SC1" s="55"/>
      <c r="SD1" s="628"/>
      <c r="SE1" s="628"/>
      <c r="SF1" s="628"/>
      <c r="SG1" s="628"/>
      <c r="SH1" s="628"/>
      <c r="SI1" s="52"/>
      <c r="SJ1" s="55"/>
      <c r="SK1" s="628"/>
      <c r="SL1" s="628"/>
      <c r="SM1" s="628"/>
      <c r="SN1" s="628"/>
      <c r="SO1" s="628"/>
      <c r="SP1" s="52"/>
      <c r="SQ1" s="55"/>
      <c r="SR1" s="628"/>
      <c r="SS1" s="628"/>
      <c r="ST1" s="628"/>
      <c r="SU1" s="628"/>
      <c r="SV1" s="628"/>
      <c r="SW1" s="52"/>
      <c r="SX1" s="55"/>
      <c r="SY1" s="628"/>
      <c r="SZ1" s="628"/>
      <c r="TA1" s="628"/>
      <c r="TB1" s="628"/>
      <c r="TC1" s="628"/>
      <c r="TD1" s="52"/>
      <c r="TE1" s="55"/>
      <c r="TF1" s="628"/>
      <c r="TG1" s="628"/>
      <c r="TH1" s="628"/>
      <c r="TI1" s="628"/>
      <c r="TJ1" s="628"/>
      <c r="TK1" s="52"/>
      <c r="TL1" s="55"/>
      <c r="TM1" s="628"/>
      <c r="TN1" s="628"/>
      <c r="TO1" s="628"/>
      <c r="TP1" s="628"/>
      <c r="TQ1" s="628"/>
      <c r="TR1" s="52"/>
      <c r="TS1" s="55"/>
      <c r="TT1" s="628"/>
      <c r="TU1" s="628"/>
      <c r="TV1" s="628"/>
      <c r="TW1" s="628"/>
      <c r="TX1" s="628"/>
      <c r="TY1" s="52"/>
      <c r="TZ1" s="55"/>
      <c r="UA1" s="628"/>
      <c r="UB1" s="628"/>
      <c r="UC1" s="628"/>
      <c r="UD1" s="628"/>
      <c r="UE1" s="628"/>
      <c r="UF1" s="52"/>
      <c r="UG1" s="55"/>
      <c r="UH1" s="628"/>
      <c r="UI1" s="628"/>
      <c r="UJ1" s="628"/>
      <c r="UK1" s="628"/>
      <c r="UL1" s="628"/>
      <c r="UM1" s="52"/>
      <c r="UN1" s="55"/>
      <c r="UO1" s="628"/>
      <c r="UP1" s="628"/>
      <c r="UQ1" s="628"/>
      <c r="UR1" s="628"/>
      <c r="US1" s="628"/>
      <c r="UT1" s="52"/>
      <c r="UU1" s="55"/>
      <c r="UV1" s="628"/>
      <c r="UW1" s="628"/>
      <c r="UX1" s="628"/>
      <c r="UY1" s="628"/>
      <c r="UZ1" s="628"/>
      <c r="VA1" s="52"/>
      <c r="VB1" s="55"/>
      <c r="VC1" s="628"/>
      <c r="VD1" s="628"/>
      <c r="VE1" s="628"/>
      <c r="VF1" s="628"/>
      <c r="VG1" s="628"/>
      <c r="VH1" s="52"/>
      <c r="VI1" s="55"/>
      <c r="VJ1" s="628"/>
      <c r="VK1" s="628"/>
      <c r="VL1" s="628"/>
      <c r="VM1" s="628"/>
      <c r="VN1" s="628"/>
      <c r="VO1" s="52"/>
      <c r="VP1" s="55"/>
      <c r="VQ1" s="628"/>
      <c r="VR1" s="628"/>
      <c r="VS1" s="628"/>
      <c r="VT1" s="628"/>
      <c r="VU1" s="628"/>
      <c r="VV1" s="52"/>
      <c r="VW1" s="55"/>
      <c r="VX1" s="628"/>
      <c r="VY1" s="628"/>
      <c r="VZ1" s="628"/>
      <c r="WA1" s="628"/>
      <c r="WB1" s="628"/>
      <c r="WC1" s="52"/>
      <c r="WD1" s="55"/>
      <c r="WE1" s="628"/>
      <c r="WF1" s="628"/>
      <c r="WG1" s="628"/>
      <c r="WH1" s="628"/>
      <c r="WI1" s="628"/>
      <c r="WJ1" s="52"/>
      <c r="WK1" s="55"/>
      <c r="WL1" s="628"/>
      <c r="WM1" s="628"/>
      <c r="WN1" s="628"/>
      <c r="WO1" s="628"/>
      <c r="WP1" s="628"/>
      <c r="WQ1" s="52"/>
      <c r="WR1" s="55"/>
      <c r="WS1" s="628"/>
      <c r="WT1" s="628"/>
      <c r="WU1" s="628"/>
      <c r="WV1" s="628"/>
      <c r="WW1" s="628"/>
      <c r="WX1" s="52"/>
      <c r="WY1" s="55"/>
      <c r="WZ1" s="628"/>
      <c r="XA1" s="628"/>
      <c r="XB1" s="628"/>
      <c r="XC1" s="628"/>
      <c r="XD1" s="628"/>
      <c r="XE1" s="52"/>
      <c r="XF1" s="55"/>
      <c r="XG1" s="628"/>
      <c r="XH1" s="628"/>
      <c r="XI1" s="628"/>
      <c r="XJ1" s="628"/>
      <c r="XK1" s="628"/>
      <c r="XL1" s="52"/>
      <c r="XM1" s="55"/>
      <c r="XN1" s="628"/>
      <c r="XO1" s="628"/>
      <c r="XP1" s="628"/>
      <c r="XQ1" s="628"/>
      <c r="XR1" s="628"/>
      <c r="XS1" s="52"/>
      <c r="XT1" s="55"/>
      <c r="XU1" s="628"/>
      <c r="XV1" s="628"/>
      <c r="XW1" s="628"/>
      <c r="XX1" s="628"/>
      <c r="XY1" s="628"/>
      <c r="XZ1" s="52"/>
      <c r="YA1" s="55"/>
      <c r="YB1" s="628"/>
      <c r="YC1" s="628"/>
      <c r="YD1" s="628"/>
      <c r="YE1" s="628"/>
      <c r="YF1" s="628"/>
      <c r="YG1" s="52"/>
      <c r="YH1" s="55"/>
      <c r="YI1" s="628"/>
      <c r="YJ1" s="628"/>
      <c r="YK1" s="628"/>
      <c r="YL1" s="628"/>
      <c r="YM1" s="628"/>
      <c r="YN1" s="52"/>
      <c r="YO1" s="55"/>
      <c r="YP1" s="628"/>
      <c r="YQ1" s="628"/>
      <c r="YR1" s="628"/>
      <c r="YS1" s="628"/>
      <c r="YT1" s="628"/>
      <c r="YU1" s="52"/>
      <c r="YV1" s="55"/>
      <c r="YW1" s="628"/>
      <c r="YX1" s="628"/>
      <c r="YY1" s="628"/>
      <c r="YZ1" s="628"/>
      <c r="ZA1" s="628"/>
      <c r="ZB1" s="52"/>
      <c r="ZC1" s="55"/>
      <c r="ZD1" s="628"/>
      <c r="ZE1" s="628"/>
      <c r="ZF1" s="628"/>
      <c r="ZG1" s="628"/>
      <c r="ZH1" s="628"/>
      <c r="ZI1" s="52"/>
      <c r="ZJ1" s="55"/>
      <c r="ZK1" s="628"/>
      <c r="ZL1" s="628"/>
      <c r="ZM1" s="628"/>
      <c r="ZN1" s="628"/>
      <c r="ZO1" s="628"/>
      <c r="ZP1" s="52"/>
      <c r="ZQ1" s="55"/>
      <c r="ZR1" s="628"/>
      <c r="ZS1" s="628"/>
      <c r="ZT1" s="628"/>
      <c r="ZU1" s="628"/>
      <c r="ZV1" s="628"/>
      <c r="ZW1" s="52"/>
      <c r="ZX1" s="55"/>
      <c r="ZY1" s="628"/>
      <c r="ZZ1" s="628"/>
      <c r="AAA1" s="628"/>
      <c r="AAB1" s="628"/>
      <c r="AAC1" s="628"/>
      <c r="AAD1" s="52"/>
      <c r="AAE1" s="55"/>
      <c r="AAF1" s="628"/>
      <c r="AAG1" s="628"/>
      <c r="AAH1" s="628"/>
      <c r="AAI1" s="628"/>
      <c r="AAJ1" s="628"/>
      <c r="AAK1" s="52"/>
      <c r="AAL1" s="55"/>
      <c r="AAM1" s="628"/>
      <c r="AAN1" s="628"/>
      <c r="AAO1" s="628"/>
      <c r="AAP1" s="628"/>
      <c r="AAQ1" s="628"/>
      <c r="AAR1" s="52"/>
      <c r="AAS1" s="55"/>
      <c r="AAT1" s="628"/>
      <c r="AAU1" s="628"/>
      <c r="AAV1" s="628"/>
      <c r="AAW1" s="628"/>
      <c r="AAX1" s="628"/>
      <c r="AAY1" s="52"/>
      <c r="AAZ1" s="55"/>
      <c r="ABA1" s="628"/>
      <c r="ABB1" s="628"/>
      <c r="ABC1" s="628"/>
      <c r="ABD1" s="628"/>
      <c r="ABE1" s="628"/>
      <c r="ABF1" s="52"/>
      <c r="ABG1" s="55"/>
      <c r="ABH1" s="628"/>
      <c r="ABI1" s="628"/>
      <c r="ABJ1" s="628"/>
      <c r="ABK1" s="628"/>
      <c r="ABL1" s="628"/>
      <c r="ABM1" s="52"/>
      <c r="ABN1" s="55"/>
      <c r="ABO1" s="628"/>
      <c r="ABP1" s="628"/>
      <c r="ABQ1" s="628"/>
      <c r="ABR1" s="628"/>
      <c r="ABS1" s="628"/>
      <c r="ABT1" s="52"/>
      <c r="ABU1" s="55"/>
      <c r="ABV1" s="628"/>
      <c r="ABW1" s="628"/>
      <c r="ABX1" s="628"/>
      <c r="ABY1" s="628"/>
      <c r="ABZ1" s="628"/>
      <c r="ACA1" s="52"/>
      <c r="ACB1" s="55"/>
      <c r="ACC1" s="628"/>
      <c r="ACD1" s="628"/>
      <c r="ACE1" s="628"/>
      <c r="ACF1" s="628"/>
      <c r="ACG1" s="628"/>
      <c r="ACH1" s="52"/>
      <c r="ACI1" s="55"/>
      <c r="ACJ1" s="628"/>
      <c r="ACK1" s="628"/>
      <c r="ACL1" s="628"/>
      <c r="ACM1" s="628"/>
      <c r="ACN1" s="628"/>
      <c r="ACO1" s="52"/>
      <c r="ACP1" s="55"/>
      <c r="ACQ1" s="628"/>
      <c r="ACR1" s="628"/>
      <c r="ACS1" s="628"/>
      <c r="ACT1" s="628"/>
      <c r="ACU1" s="628"/>
      <c r="ACV1" s="52"/>
      <c r="ACW1" s="55"/>
      <c r="ACX1" s="628"/>
      <c r="ACY1" s="628"/>
      <c r="ACZ1" s="628"/>
      <c r="ADA1" s="628"/>
      <c r="ADB1" s="628"/>
      <c r="ADC1" s="52"/>
      <c r="ADD1" s="55"/>
      <c r="ADE1" s="628"/>
      <c r="ADF1" s="628"/>
      <c r="ADG1" s="628"/>
      <c r="ADH1" s="628"/>
      <c r="ADI1" s="628"/>
      <c r="ADJ1" s="52"/>
      <c r="ADK1" s="55"/>
      <c r="ADL1" s="628"/>
      <c r="ADM1" s="628"/>
      <c r="ADN1" s="628"/>
      <c r="ADO1" s="628"/>
      <c r="ADP1" s="628"/>
      <c r="ADQ1" s="52"/>
      <c r="ADR1" s="55"/>
      <c r="ADS1" s="628"/>
      <c r="ADT1" s="628"/>
      <c r="ADU1" s="628"/>
      <c r="ADV1" s="628"/>
      <c r="ADW1" s="628"/>
      <c r="ADX1" s="52"/>
      <c r="ADY1" s="55"/>
      <c r="ADZ1" s="628"/>
      <c r="AEA1" s="628"/>
      <c r="AEB1" s="628"/>
      <c r="AEC1" s="628"/>
      <c r="AED1" s="628"/>
      <c r="AEE1" s="52"/>
      <c r="AEF1" s="55"/>
      <c r="AEG1" s="628"/>
      <c r="AEH1" s="628"/>
      <c r="AEI1" s="628"/>
      <c r="AEJ1" s="628"/>
      <c r="AEK1" s="628"/>
      <c r="AEL1" s="52"/>
      <c r="AEM1" s="55"/>
      <c r="AEN1" s="628"/>
      <c r="AEO1" s="628"/>
      <c r="AEP1" s="628"/>
      <c r="AEQ1" s="628"/>
      <c r="AER1" s="628"/>
      <c r="AES1" s="52"/>
      <c r="AET1" s="55"/>
      <c r="AEU1" s="628"/>
      <c r="AEV1" s="628"/>
      <c r="AEW1" s="628"/>
      <c r="AEX1" s="628"/>
      <c r="AEY1" s="628"/>
      <c r="AEZ1" s="52"/>
      <c r="AFA1" s="55"/>
      <c r="AFB1" s="628"/>
      <c r="AFC1" s="628"/>
      <c r="AFD1" s="628"/>
      <c r="AFE1" s="628"/>
      <c r="AFF1" s="628"/>
      <c r="AFG1" s="52"/>
      <c r="AFH1" s="55"/>
      <c r="AFI1" s="628"/>
      <c r="AFJ1" s="628"/>
      <c r="AFK1" s="628"/>
      <c r="AFL1" s="628"/>
      <c r="AFM1" s="628"/>
      <c r="AFN1" s="52"/>
      <c r="AFO1" s="55"/>
      <c r="AFP1" s="628"/>
      <c r="AFQ1" s="628"/>
      <c r="AFR1" s="628"/>
      <c r="AFS1" s="628"/>
      <c r="AFT1" s="628"/>
      <c r="AFU1" s="52"/>
      <c r="AFV1" s="55"/>
      <c r="AFW1" s="628"/>
      <c r="AFX1" s="628"/>
      <c r="AFY1" s="628"/>
      <c r="AFZ1" s="628"/>
      <c r="AGA1" s="628"/>
      <c r="AGB1" s="52"/>
      <c r="AGC1" s="55"/>
      <c r="AGD1" s="628"/>
      <c r="AGE1" s="628"/>
      <c r="AGF1" s="628"/>
      <c r="AGG1" s="628"/>
      <c r="AGH1" s="628"/>
      <c r="AGI1" s="52"/>
      <c r="AGJ1" s="55"/>
      <c r="AGK1" s="628"/>
      <c r="AGL1" s="628"/>
      <c r="AGM1" s="628"/>
      <c r="AGN1" s="628"/>
      <c r="AGO1" s="628"/>
      <c r="AGP1" s="52"/>
      <c r="AGQ1" s="55"/>
      <c r="AGR1" s="628"/>
      <c r="AGS1" s="628"/>
      <c r="AGT1" s="628"/>
      <c r="AGU1" s="628"/>
      <c r="AGV1" s="628"/>
      <c r="AGW1" s="52"/>
      <c r="AGX1" s="55"/>
      <c r="AGY1" s="628"/>
      <c r="AGZ1" s="628"/>
      <c r="AHA1" s="628"/>
      <c r="AHB1" s="628"/>
      <c r="AHC1" s="628"/>
      <c r="AHD1" s="52"/>
      <c r="AHE1" s="55"/>
      <c r="AHF1" s="628"/>
      <c r="AHG1" s="628"/>
      <c r="AHH1" s="628"/>
      <c r="AHI1" s="628"/>
      <c r="AHJ1" s="628"/>
      <c r="AHK1" s="52"/>
      <c r="AHL1" s="55"/>
      <c r="AHM1" s="628"/>
      <c r="AHN1" s="628"/>
      <c r="AHO1" s="628"/>
      <c r="AHP1" s="628"/>
      <c r="AHQ1" s="628"/>
      <c r="AHR1" s="52"/>
      <c r="AHS1" s="55"/>
      <c r="AHT1" s="628"/>
      <c r="AHU1" s="628"/>
      <c r="AHV1" s="628"/>
      <c r="AHW1" s="628"/>
      <c r="AHX1" s="628"/>
      <c r="AHY1" s="52"/>
      <c r="AHZ1" s="55"/>
      <c r="AIA1" s="628"/>
      <c r="AIB1" s="628"/>
      <c r="AIC1" s="628"/>
      <c r="AID1" s="628"/>
      <c r="AIE1" s="628"/>
      <c r="AIF1" s="52"/>
      <c r="AIG1" s="55"/>
      <c r="AIH1" s="628"/>
      <c r="AII1" s="628"/>
      <c r="AIJ1" s="628"/>
      <c r="AIK1" s="628"/>
      <c r="AIL1" s="628"/>
      <c r="AIM1" s="52"/>
      <c r="AIN1" s="55"/>
      <c r="AIO1" s="628"/>
      <c r="AIP1" s="628"/>
      <c r="AIQ1" s="628"/>
      <c r="AIR1" s="628"/>
      <c r="AIS1" s="628"/>
      <c r="AIT1" s="52"/>
      <c r="AIU1" s="55"/>
      <c r="AIV1" s="628"/>
      <c r="AIW1" s="628"/>
      <c r="AIX1" s="628"/>
      <c r="AIY1" s="628"/>
      <c r="AIZ1" s="628"/>
      <c r="AJA1" s="52"/>
      <c r="AJB1" s="55"/>
      <c r="AJC1" s="628"/>
      <c r="AJD1" s="628"/>
      <c r="AJE1" s="628"/>
      <c r="AJF1" s="628"/>
      <c r="AJG1" s="628"/>
      <c r="AJH1" s="52"/>
      <c r="AJI1" s="55"/>
      <c r="AJJ1" s="628"/>
      <c r="AJK1" s="628"/>
      <c r="AJL1" s="628"/>
      <c r="AJM1" s="628"/>
      <c r="AJN1" s="628"/>
      <c r="AJO1" s="52"/>
      <c r="AJP1" s="55"/>
      <c r="AJQ1" s="628"/>
      <c r="AJR1" s="628"/>
      <c r="AJS1" s="628"/>
      <c r="AJT1" s="628"/>
      <c r="AJU1" s="628"/>
      <c r="AJV1" s="52"/>
      <c r="AJW1" s="55"/>
      <c r="AJX1" s="628"/>
      <c r="AJY1" s="628"/>
      <c r="AJZ1" s="628"/>
      <c r="AKA1" s="628"/>
      <c r="AKB1" s="628"/>
      <c r="AKC1" s="52"/>
      <c r="AKD1" s="55"/>
      <c r="AKE1" s="628"/>
      <c r="AKF1" s="628"/>
      <c r="AKG1" s="628"/>
      <c r="AKH1" s="628"/>
      <c r="AKI1" s="628"/>
      <c r="AKJ1" s="52"/>
      <c r="AKK1" s="55"/>
      <c r="AKL1" s="628"/>
      <c r="AKM1" s="628"/>
      <c r="AKN1" s="628"/>
      <c r="AKO1" s="628"/>
      <c r="AKP1" s="628"/>
      <c r="AKQ1" s="52"/>
      <c r="AKR1" s="55"/>
      <c r="AKS1" s="628"/>
      <c r="AKT1" s="628"/>
      <c r="AKU1" s="628"/>
      <c r="AKV1" s="628"/>
      <c r="AKW1" s="628"/>
      <c r="AKX1" s="52"/>
      <c r="AKY1" s="55"/>
      <c r="AKZ1" s="628"/>
      <c r="ALA1" s="628"/>
      <c r="ALB1" s="628"/>
      <c r="ALC1" s="628"/>
      <c r="ALD1" s="628"/>
      <c r="ALE1" s="52"/>
      <c r="ALF1" s="55"/>
      <c r="ALG1" s="628"/>
      <c r="ALH1" s="628"/>
      <c r="ALI1" s="628"/>
      <c r="ALJ1" s="628"/>
      <c r="ALK1" s="628"/>
      <c r="ALL1" s="52"/>
      <c r="ALM1" s="55"/>
      <c r="ALN1" s="628"/>
      <c r="ALO1" s="628"/>
      <c r="ALP1" s="628"/>
      <c r="ALQ1" s="628"/>
      <c r="ALR1" s="628"/>
      <c r="ALS1" s="52"/>
      <c r="ALT1" s="55"/>
      <c r="ALU1" s="628"/>
      <c r="ALV1" s="628"/>
      <c r="ALW1" s="628"/>
      <c r="ALX1" s="628"/>
      <c r="ALY1" s="628"/>
      <c r="ALZ1" s="52"/>
      <c r="AMA1" s="55"/>
      <c r="AMB1" s="628"/>
      <c r="AMC1" s="628"/>
      <c r="AMD1" s="628"/>
      <c r="AME1" s="628"/>
      <c r="AMF1" s="628"/>
      <c r="AMG1" s="52"/>
      <c r="AMH1" s="55"/>
      <c r="AMI1" s="628"/>
      <c r="AMJ1" s="628"/>
      <c r="AMK1" s="628"/>
      <c r="AML1" s="628"/>
      <c r="AMM1" s="628"/>
      <c r="AMN1" s="52"/>
      <c r="AMO1" s="55"/>
      <c r="AMP1" s="628"/>
      <c r="AMQ1" s="628"/>
      <c r="AMR1" s="628"/>
      <c r="AMS1" s="628"/>
      <c r="AMT1" s="628"/>
      <c r="AMU1" s="52"/>
      <c r="AMV1" s="55"/>
      <c r="AMW1" s="628"/>
      <c r="AMX1" s="628"/>
      <c r="AMY1" s="628"/>
      <c r="AMZ1" s="628"/>
      <c r="ANA1" s="628"/>
      <c r="ANB1" s="52"/>
      <c r="ANC1" s="55"/>
      <c r="AND1" s="628"/>
      <c r="ANE1" s="628"/>
      <c r="ANF1" s="628"/>
      <c r="ANG1" s="628"/>
      <c r="ANH1" s="628"/>
      <c r="ANI1" s="52"/>
      <c r="ANJ1" s="55"/>
      <c r="ANK1" s="628"/>
      <c r="ANL1" s="628"/>
      <c r="ANM1" s="628"/>
      <c r="ANN1" s="628"/>
      <c r="ANO1" s="628"/>
      <c r="ANP1" s="52"/>
      <c r="ANQ1" s="55"/>
      <c r="ANR1" s="628"/>
      <c r="ANS1" s="628"/>
      <c r="ANT1" s="628"/>
      <c r="ANU1" s="628"/>
      <c r="ANV1" s="628"/>
      <c r="ANW1" s="52"/>
      <c r="ANX1" s="55"/>
      <c r="ANY1" s="628"/>
      <c r="ANZ1" s="628"/>
      <c r="AOA1" s="628"/>
      <c r="AOB1" s="628"/>
      <c r="AOC1" s="628"/>
      <c r="AOD1" s="52"/>
      <c r="AOE1" s="55"/>
      <c r="AOF1" s="628"/>
      <c r="AOG1" s="628"/>
      <c r="AOH1" s="628"/>
      <c r="AOI1" s="628"/>
      <c r="AOJ1" s="628"/>
      <c r="AOK1" s="52"/>
      <c r="AOL1" s="55"/>
      <c r="AOM1" s="628"/>
      <c r="AON1" s="628"/>
      <c r="AOO1" s="628"/>
      <c r="AOP1" s="628"/>
      <c r="AOQ1" s="628"/>
      <c r="AOR1" s="52"/>
      <c r="AOS1" s="55"/>
      <c r="AOT1" s="628"/>
      <c r="AOU1" s="628"/>
      <c r="AOV1" s="628"/>
      <c r="AOW1" s="628"/>
      <c r="AOX1" s="628"/>
      <c r="AOY1" s="52"/>
      <c r="AOZ1" s="55"/>
      <c r="APA1" s="628"/>
      <c r="APB1" s="628"/>
      <c r="APC1" s="628"/>
      <c r="APD1" s="628"/>
      <c r="APE1" s="628"/>
      <c r="APF1" s="52"/>
      <c r="APG1" s="55"/>
      <c r="APH1" s="628"/>
      <c r="API1" s="628"/>
      <c r="APJ1" s="628"/>
      <c r="APK1" s="628"/>
      <c r="APL1" s="628"/>
      <c r="APM1" s="52"/>
      <c r="APN1" s="55"/>
      <c r="APO1" s="628"/>
      <c r="APP1" s="628"/>
      <c r="APQ1" s="628"/>
      <c r="APR1" s="628"/>
      <c r="APS1" s="628"/>
      <c r="APT1" s="52"/>
      <c r="APU1" s="55"/>
      <c r="APV1" s="628"/>
      <c r="APW1" s="628"/>
      <c r="APX1" s="628"/>
      <c r="APY1" s="628"/>
      <c r="APZ1" s="628"/>
      <c r="AQA1" s="52"/>
      <c r="AQB1" s="55"/>
      <c r="AQC1" s="628"/>
      <c r="AQD1" s="628"/>
      <c r="AQE1" s="628"/>
      <c r="AQF1" s="628"/>
      <c r="AQG1" s="628"/>
      <c r="AQH1" s="52"/>
      <c r="AQI1" s="55"/>
      <c r="AQJ1" s="628"/>
      <c r="AQK1" s="628"/>
      <c r="AQL1" s="628"/>
      <c r="AQM1" s="628"/>
      <c r="AQN1" s="628"/>
      <c r="AQO1" s="52"/>
      <c r="AQP1" s="55"/>
      <c r="AQQ1" s="628"/>
      <c r="AQR1" s="628"/>
      <c r="AQS1" s="628"/>
      <c r="AQT1" s="628"/>
      <c r="AQU1" s="628"/>
      <c r="AQV1" s="52"/>
      <c r="AQW1" s="55"/>
      <c r="AQX1" s="628"/>
      <c r="AQY1" s="628"/>
      <c r="AQZ1" s="628"/>
      <c r="ARA1" s="628"/>
      <c r="ARB1" s="628"/>
      <c r="ARC1" s="52"/>
      <c r="ARD1" s="55"/>
      <c r="ARE1" s="628"/>
      <c r="ARF1" s="628"/>
      <c r="ARG1" s="628"/>
      <c r="ARH1" s="628"/>
      <c r="ARI1" s="628"/>
      <c r="ARJ1" s="52"/>
      <c r="ARK1" s="55"/>
      <c r="ARL1" s="628"/>
      <c r="ARM1" s="628"/>
      <c r="ARN1" s="628"/>
      <c r="ARO1" s="628"/>
      <c r="ARP1" s="628"/>
      <c r="ARQ1" s="52"/>
      <c r="ARR1" s="55"/>
      <c r="ARS1" s="628"/>
      <c r="ART1" s="628"/>
      <c r="ARU1" s="628"/>
      <c r="ARV1" s="628"/>
      <c r="ARW1" s="628"/>
      <c r="ARX1" s="52"/>
      <c r="ARY1" s="55"/>
      <c r="ARZ1" s="628"/>
      <c r="ASA1" s="628"/>
      <c r="ASB1" s="628"/>
      <c r="ASC1" s="628"/>
      <c r="ASD1" s="628"/>
      <c r="ASE1" s="52"/>
      <c r="ASF1" s="55"/>
      <c r="ASG1" s="628"/>
      <c r="ASH1" s="628"/>
      <c r="ASI1" s="628"/>
      <c r="ASJ1" s="628"/>
      <c r="ASK1" s="628"/>
      <c r="ASL1" s="52"/>
      <c r="ASM1" s="55"/>
      <c r="ASN1" s="628"/>
      <c r="ASO1" s="628"/>
      <c r="ASP1" s="628"/>
      <c r="ASQ1" s="628"/>
      <c r="ASR1" s="628"/>
      <c r="ASS1" s="52"/>
      <c r="AST1" s="55"/>
      <c r="ASU1" s="628"/>
      <c r="ASV1" s="628"/>
      <c r="ASW1" s="628"/>
      <c r="ASX1" s="628"/>
      <c r="ASY1" s="628"/>
      <c r="ASZ1" s="52"/>
      <c r="ATA1" s="55"/>
      <c r="ATB1" s="628"/>
      <c r="ATC1" s="628"/>
      <c r="ATD1" s="628"/>
      <c r="ATE1" s="628"/>
      <c r="ATF1" s="628"/>
      <c r="ATG1" s="52"/>
      <c r="ATH1" s="55"/>
      <c r="ATI1" s="628"/>
      <c r="ATJ1" s="628"/>
      <c r="ATK1" s="628"/>
      <c r="ATL1" s="628"/>
      <c r="ATM1" s="628"/>
      <c r="ATN1" s="52"/>
      <c r="ATO1" s="55"/>
      <c r="ATP1" s="628"/>
      <c r="ATQ1" s="628"/>
      <c r="ATR1" s="628"/>
      <c r="ATS1" s="628"/>
      <c r="ATT1" s="628"/>
      <c r="ATU1" s="52"/>
      <c r="ATV1" s="55"/>
      <c r="ATW1" s="628"/>
      <c r="ATX1" s="628"/>
      <c r="ATY1" s="628"/>
      <c r="ATZ1" s="628"/>
      <c r="AUA1" s="628"/>
      <c r="AUB1" s="52"/>
      <c r="AUC1" s="55"/>
      <c r="AUD1" s="628"/>
      <c r="AUE1" s="628"/>
      <c r="AUF1" s="628"/>
      <c r="AUG1" s="628"/>
      <c r="AUH1" s="628"/>
      <c r="AUI1" s="52"/>
      <c r="AUJ1" s="55"/>
      <c r="AUK1" s="628"/>
      <c r="AUL1" s="628"/>
      <c r="AUM1" s="628"/>
      <c r="AUN1" s="628"/>
      <c r="AUO1" s="628"/>
      <c r="AUP1" s="52"/>
      <c r="AUQ1" s="55"/>
      <c r="AUR1" s="628"/>
      <c r="AUS1" s="628"/>
      <c r="AUT1" s="628"/>
      <c r="AUU1" s="628"/>
      <c r="AUV1" s="628"/>
      <c r="AUW1" s="52"/>
      <c r="AUX1" s="55"/>
      <c r="AUY1" s="628"/>
      <c r="AUZ1" s="628"/>
      <c r="AVA1" s="628"/>
      <c r="AVB1" s="628"/>
      <c r="AVC1" s="628"/>
      <c r="AVD1" s="52"/>
      <c r="AVE1" s="55"/>
      <c r="AVF1" s="628"/>
      <c r="AVG1" s="628"/>
      <c r="AVH1" s="628"/>
      <c r="AVI1" s="628"/>
      <c r="AVJ1" s="628"/>
      <c r="AVK1" s="52"/>
      <c r="AVL1" s="55"/>
      <c r="AVM1" s="628"/>
      <c r="AVN1" s="628"/>
      <c r="AVO1" s="628"/>
      <c r="AVP1" s="628"/>
      <c r="AVQ1" s="628"/>
      <c r="AVR1" s="52"/>
      <c r="AVS1" s="55"/>
      <c r="AVT1" s="628"/>
      <c r="AVU1" s="628"/>
      <c r="AVV1" s="628"/>
      <c r="AVW1" s="628"/>
      <c r="AVX1" s="628"/>
      <c r="AVY1" s="52"/>
      <c r="AVZ1" s="55"/>
      <c r="AWA1" s="628"/>
      <c r="AWB1" s="628"/>
      <c r="AWC1" s="628"/>
      <c r="AWD1" s="628"/>
      <c r="AWE1" s="628"/>
      <c r="AWF1" s="52"/>
      <c r="AWG1" s="55"/>
      <c r="AWH1" s="628"/>
      <c r="AWI1" s="628"/>
      <c r="AWJ1" s="628"/>
      <c r="AWK1" s="628"/>
      <c r="AWL1" s="628"/>
      <c r="AWM1" s="52"/>
      <c r="AWN1" s="55"/>
      <c r="AWO1" s="628"/>
      <c r="AWP1" s="628"/>
      <c r="AWQ1" s="628"/>
      <c r="AWR1" s="628"/>
      <c r="AWS1" s="628"/>
      <c r="AWT1" s="52"/>
      <c r="AWU1" s="55"/>
      <c r="AWV1" s="628"/>
      <c r="AWW1" s="628"/>
      <c r="AWX1" s="628"/>
      <c r="AWY1" s="628"/>
      <c r="AWZ1" s="628"/>
      <c r="AXA1" s="52"/>
      <c r="AXB1" s="55"/>
      <c r="AXC1" s="628"/>
      <c r="AXD1" s="628"/>
      <c r="AXE1" s="628"/>
      <c r="AXF1" s="628"/>
      <c r="AXG1" s="628"/>
      <c r="AXH1" s="52"/>
      <c r="AXI1" s="55"/>
      <c r="AXJ1" s="628"/>
      <c r="AXK1" s="628"/>
      <c r="AXL1" s="628"/>
      <c r="AXM1" s="628"/>
      <c r="AXN1" s="628"/>
      <c r="AXO1" s="52"/>
      <c r="AXP1" s="55"/>
      <c r="AXQ1" s="628"/>
      <c r="AXR1" s="628"/>
      <c r="AXS1" s="628"/>
      <c r="AXT1" s="628"/>
      <c r="AXU1" s="628"/>
      <c r="AXV1" s="52"/>
      <c r="AXW1" s="55"/>
      <c r="AXX1" s="628"/>
      <c r="AXY1" s="628"/>
      <c r="AXZ1" s="628"/>
      <c r="AYA1" s="628"/>
      <c r="AYB1" s="628"/>
      <c r="AYC1" s="52"/>
      <c r="AYD1" s="55"/>
      <c r="AYE1" s="628"/>
      <c r="AYF1" s="628"/>
      <c r="AYG1" s="628"/>
      <c r="AYH1" s="628"/>
      <c r="AYI1" s="628"/>
      <c r="AYJ1" s="52"/>
      <c r="AYK1" s="55"/>
      <c r="AYL1" s="628"/>
      <c r="AYM1" s="628"/>
      <c r="AYN1" s="628"/>
      <c r="AYO1" s="628"/>
      <c r="AYP1" s="628"/>
      <c r="AYQ1" s="52"/>
      <c r="AYR1" s="55"/>
      <c r="AYS1" s="628"/>
      <c r="AYT1" s="628"/>
      <c r="AYU1" s="628"/>
      <c r="AYV1" s="628"/>
      <c r="AYW1" s="628"/>
      <c r="AYX1" s="52"/>
      <c r="AYY1" s="55"/>
      <c r="AYZ1" s="628"/>
      <c r="AZA1" s="628"/>
      <c r="AZB1" s="628"/>
      <c r="AZC1" s="628"/>
      <c r="AZD1" s="628"/>
      <c r="AZE1" s="52"/>
      <c r="AZF1" s="55"/>
      <c r="AZG1" s="628"/>
      <c r="AZH1" s="628"/>
      <c r="AZI1" s="628"/>
      <c r="AZJ1" s="628"/>
      <c r="AZK1" s="628"/>
      <c r="AZL1" s="52"/>
      <c r="AZM1" s="55"/>
      <c r="AZN1" s="628"/>
      <c r="AZO1" s="628"/>
      <c r="AZP1" s="628"/>
      <c r="AZQ1" s="628"/>
      <c r="AZR1" s="628"/>
      <c r="AZS1" s="52"/>
      <c r="AZT1" s="55"/>
      <c r="AZU1" s="628"/>
      <c r="AZV1" s="628"/>
      <c r="AZW1" s="628"/>
      <c r="AZX1" s="628"/>
      <c r="AZY1" s="628"/>
      <c r="AZZ1" s="52"/>
      <c r="BAA1" s="55"/>
      <c r="BAB1" s="628"/>
      <c r="BAC1" s="628"/>
      <c r="BAD1" s="628"/>
      <c r="BAE1" s="628"/>
      <c r="BAF1" s="628"/>
      <c r="BAG1" s="52"/>
      <c r="BAH1" s="55"/>
      <c r="BAI1" s="628"/>
      <c r="BAJ1" s="628"/>
      <c r="BAK1" s="628"/>
      <c r="BAL1" s="628"/>
      <c r="BAM1" s="628"/>
      <c r="BAN1" s="52"/>
      <c r="BAO1" s="55"/>
      <c r="BAP1" s="628"/>
      <c r="BAQ1" s="628"/>
      <c r="BAR1" s="628"/>
      <c r="BAS1" s="628"/>
      <c r="BAT1" s="628"/>
      <c r="BAU1" s="52"/>
      <c r="BAV1" s="55"/>
      <c r="BAW1" s="628"/>
      <c r="BAX1" s="628"/>
      <c r="BAY1" s="628"/>
      <c r="BAZ1" s="628"/>
      <c r="BBA1" s="628"/>
      <c r="BBB1" s="52"/>
      <c r="BBC1" s="55"/>
      <c r="BBD1" s="628"/>
      <c r="BBE1" s="628"/>
      <c r="BBF1" s="628"/>
      <c r="BBG1" s="628"/>
      <c r="BBH1" s="628"/>
      <c r="BBI1" s="52"/>
      <c r="BBJ1" s="55"/>
      <c r="BBK1" s="628"/>
      <c r="BBL1" s="628"/>
      <c r="BBM1" s="628"/>
      <c r="BBN1" s="628"/>
      <c r="BBO1" s="628"/>
      <c r="BBP1" s="52"/>
      <c r="BBQ1" s="55"/>
      <c r="BBR1" s="628"/>
      <c r="BBS1" s="628"/>
      <c r="BBT1" s="628"/>
      <c r="BBU1" s="628"/>
      <c r="BBV1" s="628"/>
      <c r="BBW1" s="52"/>
      <c r="BBX1" s="55"/>
      <c r="BBY1" s="628"/>
      <c r="BBZ1" s="628"/>
      <c r="BCA1" s="628"/>
      <c r="BCB1" s="628"/>
      <c r="BCC1" s="628"/>
      <c r="BCD1" s="52"/>
      <c r="BCE1" s="55"/>
      <c r="BCF1" s="628"/>
      <c r="BCG1" s="628"/>
      <c r="BCH1" s="628"/>
      <c r="BCI1" s="628"/>
      <c r="BCJ1" s="628"/>
      <c r="BCK1" s="52"/>
      <c r="BCL1" s="55"/>
      <c r="BCM1" s="628"/>
      <c r="BCN1" s="628"/>
      <c r="BCO1" s="628"/>
      <c r="BCP1" s="628"/>
      <c r="BCQ1" s="628"/>
      <c r="BCR1" s="52"/>
      <c r="BCS1" s="55"/>
      <c r="BCT1" s="628"/>
      <c r="BCU1" s="628"/>
      <c r="BCV1" s="628"/>
      <c r="BCW1" s="628"/>
      <c r="BCX1" s="628"/>
      <c r="BCY1" s="52"/>
      <c r="BCZ1" s="55"/>
      <c r="BDA1" s="628"/>
      <c r="BDB1" s="628"/>
      <c r="BDC1" s="628"/>
      <c r="BDD1" s="628"/>
      <c r="BDE1" s="628"/>
      <c r="BDF1" s="52"/>
      <c r="BDG1" s="55"/>
      <c r="BDH1" s="628"/>
      <c r="BDI1" s="628"/>
      <c r="BDJ1" s="628"/>
      <c r="BDK1" s="628"/>
      <c r="BDL1" s="628"/>
      <c r="BDM1" s="52"/>
      <c r="BDN1" s="55"/>
      <c r="BDO1" s="628"/>
      <c r="BDP1" s="628"/>
      <c r="BDQ1" s="628"/>
      <c r="BDR1" s="628"/>
      <c r="BDS1" s="628"/>
      <c r="BDT1" s="52"/>
      <c r="BDU1" s="55"/>
      <c r="BDV1" s="628"/>
      <c r="BDW1" s="628"/>
      <c r="BDX1" s="628"/>
      <c r="BDY1" s="628"/>
      <c r="BDZ1" s="628"/>
      <c r="BEA1" s="52"/>
      <c r="BEB1" s="55"/>
      <c r="BEC1" s="628"/>
      <c r="BED1" s="628"/>
      <c r="BEE1" s="628"/>
      <c r="BEF1" s="628"/>
      <c r="BEG1" s="628"/>
      <c r="BEH1" s="52"/>
      <c r="BEI1" s="55"/>
      <c r="BEJ1" s="628"/>
      <c r="BEK1" s="628"/>
      <c r="BEL1" s="628"/>
      <c r="BEM1" s="628"/>
      <c r="BEN1" s="628"/>
      <c r="BEO1" s="52"/>
      <c r="BEP1" s="55"/>
      <c r="BEQ1" s="628"/>
      <c r="BER1" s="628"/>
      <c r="BES1" s="628"/>
      <c r="BET1" s="628"/>
      <c r="BEU1" s="628"/>
      <c r="BEV1" s="52"/>
      <c r="BEW1" s="55"/>
      <c r="BEX1" s="628"/>
      <c r="BEY1" s="628"/>
      <c r="BEZ1" s="628"/>
      <c r="BFA1" s="628"/>
      <c r="BFB1" s="628"/>
      <c r="BFC1" s="52"/>
      <c r="BFD1" s="55"/>
      <c r="BFE1" s="628"/>
      <c r="BFF1" s="628"/>
      <c r="BFG1" s="628"/>
      <c r="BFH1" s="628"/>
      <c r="BFI1" s="628"/>
      <c r="BFJ1" s="52"/>
      <c r="BFK1" s="55"/>
      <c r="BFL1" s="628"/>
      <c r="BFM1" s="628"/>
      <c r="BFN1" s="628"/>
      <c r="BFO1" s="628"/>
      <c r="BFP1" s="628"/>
      <c r="BFQ1" s="52"/>
      <c r="BFR1" s="55"/>
      <c r="BFS1" s="628"/>
      <c r="BFT1" s="628"/>
      <c r="BFU1" s="628"/>
      <c r="BFV1" s="628"/>
      <c r="BFW1" s="628"/>
      <c r="BFX1" s="52"/>
      <c r="BFY1" s="55"/>
      <c r="BFZ1" s="628"/>
      <c r="BGA1" s="628"/>
      <c r="BGB1" s="628"/>
      <c r="BGC1" s="628"/>
      <c r="BGD1" s="628"/>
      <c r="BGE1" s="52"/>
      <c r="BGF1" s="55"/>
      <c r="BGG1" s="628"/>
      <c r="BGH1" s="628"/>
      <c r="BGI1" s="628"/>
      <c r="BGJ1" s="628"/>
      <c r="BGK1" s="628"/>
      <c r="BGL1" s="52"/>
      <c r="BGM1" s="55"/>
      <c r="BGN1" s="628"/>
      <c r="BGO1" s="628"/>
      <c r="BGP1" s="628"/>
      <c r="BGQ1" s="628"/>
      <c r="BGR1" s="628"/>
      <c r="BGS1" s="52"/>
      <c r="BGT1" s="55"/>
      <c r="BGU1" s="628"/>
      <c r="BGV1" s="628"/>
      <c r="BGW1" s="628"/>
      <c r="BGX1" s="628"/>
      <c r="BGY1" s="628"/>
      <c r="BGZ1" s="52"/>
      <c r="BHA1" s="55"/>
      <c r="BHB1" s="628"/>
      <c r="BHC1" s="628"/>
      <c r="BHD1" s="628"/>
      <c r="BHE1" s="628"/>
      <c r="BHF1" s="628"/>
      <c r="BHG1" s="52"/>
      <c r="BHH1" s="55"/>
      <c r="BHI1" s="628"/>
      <c r="BHJ1" s="628"/>
      <c r="BHK1" s="628"/>
      <c r="BHL1" s="628"/>
      <c r="BHM1" s="628"/>
      <c r="BHN1" s="52"/>
      <c r="BHO1" s="55"/>
      <c r="BHP1" s="628"/>
      <c r="BHQ1" s="628"/>
      <c r="BHR1" s="628"/>
      <c r="BHS1" s="628"/>
      <c r="BHT1" s="628"/>
      <c r="BHU1" s="52"/>
      <c r="BHV1" s="55"/>
      <c r="BHW1" s="628"/>
      <c r="BHX1" s="628"/>
      <c r="BHY1" s="628"/>
      <c r="BHZ1" s="628"/>
      <c r="BIA1" s="628"/>
      <c r="BIB1" s="52"/>
      <c r="BIC1" s="55"/>
      <c r="BID1" s="628"/>
      <c r="BIE1" s="628"/>
      <c r="BIF1" s="628"/>
      <c r="BIG1" s="628"/>
      <c r="BIH1" s="628"/>
      <c r="BII1" s="52"/>
      <c r="BIJ1" s="55"/>
      <c r="BIK1" s="628"/>
      <c r="BIL1" s="628"/>
      <c r="BIM1" s="628"/>
      <c r="BIN1" s="628"/>
      <c r="BIO1" s="628"/>
      <c r="BIP1" s="52"/>
      <c r="BIQ1" s="55"/>
      <c r="BIR1" s="628"/>
      <c r="BIS1" s="628"/>
      <c r="BIT1" s="628"/>
      <c r="BIU1" s="628"/>
      <c r="BIV1" s="628"/>
      <c r="BIW1" s="52"/>
      <c r="BIX1" s="55"/>
      <c r="BIY1" s="628"/>
      <c r="BIZ1" s="628"/>
      <c r="BJA1" s="628"/>
      <c r="BJB1" s="628"/>
      <c r="BJC1" s="628"/>
      <c r="BJD1" s="52"/>
      <c r="BJE1" s="55"/>
      <c r="BJF1" s="628"/>
      <c r="BJG1" s="628"/>
      <c r="BJH1" s="628"/>
      <c r="BJI1" s="628"/>
      <c r="BJJ1" s="628"/>
      <c r="BJK1" s="52"/>
      <c r="BJL1" s="55"/>
      <c r="BJM1" s="628"/>
      <c r="BJN1" s="628"/>
      <c r="BJO1" s="628"/>
      <c r="BJP1" s="628"/>
      <c r="BJQ1" s="628"/>
      <c r="BJR1" s="52"/>
      <c r="BJS1" s="55"/>
      <c r="BJT1" s="628"/>
      <c r="BJU1" s="628"/>
      <c r="BJV1" s="628"/>
      <c r="BJW1" s="628"/>
      <c r="BJX1" s="628"/>
      <c r="BJY1" s="52"/>
      <c r="BJZ1" s="55"/>
      <c r="BKA1" s="628"/>
      <c r="BKB1" s="628"/>
      <c r="BKC1" s="628"/>
      <c r="BKD1" s="628"/>
      <c r="BKE1" s="628"/>
      <c r="BKF1" s="52"/>
      <c r="BKG1" s="55"/>
      <c r="BKH1" s="628"/>
      <c r="BKI1" s="628"/>
      <c r="BKJ1" s="628"/>
      <c r="BKK1" s="628"/>
      <c r="BKL1" s="628"/>
      <c r="BKM1" s="52"/>
      <c r="BKN1" s="55"/>
      <c r="BKO1" s="628"/>
      <c r="BKP1" s="628"/>
      <c r="BKQ1" s="628"/>
      <c r="BKR1" s="628"/>
      <c r="BKS1" s="628"/>
      <c r="BKT1" s="52"/>
      <c r="BKU1" s="55"/>
      <c r="BKV1" s="628"/>
      <c r="BKW1" s="628"/>
      <c r="BKX1" s="628"/>
      <c r="BKY1" s="628"/>
      <c r="BKZ1" s="628"/>
      <c r="BLA1" s="52"/>
      <c r="BLB1" s="55"/>
      <c r="BLC1" s="628"/>
      <c r="BLD1" s="628"/>
      <c r="BLE1" s="628"/>
      <c r="BLF1" s="628"/>
      <c r="BLG1" s="628"/>
      <c r="BLH1" s="52"/>
      <c r="BLI1" s="55"/>
      <c r="BLJ1" s="628"/>
      <c r="BLK1" s="628"/>
      <c r="BLL1" s="628"/>
      <c r="BLM1" s="628"/>
      <c r="BLN1" s="628"/>
      <c r="BLO1" s="52"/>
      <c r="BLP1" s="55"/>
      <c r="BLQ1" s="628"/>
      <c r="BLR1" s="628"/>
      <c r="BLS1" s="628"/>
      <c r="BLT1" s="628"/>
      <c r="BLU1" s="628"/>
      <c r="BLV1" s="52"/>
      <c r="BLW1" s="55"/>
      <c r="BLX1" s="628"/>
      <c r="BLY1" s="628"/>
      <c r="BLZ1" s="628"/>
      <c r="BMA1" s="628"/>
      <c r="BMB1" s="628"/>
      <c r="BMC1" s="52"/>
      <c r="BMD1" s="55"/>
      <c r="BME1" s="628"/>
      <c r="BMF1" s="628"/>
      <c r="BMG1" s="628"/>
      <c r="BMH1" s="628"/>
      <c r="BMI1" s="628"/>
      <c r="BMJ1" s="52"/>
      <c r="BMK1" s="55"/>
      <c r="BML1" s="628"/>
      <c r="BMM1" s="628"/>
      <c r="BMN1" s="628"/>
      <c r="BMO1" s="628"/>
      <c r="BMP1" s="628"/>
      <c r="BMQ1" s="52"/>
      <c r="BMR1" s="55"/>
      <c r="BMS1" s="628"/>
      <c r="BMT1" s="628"/>
      <c r="BMU1" s="628"/>
      <c r="BMV1" s="628"/>
      <c r="BMW1" s="628"/>
      <c r="BMX1" s="52"/>
      <c r="BMY1" s="55"/>
      <c r="BMZ1" s="628"/>
      <c r="BNA1" s="628"/>
      <c r="BNB1" s="628"/>
      <c r="BNC1" s="628"/>
      <c r="BND1" s="628"/>
      <c r="BNE1" s="52"/>
      <c r="BNF1" s="55"/>
      <c r="BNG1" s="628"/>
      <c r="BNH1" s="628"/>
      <c r="BNI1" s="628"/>
      <c r="BNJ1" s="628"/>
      <c r="BNK1" s="628"/>
      <c r="BNL1" s="52"/>
      <c r="BNM1" s="55"/>
      <c r="BNN1" s="628"/>
      <c r="BNO1" s="628"/>
      <c r="BNP1" s="628"/>
      <c r="BNQ1" s="628"/>
      <c r="BNR1" s="628"/>
      <c r="BNS1" s="52"/>
      <c r="BNT1" s="55"/>
      <c r="BNU1" s="628"/>
      <c r="BNV1" s="628"/>
      <c r="BNW1" s="628"/>
      <c r="BNX1" s="628"/>
      <c r="BNY1" s="628"/>
      <c r="BNZ1" s="52"/>
      <c r="BOA1" s="55"/>
      <c r="BOB1" s="628"/>
      <c r="BOC1" s="628"/>
      <c r="BOD1" s="628"/>
      <c r="BOE1" s="628"/>
      <c r="BOF1" s="628"/>
      <c r="BOG1" s="52"/>
      <c r="BOH1" s="55"/>
      <c r="BOI1" s="628"/>
      <c r="BOJ1" s="628"/>
      <c r="BOK1" s="628"/>
      <c r="BOL1" s="628"/>
      <c r="BOM1" s="628"/>
      <c r="BON1" s="52"/>
      <c r="BOO1" s="55"/>
      <c r="BOP1" s="628"/>
      <c r="BOQ1" s="628"/>
      <c r="BOR1" s="628"/>
      <c r="BOS1" s="628"/>
      <c r="BOT1" s="628"/>
      <c r="BOU1" s="52"/>
      <c r="BOV1" s="55"/>
      <c r="BOW1" s="628"/>
      <c r="BOX1" s="628"/>
      <c r="BOY1" s="628"/>
      <c r="BOZ1" s="628"/>
      <c r="BPA1" s="628"/>
      <c r="BPB1" s="52"/>
      <c r="BPC1" s="55"/>
      <c r="BPD1" s="628"/>
      <c r="BPE1" s="628"/>
      <c r="BPF1" s="628"/>
      <c r="BPG1" s="628"/>
      <c r="BPH1" s="628"/>
      <c r="BPI1" s="52"/>
      <c r="BPJ1" s="55"/>
      <c r="BPK1" s="628"/>
      <c r="BPL1" s="628"/>
      <c r="BPM1" s="628"/>
      <c r="BPN1" s="628"/>
      <c r="BPO1" s="628"/>
      <c r="BPP1" s="52"/>
      <c r="BPQ1" s="55"/>
      <c r="BPR1" s="628"/>
      <c r="BPS1" s="628"/>
      <c r="BPT1" s="628"/>
      <c r="BPU1" s="628"/>
      <c r="BPV1" s="628"/>
      <c r="BPW1" s="52"/>
      <c r="BPX1" s="55"/>
      <c r="BPY1" s="628"/>
      <c r="BPZ1" s="628"/>
      <c r="BQA1" s="628"/>
      <c r="BQB1" s="628"/>
      <c r="BQC1" s="628"/>
      <c r="BQD1" s="52"/>
      <c r="BQE1" s="55"/>
      <c r="BQF1" s="628"/>
      <c r="BQG1" s="628"/>
      <c r="BQH1" s="628"/>
      <c r="BQI1" s="628"/>
      <c r="BQJ1" s="628"/>
      <c r="BQK1" s="52"/>
      <c r="BQL1" s="55"/>
      <c r="BQM1" s="628"/>
      <c r="BQN1" s="628"/>
      <c r="BQO1" s="628"/>
      <c r="BQP1" s="628"/>
      <c r="BQQ1" s="628"/>
      <c r="BQR1" s="52"/>
      <c r="BQS1" s="55"/>
      <c r="BQT1" s="628"/>
      <c r="BQU1" s="628"/>
      <c r="BQV1" s="628"/>
      <c r="BQW1" s="628"/>
      <c r="BQX1" s="628"/>
      <c r="BQY1" s="52"/>
      <c r="BQZ1" s="55"/>
      <c r="BRA1" s="628"/>
      <c r="BRB1" s="628"/>
      <c r="BRC1" s="628"/>
      <c r="BRD1" s="628"/>
      <c r="BRE1" s="628"/>
      <c r="BRF1" s="52"/>
      <c r="BRG1" s="55"/>
      <c r="BRH1" s="628"/>
      <c r="BRI1" s="628"/>
      <c r="BRJ1" s="628"/>
      <c r="BRK1" s="628"/>
      <c r="BRL1" s="628"/>
      <c r="BRM1" s="52"/>
      <c r="BRN1" s="55"/>
      <c r="BRO1" s="628"/>
      <c r="BRP1" s="628"/>
      <c r="BRQ1" s="628"/>
      <c r="BRR1" s="628"/>
      <c r="BRS1" s="628"/>
      <c r="BRT1" s="52"/>
      <c r="BRU1" s="55"/>
      <c r="BRV1" s="628"/>
      <c r="BRW1" s="628"/>
      <c r="BRX1" s="628"/>
      <c r="BRY1" s="628"/>
      <c r="BRZ1" s="628"/>
      <c r="BSA1" s="52"/>
      <c r="BSB1" s="55"/>
      <c r="BSC1" s="628"/>
      <c r="BSD1" s="628"/>
      <c r="BSE1" s="628"/>
      <c r="BSF1" s="628"/>
      <c r="BSG1" s="628"/>
      <c r="BSH1" s="52"/>
      <c r="BSI1" s="55"/>
      <c r="BSJ1" s="628"/>
      <c r="BSK1" s="628"/>
      <c r="BSL1" s="628"/>
      <c r="BSM1" s="628"/>
      <c r="BSN1" s="628"/>
      <c r="BSO1" s="52"/>
      <c r="BSP1" s="55"/>
      <c r="BSQ1" s="628"/>
      <c r="BSR1" s="628"/>
      <c r="BSS1" s="628"/>
      <c r="BST1" s="628"/>
      <c r="BSU1" s="628"/>
      <c r="BSV1" s="52"/>
      <c r="BSW1" s="55"/>
      <c r="BSX1" s="628"/>
      <c r="BSY1" s="628"/>
      <c r="BSZ1" s="628"/>
      <c r="BTA1" s="628"/>
      <c r="BTB1" s="628"/>
      <c r="BTC1" s="52"/>
      <c r="BTD1" s="55"/>
      <c r="BTE1" s="628"/>
      <c r="BTF1" s="628"/>
      <c r="BTG1" s="628"/>
      <c r="BTH1" s="628"/>
      <c r="BTI1" s="628"/>
      <c r="BTJ1" s="52"/>
      <c r="BTK1" s="55"/>
      <c r="BTL1" s="628"/>
      <c r="BTM1" s="628"/>
      <c r="BTN1" s="628"/>
      <c r="BTO1" s="628"/>
      <c r="BTP1" s="628"/>
      <c r="BTQ1" s="52"/>
      <c r="BTR1" s="55"/>
      <c r="BTS1" s="628"/>
      <c r="BTT1" s="628"/>
      <c r="BTU1" s="628"/>
      <c r="BTV1" s="628"/>
      <c r="BTW1" s="628"/>
      <c r="BTX1" s="52"/>
      <c r="BTY1" s="55"/>
      <c r="BTZ1" s="628"/>
      <c r="BUA1" s="628"/>
      <c r="BUB1" s="628"/>
      <c r="BUC1" s="628"/>
      <c r="BUD1" s="628"/>
      <c r="BUE1" s="52"/>
      <c r="BUF1" s="55"/>
      <c r="BUG1" s="628"/>
      <c r="BUH1" s="628"/>
      <c r="BUI1" s="628"/>
      <c r="BUJ1" s="628"/>
      <c r="BUK1" s="628"/>
      <c r="BUL1" s="52"/>
      <c r="BUM1" s="55"/>
      <c r="BUN1" s="628"/>
      <c r="BUO1" s="628"/>
      <c r="BUP1" s="628"/>
      <c r="BUQ1" s="628"/>
      <c r="BUR1" s="628"/>
      <c r="BUS1" s="52"/>
      <c r="BUT1" s="55"/>
      <c r="BUU1" s="628"/>
      <c r="BUV1" s="628"/>
      <c r="BUW1" s="628"/>
      <c r="BUX1" s="628"/>
      <c r="BUY1" s="628"/>
      <c r="BUZ1" s="52"/>
      <c r="BVA1" s="55"/>
      <c r="BVB1" s="628"/>
      <c r="BVC1" s="628"/>
      <c r="BVD1" s="628"/>
      <c r="BVE1" s="628"/>
      <c r="BVF1" s="628"/>
      <c r="BVG1" s="52"/>
      <c r="BVH1" s="55"/>
      <c r="BVI1" s="628"/>
      <c r="BVJ1" s="628"/>
      <c r="BVK1" s="628"/>
      <c r="BVL1" s="628"/>
      <c r="BVM1" s="628"/>
      <c r="BVN1" s="52"/>
      <c r="BVO1" s="55"/>
      <c r="BVP1" s="628"/>
      <c r="BVQ1" s="628"/>
      <c r="BVR1" s="628"/>
      <c r="BVS1" s="628"/>
      <c r="BVT1" s="628"/>
      <c r="BVU1" s="52"/>
      <c r="BVV1" s="55"/>
      <c r="BVW1" s="628"/>
      <c r="BVX1" s="628"/>
      <c r="BVY1" s="628"/>
      <c r="BVZ1" s="628"/>
      <c r="BWA1" s="628"/>
      <c r="BWB1" s="52"/>
      <c r="BWC1" s="55"/>
      <c r="BWD1" s="628"/>
      <c r="BWE1" s="628"/>
      <c r="BWF1" s="628"/>
      <c r="BWG1" s="628"/>
      <c r="BWH1" s="628"/>
      <c r="BWI1" s="52"/>
      <c r="BWJ1" s="55"/>
      <c r="BWK1" s="628"/>
      <c r="BWL1" s="628"/>
      <c r="BWM1" s="628"/>
      <c r="BWN1" s="628"/>
      <c r="BWO1" s="628"/>
      <c r="BWP1" s="52"/>
      <c r="BWQ1" s="55"/>
      <c r="BWR1" s="628"/>
      <c r="BWS1" s="628"/>
      <c r="BWT1" s="628"/>
      <c r="BWU1" s="628"/>
      <c r="BWV1" s="628"/>
      <c r="BWW1" s="52"/>
      <c r="BWX1" s="55"/>
      <c r="BWY1" s="628"/>
      <c r="BWZ1" s="628"/>
      <c r="BXA1" s="628"/>
      <c r="BXB1" s="628"/>
      <c r="BXC1" s="628"/>
      <c r="BXD1" s="52"/>
      <c r="BXE1" s="55"/>
      <c r="BXF1" s="628"/>
      <c r="BXG1" s="628"/>
      <c r="BXH1" s="628"/>
      <c r="BXI1" s="628"/>
      <c r="BXJ1" s="628"/>
      <c r="BXK1" s="52"/>
      <c r="BXL1" s="55"/>
      <c r="BXM1" s="628"/>
      <c r="BXN1" s="628"/>
      <c r="BXO1" s="628"/>
      <c r="BXP1" s="628"/>
      <c r="BXQ1" s="628"/>
      <c r="BXR1" s="52"/>
      <c r="BXS1" s="55"/>
      <c r="BXT1" s="628"/>
      <c r="BXU1" s="628"/>
      <c r="BXV1" s="628"/>
      <c r="BXW1" s="628"/>
      <c r="BXX1" s="628"/>
      <c r="BXY1" s="52"/>
      <c r="BXZ1" s="55"/>
      <c r="BYA1" s="628"/>
      <c r="BYB1" s="628"/>
      <c r="BYC1" s="628"/>
      <c r="BYD1" s="628"/>
      <c r="BYE1" s="628"/>
      <c r="BYF1" s="52"/>
      <c r="BYG1" s="55"/>
      <c r="BYH1" s="628"/>
      <c r="BYI1" s="628"/>
      <c r="BYJ1" s="628"/>
      <c r="BYK1" s="628"/>
      <c r="BYL1" s="628"/>
      <c r="BYM1" s="52"/>
      <c r="BYN1" s="55"/>
      <c r="BYO1" s="628"/>
      <c r="BYP1" s="628"/>
      <c r="BYQ1" s="628"/>
      <c r="BYR1" s="628"/>
      <c r="BYS1" s="628"/>
      <c r="BYT1" s="52"/>
      <c r="BYU1" s="55"/>
      <c r="BYV1" s="628"/>
      <c r="BYW1" s="628"/>
      <c r="BYX1" s="628"/>
      <c r="BYY1" s="628"/>
      <c r="BYZ1" s="628"/>
      <c r="BZA1" s="52"/>
      <c r="BZB1" s="55"/>
      <c r="BZC1" s="628"/>
      <c r="BZD1" s="628"/>
      <c r="BZE1" s="628"/>
      <c r="BZF1" s="628"/>
      <c r="BZG1" s="628"/>
      <c r="BZH1" s="52"/>
      <c r="BZI1" s="55"/>
      <c r="BZJ1" s="628"/>
      <c r="BZK1" s="628"/>
      <c r="BZL1" s="628"/>
      <c r="BZM1" s="628"/>
      <c r="BZN1" s="628"/>
      <c r="BZO1" s="52"/>
      <c r="BZP1" s="55"/>
      <c r="BZQ1" s="628"/>
      <c r="BZR1" s="628"/>
      <c r="BZS1" s="628"/>
      <c r="BZT1" s="628"/>
      <c r="BZU1" s="628"/>
      <c r="BZV1" s="52"/>
      <c r="BZW1" s="55"/>
      <c r="BZX1" s="628"/>
      <c r="BZY1" s="628"/>
      <c r="BZZ1" s="628"/>
      <c r="CAA1" s="628"/>
      <c r="CAB1" s="628"/>
      <c r="CAC1" s="52"/>
      <c r="CAD1" s="55"/>
      <c r="CAE1" s="628"/>
      <c r="CAF1" s="628"/>
      <c r="CAG1" s="628"/>
      <c r="CAH1" s="628"/>
      <c r="CAI1" s="628"/>
      <c r="CAJ1" s="52"/>
      <c r="CAK1" s="55"/>
      <c r="CAL1" s="628"/>
      <c r="CAM1" s="628"/>
      <c r="CAN1" s="628"/>
      <c r="CAO1" s="628"/>
      <c r="CAP1" s="628"/>
      <c r="CAQ1" s="52"/>
      <c r="CAR1" s="55"/>
      <c r="CAS1" s="628"/>
      <c r="CAT1" s="628"/>
      <c r="CAU1" s="628"/>
      <c r="CAV1" s="628"/>
      <c r="CAW1" s="628"/>
      <c r="CAX1" s="52"/>
      <c r="CAY1" s="55"/>
      <c r="CAZ1" s="628"/>
      <c r="CBA1" s="628"/>
      <c r="CBB1" s="628"/>
      <c r="CBC1" s="628"/>
      <c r="CBD1" s="628"/>
      <c r="CBE1" s="52"/>
      <c r="CBF1" s="55"/>
      <c r="CBG1" s="628"/>
      <c r="CBH1" s="628"/>
      <c r="CBI1" s="628"/>
      <c r="CBJ1" s="628"/>
      <c r="CBK1" s="628"/>
      <c r="CBL1" s="52"/>
      <c r="CBM1" s="55"/>
      <c r="CBN1" s="628"/>
      <c r="CBO1" s="628"/>
      <c r="CBP1" s="628"/>
      <c r="CBQ1" s="628"/>
      <c r="CBR1" s="628"/>
      <c r="CBS1" s="52"/>
      <c r="CBT1" s="55"/>
      <c r="CBU1" s="628"/>
      <c r="CBV1" s="628"/>
      <c r="CBW1" s="628"/>
      <c r="CBX1" s="628"/>
      <c r="CBY1" s="628"/>
      <c r="CBZ1" s="52"/>
      <c r="CCA1" s="55"/>
      <c r="CCB1" s="628"/>
      <c r="CCC1" s="628"/>
      <c r="CCD1" s="628"/>
      <c r="CCE1" s="628"/>
      <c r="CCF1" s="628"/>
      <c r="CCG1" s="52"/>
      <c r="CCH1" s="55"/>
      <c r="CCI1" s="628"/>
      <c r="CCJ1" s="628"/>
      <c r="CCK1" s="628"/>
      <c r="CCL1" s="628"/>
      <c r="CCM1" s="628"/>
      <c r="CCN1" s="52"/>
      <c r="CCO1" s="55"/>
      <c r="CCP1" s="628"/>
      <c r="CCQ1" s="628"/>
      <c r="CCR1" s="628"/>
      <c r="CCS1" s="628"/>
      <c r="CCT1" s="628"/>
      <c r="CCU1" s="52"/>
      <c r="CCV1" s="55"/>
      <c r="CCW1" s="628"/>
      <c r="CCX1" s="628"/>
      <c r="CCY1" s="628"/>
      <c r="CCZ1" s="628"/>
      <c r="CDA1" s="628"/>
      <c r="CDB1" s="52"/>
      <c r="CDC1" s="55"/>
      <c r="CDD1" s="628"/>
      <c r="CDE1" s="628"/>
      <c r="CDF1" s="628"/>
      <c r="CDG1" s="628"/>
      <c r="CDH1" s="628"/>
      <c r="CDI1" s="52"/>
      <c r="CDJ1" s="55"/>
      <c r="CDK1" s="628"/>
      <c r="CDL1" s="628"/>
      <c r="CDM1" s="628"/>
      <c r="CDN1" s="628"/>
      <c r="CDO1" s="628"/>
      <c r="CDP1" s="52"/>
      <c r="CDQ1" s="55"/>
      <c r="CDR1" s="628"/>
      <c r="CDS1" s="628"/>
      <c r="CDT1" s="628"/>
      <c r="CDU1" s="628"/>
      <c r="CDV1" s="628"/>
      <c r="CDW1" s="52"/>
      <c r="CDX1" s="55"/>
      <c r="CDY1" s="628"/>
      <c r="CDZ1" s="628"/>
      <c r="CEA1" s="628"/>
      <c r="CEB1" s="628"/>
      <c r="CEC1" s="628"/>
      <c r="CED1" s="52"/>
      <c r="CEE1" s="55"/>
      <c r="CEF1" s="628"/>
      <c r="CEG1" s="628"/>
      <c r="CEH1" s="628"/>
      <c r="CEI1" s="628"/>
      <c r="CEJ1" s="628"/>
      <c r="CEK1" s="52"/>
      <c r="CEL1" s="55"/>
      <c r="CEM1" s="628"/>
      <c r="CEN1" s="628"/>
      <c r="CEO1" s="628"/>
      <c r="CEP1" s="628"/>
      <c r="CEQ1" s="628"/>
      <c r="CER1" s="52"/>
      <c r="CES1" s="55"/>
      <c r="CET1" s="628"/>
      <c r="CEU1" s="628"/>
      <c r="CEV1" s="628"/>
      <c r="CEW1" s="628"/>
      <c r="CEX1" s="628"/>
      <c r="CEY1" s="52"/>
      <c r="CEZ1" s="55"/>
      <c r="CFA1" s="628"/>
      <c r="CFB1" s="628"/>
      <c r="CFC1" s="628"/>
      <c r="CFD1" s="628"/>
      <c r="CFE1" s="628"/>
      <c r="CFF1" s="52"/>
      <c r="CFG1" s="55"/>
      <c r="CFH1" s="628"/>
      <c r="CFI1" s="628"/>
      <c r="CFJ1" s="628"/>
      <c r="CFK1" s="628"/>
      <c r="CFL1" s="628"/>
      <c r="CFM1" s="52"/>
      <c r="CFN1" s="55"/>
      <c r="CFO1" s="628"/>
      <c r="CFP1" s="628"/>
      <c r="CFQ1" s="628"/>
      <c r="CFR1" s="628"/>
      <c r="CFS1" s="628"/>
      <c r="CFT1" s="52"/>
      <c r="CFU1" s="55"/>
      <c r="CFV1" s="628"/>
      <c r="CFW1" s="628"/>
      <c r="CFX1" s="628"/>
      <c r="CFY1" s="628"/>
      <c r="CFZ1" s="628"/>
      <c r="CGA1" s="52"/>
      <c r="CGB1" s="55"/>
      <c r="CGC1" s="628"/>
      <c r="CGD1" s="628"/>
      <c r="CGE1" s="628"/>
      <c r="CGF1" s="628"/>
      <c r="CGG1" s="628"/>
      <c r="CGH1" s="52"/>
      <c r="CGI1" s="55"/>
      <c r="CGJ1" s="628"/>
      <c r="CGK1" s="628"/>
      <c r="CGL1" s="628"/>
      <c r="CGM1" s="628"/>
      <c r="CGN1" s="628"/>
      <c r="CGO1" s="52"/>
      <c r="CGP1" s="55"/>
      <c r="CGQ1" s="628"/>
      <c r="CGR1" s="628"/>
      <c r="CGS1" s="628"/>
      <c r="CGT1" s="628"/>
      <c r="CGU1" s="628"/>
      <c r="CGV1" s="52"/>
      <c r="CGW1" s="55"/>
      <c r="CGX1" s="628"/>
      <c r="CGY1" s="628"/>
      <c r="CGZ1" s="628"/>
      <c r="CHA1" s="628"/>
      <c r="CHB1" s="628"/>
      <c r="CHC1" s="52"/>
      <c r="CHD1" s="55"/>
      <c r="CHE1" s="628"/>
      <c r="CHF1" s="628"/>
      <c r="CHG1" s="628"/>
      <c r="CHH1" s="628"/>
      <c r="CHI1" s="628"/>
      <c r="CHJ1" s="52"/>
      <c r="CHK1" s="55"/>
      <c r="CHL1" s="628"/>
      <c r="CHM1" s="628"/>
      <c r="CHN1" s="628"/>
      <c r="CHO1" s="628"/>
      <c r="CHP1" s="628"/>
      <c r="CHQ1" s="52"/>
      <c r="CHR1" s="55"/>
      <c r="CHS1" s="628"/>
      <c r="CHT1" s="628"/>
      <c r="CHU1" s="628"/>
      <c r="CHV1" s="628"/>
      <c r="CHW1" s="628"/>
      <c r="CHX1" s="52"/>
      <c r="CHY1" s="55"/>
      <c r="CHZ1" s="628"/>
      <c r="CIA1" s="628"/>
      <c r="CIB1" s="628"/>
      <c r="CIC1" s="628"/>
      <c r="CID1" s="628"/>
      <c r="CIE1" s="52"/>
      <c r="CIF1" s="55"/>
      <c r="CIG1" s="628"/>
      <c r="CIH1" s="628"/>
      <c r="CII1" s="628"/>
      <c r="CIJ1" s="628"/>
      <c r="CIK1" s="628"/>
      <c r="CIL1" s="52"/>
      <c r="CIM1" s="55"/>
      <c r="CIN1" s="628"/>
      <c r="CIO1" s="628"/>
      <c r="CIP1" s="628"/>
      <c r="CIQ1" s="628"/>
      <c r="CIR1" s="628"/>
      <c r="CIS1" s="52"/>
      <c r="CIT1" s="55"/>
      <c r="CIU1" s="628"/>
      <c r="CIV1" s="628"/>
      <c r="CIW1" s="628"/>
      <c r="CIX1" s="628"/>
      <c r="CIY1" s="628"/>
      <c r="CIZ1" s="52"/>
      <c r="CJA1" s="55"/>
      <c r="CJB1" s="628"/>
      <c r="CJC1" s="628"/>
      <c r="CJD1" s="628"/>
      <c r="CJE1" s="628"/>
      <c r="CJF1" s="628"/>
      <c r="CJG1" s="52"/>
      <c r="CJH1" s="55"/>
      <c r="CJI1" s="628"/>
      <c r="CJJ1" s="628"/>
      <c r="CJK1" s="628"/>
      <c r="CJL1" s="628"/>
      <c r="CJM1" s="628"/>
      <c r="CJN1" s="52"/>
      <c r="CJO1" s="55"/>
      <c r="CJP1" s="628"/>
      <c r="CJQ1" s="628"/>
      <c r="CJR1" s="628"/>
      <c r="CJS1" s="628"/>
      <c r="CJT1" s="628"/>
      <c r="CJU1" s="52"/>
      <c r="CJV1" s="55"/>
      <c r="CJW1" s="628"/>
      <c r="CJX1" s="628"/>
      <c r="CJY1" s="628"/>
      <c r="CJZ1" s="628"/>
      <c r="CKA1" s="628"/>
      <c r="CKB1" s="52"/>
      <c r="CKC1" s="55"/>
      <c r="CKD1" s="628"/>
      <c r="CKE1" s="628"/>
      <c r="CKF1" s="628"/>
      <c r="CKG1" s="628"/>
      <c r="CKH1" s="628"/>
      <c r="CKI1" s="52"/>
      <c r="CKJ1" s="55"/>
      <c r="CKK1" s="628"/>
      <c r="CKL1" s="628"/>
      <c r="CKM1" s="628"/>
      <c r="CKN1" s="628"/>
      <c r="CKO1" s="628"/>
      <c r="CKP1" s="52"/>
      <c r="CKQ1" s="55"/>
      <c r="CKR1" s="628"/>
      <c r="CKS1" s="628"/>
      <c r="CKT1" s="628"/>
      <c r="CKU1" s="628"/>
      <c r="CKV1" s="628"/>
      <c r="CKW1" s="52"/>
      <c r="CKX1" s="55"/>
      <c r="CKY1" s="628"/>
      <c r="CKZ1" s="628"/>
      <c r="CLA1" s="628"/>
      <c r="CLB1" s="628"/>
      <c r="CLC1" s="628"/>
      <c r="CLD1" s="52"/>
      <c r="CLE1" s="55"/>
      <c r="CLF1" s="628"/>
      <c r="CLG1" s="628"/>
      <c r="CLH1" s="628"/>
      <c r="CLI1" s="628"/>
      <c r="CLJ1" s="628"/>
      <c r="CLK1" s="52"/>
      <c r="CLL1" s="55"/>
      <c r="CLM1" s="628"/>
      <c r="CLN1" s="628"/>
      <c r="CLO1" s="628"/>
      <c r="CLP1" s="628"/>
      <c r="CLQ1" s="628"/>
      <c r="CLR1" s="52"/>
      <c r="CLS1" s="55"/>
      <c r="CLT1" s="628"/>
      <c r="CLU1" s="628"/>
      <c r="CLV1" s="628"/>
      <c r="CLW1" s="628"/>
      <c r="CLX1" s="628"/>
      <c r="CLY1" s="52"/>
      <c r="CLZ1" s="55"/>
      <c r="CMA1" s="628"/>
      <c r="CMB1" s="628"/>
      <c r="CMC1" s="628"/>
      <c r="CMD1" s="628"/>
      <c r="CME1" s="628"/>
      <c r="CMF1" s="52"/>
      <c r="CMG1" s="55"/>
      <c r="CMH1" s="628"/>
      <c r="CMI1" s="628"/>
      <c r="CMJ1" s="628"/>
      <c r="CMK1" s="628"/>
      <c r="CML1" s="628"/>
      <c r="CMM1" s="52"/>
      <c r="CMN1" s="55"/>
      <c r="CMO1" s="628"/>
      <c r="CMP1" s="628"/>
      <c r="CMQ1" s="628"/>
      <c r="CMR1" s="628"/>
      <c r="CMS1" s="628"/>
      <c r="CMT1" s="52"/>
      <c r="CMU1" s="55"/>
      <c r="CMV1" s="628"/>
      <c r="CMW1" s="628"/>
      <c r="CMX1" s="628"/>
      <c r="CMY1" s="628"/>
      <c r="CMZ1" s="628"/>
      <c r="CNA1" s="52"/>
      <c r="CNB1" s="55"/>
      <c r="CNC1" s="628"/>
      <c r="CND1" s="628"/>
      <c r="CNE1" s="628"/>
      <c r="CNF1" s="628"/>
      <c r="CNG1" s="628"/>
      <c r="CNH1" s="52"/>
      <c r="CNI1" s="55"/>
      <c r="CNJ1" s="628"/>
      <c r="CNK1" s="628"/>
      <c r="CNL1" s="628"/>
      <c r="CNM1" s="628"/>
      <c r="CNN1" s="628"/>
      <c r="CNO1" s="52"/>
      <c r="CNP1" s="55"/>
      <c r="CNQ1" s="628"/>
      <c r="CNR1" s="628"/>
      <c r="CNS1" s="628"/>
      <c r="CNT1" s="628"/>
      <c r="CNU1" s="628"/>
      <c r="CNV1" s="52"/>
      <c r="CNW1" s="55"/>
      <c r="CNX1" s="628"/>
      <c r="CNY1" s="628"/>
      <c r="CNZ1" s="628"/>
      <c r="COA1" s="628"/>
      <c r="COB1" s="628"/>
      <c r="COC1" s="52"/>
      <c r="COD1" s="55"/>
      <c r="COE1" s="628"/>
      <c r="COF1" s="628"/>
      <c r="COG1" s="628"/>
      <c r="COH1" s="628"/>
      <c r="COI1" s="628"/>
      <c r="COJ1" s="52"/>
      <c r="COK1" s="55"/>
      <c r="COL1" s="628"/>
      <c r="COM1" s="628"/>
      <c r="CON1" s="628"/>
      <c r="COO1" s="628"/>
      <c r="COP1" s="628"/>
      <c r="COQ1" s="52"/>
      <c r="COR1" s="55"/>
      <c r="COS1" s="628"/>
      <c r="COT1" s="628"/>
      <c r="COU1" s="628"/>
      <c r="COV1" s="628"/>
      <c r="COW1" s="628"/>
      <c r="COX1" s="52"/>
      <c r="COY1" s="55"/>
      <c r="COZ1" s="628"/>
      <c r="CPA1" s="628"/>
      <c r="CPB1" s="628"/>
      <c r="CPC1" s="628"/>
      <c r="CPD1" s="628"/>
      <c r="CPE1" s="52"/>
      <c r="CPF1" s="55"/>
      <c r="CPG1" s="628"/>
      <c r="CPH1" s="628"/>
      <c r="CPI1" s="628"/>
      <c r="CPJ1" s="628"/>
      <c r="CPK1" s="628"/>
      <c r="CPL1" s="52"/>
      <c r="CPM1" s="55"/>
      <c r="CPN1" s="628"/>
      <c r="CPO1" s="628"/>
      <c r="CPP1" s="628"/>
      <c r="CPQ1" s="628"/>
      <c r="CPR1" s="628"/>
      <c r="CPS1" s="52"/>
      <c r="CPT1" s="55"/>
      <c r="CPU1" s="628"/>
      <c r="CPV1" s="628"/>
      <c r="CPW1" s="628"/>
      <c r="CPX1" s="628"/>
      <c r="CPY1" s="628"/>
      <c r="CPZ1" s="52"/>
      <c r="CQA1" s="55"/>
      <c r="CQB1" s="628"/>
      <c r="CQC1" s="628"/>
      <c r="CQD1" s="628"/>
      <c r="CQE1" s="628"/>
      <c r="CQF1" s="628"/>
      <c r="CQG1" s="52"/>
      <c r="CQH1" s="55"/>
      <c r="CQI1" s="628"/>
      <c r="CQJ1" s="628"/>
      <c r="CQK1" s="628"/>
      <c r="CQL1" s="628"/>
      <c r="CQM1" s="628"/>
      <c r="CQN1" s="52"/>
      <c r="CQO1" s="55"/>
      <c r="CQP1" s="628"/>
      <c r="CQQ1" s="628"/>
      <c r="CQR1" s="628"/>
      <c r="CQS1" s="628"/>
      <c r="CQT1" s="628"/>
      <c r="CQU1" s="52"/>
      <c r="CQV1" s="55"/>
      <c r="CQW1" s="628"/>
      <c r="CQX1" s="628"/>
      <c r="CQY1" s="628"/>
      <c r="CQZ1" s="628"/>
      <c r="CRA1" s="628"/>
      <c r="CRB1" s="52"/>
      <c r="CRC1" s="55"/>
      <c r="CRD1" s="628"/>
      <c r="CRE1" s="628"/>
      <c r="CRF1" s="628"/>
      <c r="CRG1" s="628"/>
      <c r="CRH1" s="628"/>
      <c r="CRI1" s="52"/>
      <c r="CRJ1" s="55"/>
      <c r="CRK1" s="628"/>
      <c r="CRL1" s="628"/>
      <c r="CRM1" s="628"/>
      <c r="CRN1" s="628"/>
      <c r="CRO1" s="628"/>
      <c r="CRP1" s="52"/>
      <c r="CRQ1" s="55"/>
      <c r="CRR1" s="628"/>
      <c r="CRS1" s="628"/>
      <c r="CRT1" s="628"/>
      <c r="CRU1" s="628"/>
      <c r="CRV1" s="628"/>
      <c r="CRW1" s="52"/>
      <c r="CRX1" s="55"/>
      <c r="CRY1" s="628"/>
      <c r="CRZ1" s="628"/>
      <c r="CSA1" s="628"/>
      <c r="CSB1" s="628"/>
      <c r="CSC1" s="628"/>
      <c r="CSD1" s="52"/>
      <c r="CSE1" s="55"/>
      <c r="CSF1" s="628"/>
      <c r="CSG1" s="628"/>
      <c r="CSH1" s="628"/>
      <c r="CSI1" s="628"/>
      <c r="CSJ1" s="628"/>
      <c r="CSK1" s="52"/>
      <c r="CSL1" s="55"/>
      <c r="CSM1" s="628"/>
      <c r="CSN1" s="628"/>
      <c r="CSO1" s="628"/>
      <c r="CSP1" s="628"/>
      <c r="CSQ1" s="628"/>
      <c r="CSR1" s="52"/>
      <c r="CSS1" s="55"/>
      <c r="CST1" s="628"/>
      <c r="CSU1" s="628"/>
      <c r="CSV1" s="628"/>
      <c r="CSW1" s="628"/>
      <c r="CSX1" s="628"/>
      <c r="CSY1" s="52"/>
      <c r="CSZ1" s="55"/>
      <c r="CTA1" s="628"/>
      <c r="CTB1" s="628"/>
      <c r="CTC1" s="628"/>
      <c r="CTD1" s="628"/>
      <c r="CTE1" s="628"/>
      <c r="CTF1" s="52"/>
      <c r="CTG1" s="55"/>
      <c r="CTH1" s="628"/>
      <c r="CTI1" s="628"/>
      <c r="CTJ1" s="628"/>
      <c r="CTK1" s="628"/>
      <c r="CTL1" s="628"/>
      <c r="CTM1" s="52"/>
      <c r="CTN1" s="55"/>
      <c r="CTO1" s="628"/>
      <c r="CTP1" s="628"/>
      <c r="CTQ1" s="628"/>
      <c r="CTR1" s="628"/>
      <c r="CTS1" s="628"/>
      <c r="CTT1" s="52"/>
      <c r="CTU1" s="55"/>
      <c r="CTV1" s="628"/>
      <c r="CTW1" s="628"/>
      <c r="CTX1" s="628"/>
      <c r="CTY1" s="628"/>
      <c r="CTZ1" s="628"/>
      <c r="CUA1" s="52"/>
      <c r="CUB1" s="55"/>
      <c r="CUC1" s="628"/>
      <c r="CUD1" s="628"/>
      <c r="CUE1" s="628"/>
      <c r="CUF1" s="628"/>
      <c r="CUG1" s="628"/>
      <c r="CUH1" s="52"/>
      <c r="CUI1" s="55"/>
      <c r="CUJ1" s="628"/>
      <c r="CUK1" s="628"/>
      <c r="CUL1" s="628"/>
      <c r="CUM1" s="628"/>
      <c r="CUN1" s="628"/>
      <c r="CUO1" s="52"/>
      <c r="CUP1" s="55"/>
      <c r="CUQ1" s="628"/>
      <c r="CUR1" s="628"/>
      <c r="CUS1" s="628"/>
      <c r="CUT1" s="628"/>
      <c r="CUU1" s="628"/>
      <c r="CUV1" s="52"/>
      <c r="CUW1" s="55"/>
      <c r="CUX1" s="628"/>
      <c r="CUY1" s="628"/>
      <c r="CUZ1" s="628"/>
      <c r="CVA1" s="628"/>
      <c r="CVB1" s="628"/>
      <c r="CVC1" s="52"/>
      <c r="CVD1" s="55"/>
      <c r="CVE1" s="628"/>
      <c r="CVF1" s="628"/>
      <c r="CVG1" s="628"/>
      <c r="CVH1" s="628"/>
      <c r="CVI1" s="628"/>
      <c r="CVJ1" s="52"/>
      <c r="CVK1" s="55"/>
      <c r="CVL1" s="628"/>
      <c r="CVM1" s="628"/>
      <c r="CVN1" s="628"/>
      <c r="CVO1" s="628"/>
      <c r="CVP1" s="628"/>
      <c r="CVQ1" s="52"/>
      <c r="CVR1" s="55"/>
      <c r="CVS1" s="628"/>
      <c r="CVT1" s="628"/>
      <c r="CVU1" s="628"/>
      <c r="CVV1" s="628"/>
      <c r="CVW1" s="628"/>
      <c r="CVX1" s="52"/>
      <c r="CVY1" s="55"/>
      <c r="CVZ1" s="628"/>
      <c r="CWA1" s="628"/>
      <c r="CWB1" s="628"/>
      <c r="CWC1" s="628"/>
      <c r="CWD1" s="628"/>
      <c r="CWE1" s="52"/>
      <c r="CWF1" s="55"/>
      <c r="CWG1" s="628"/>
      <c r="CWH1" s="628"/>
      <c r="CWI1" s="628"/>
      <c r="CWJ1" s="628"/>
      <c r="CWK1" s="628"/>
      <c r="CWL1" s="52"/>
      <c r="CWM1" s="55"/>
      <c r="CWN1" s="628"/>
      <c r="CWO1" s="628"/>
      <c r="CWP1" s="628"/>
      <c r="CWQ1" s="628"/>
      <c r="CWR1" s="628"/>
      <c r="CWS1" s="52"/>
      <c r="CWT1" s="55"/>
      <c r="CWU1" s="628"/>
      <c r="CWV1" s="628"/>
      <c r="CWW1" s="628"/>
      <c r="CWX1" s="628"/>
      <c r="CWY1" s="628"/>
      <c r="CWZ1" s="52"/>
      <c r="CXA1" s="55"/>
      <c r="CXB1" s="628"/>
      <c r="CXC1" s="628"/>
      <c r="CXD1" s="628"/>
      <c r="CXE1" s="628"/>
      <c r="CXF1" s="628"/>
      <c r="CXG1" s="52"/>
      <c r="CXH1" s="55"/>
      <c r="CXI1" s="628"/>
      <c r="CXJ1" s="628"/>
      <c r="CXK1" s="628"/>
      <c r="CXL1" s="628"/>
      <c r="CXM1" s="628"/>
      <c r="CXN1" s="52"/>
      <c r="CXO1" s="55"/>
      <c r="CXP1" s="628"/>
      <c r="CXQ1" s="628"/>
      <c r="CXR1" s="628"/>
      <c r="CXS1" s="628"/>
      <c r="CXT1" s="628"/>
      <c r="CXU1" s="52"/>
      <c r="CXV1" s="55"/>
      <c r="CXW1" s="628"/>
      <c r="CXX1" s="628"/>
      <c r="CXY1" s="628"/>
      <c r="CXZ1" s="628"/>
      <c r="CYA1" s="628"/>
      <c r="CYB1" s="52"/>
      <c r="CYC1" s="55"/>
      <c r="CYD1" s="628"/>
      <c r="CYE1" s="628"/>
      <c r="CYF1" s="628"/>
      <c r="CYG1" s="628"/>
      <c r="CYH1" s="628"/>
      <c r="CYI1" s="52"/>
      <c r="CYJ1" s="55"/>
      <c r="CYK1" s="628"/>
      <c r="CYL1" s="628"/>
      <c r="CYM1" s="628"/>
      <c r="CYN1" s="628"/>
      <c r="CYO1" s="628"/>
      <c r="CYP1" s="52"/>
      <c r="CYQ1" s="55"/>
      <c r="CYR1" s="628"/>
      <c r="CYS1" s="628"/>
      <c r="CYT1" s="628"/>
      <c r="CYU1" s="628"/>
      <c r="CYV1" s="628"/>
      <c r="CYW1" s="52"/>
      <c r="CYX1" s="55"/>
      <c r="CYY1" s="628"/>
      <c r="CYZ1" s="628"/>
      <c r="CZA1" s="628"/>
      <c r="CZB1" s="628"/>
      <c r="CZC1" s="628"/>
      <c r="CZD1" s="52"/>
      <c r="CZE1" s="55"/>
      <c r="CZF1" s="628"/>
      <c r="CZG1" s="628"/>
      <c r="CZH1" s="628"/>
      <c r="CZI1" s="628"/>
      <c r="CZJ1" s="628"/>
      <c r="CZK1" s="52"/>
      <c r="CZL1" s="55"/>
      <c r="CZM1" s="628"/>
      <c r="CZN1" s="628"/>
      <c r="CZO1" s="628"/>
      <c r="CZP1" s="628"/>
      <c r="CZQ1" s="628"/>
      <c r="CZR1" s="52"/>
      <c r="CZS1" s="55"/>
      <c r="CZT1" s="628"/>
      <c r="CZU1" s="628"/>
      <c r="CZV1" s="628"/>
      <c r="CZW1" s="628"/>
      <c r="CZX1" s="628"/>
      <c r="CZY1" s="52"/>
      <c r="CZZ1" s="55"/>
      <c r="DAA1" s="628"/>
      <c r="DAB1" s="628"/>
      <c r="DAC1" s="628"/>
      <c r="DAD1" s="628"/>
      <c r="DAE1" s="628"/>
      <c r="DAF1" s="52"/>
      <c r="DAG1" s="55"/>
      <c r="DAH1" s="628"/>
      <c r="DAI1" s="628"/>
      <c r="DAJ1" s="628"/>
      <c r="DAK1" s="628"/>
      <c r="DAL1" s="628"/>
      <c r="DAM1" s="52"/>
      <c r="DAN1" s="55"/>
      <c r="DAO1" s="628"/>
      <c r="DAP1" s="628"/>
      <c r="DAQ1" s="628"/>
      <c r="DAR1" s="628"/>
      <c r="DAS1" s="628"/>
      <c r="DAT1" s="52"/>
      <c r="DAU1" s="55"/>
      <c r="DAV1" s="628"/>
      <c r="DAW1" s="628"/>
      <c r="DAX1" s="628"/>
      <c r="DAY1" s="628"/>
      <c r="DAZ1" s="628"/>
      <c r="DBA1" s="52"/>
      <c r="DBB1" s="55"/>
      <c r="DBC1" s="628"/>
      <c r="DBD1" s="628"/>
      <c r="DBE1" s="628"/>
      <c r="DBF1" s="628"/>
      <c r="DBG1" s="628"/>
      <c r="DBH1" s="52"/>
      <c r="DBI1" s="55"/>
      <c r="DBJ1" s="628"/>
      <c r="DBK1" s="628"/>
      <c r="DBL1" s="628"/>
      <c r="DBM1" s="628"/>
      <c r="DBN1" s="628"/>
      <c r="DBO1" s="52"/>
      <c r="DBP1" s="55"/>
      <c r="DBQ1" s="628"/>
      <c r="DBR1" s="628"/>
      <c r="DBS1" s="628"/>
      <c r="DBT1" s="628"/>
      <c r="DBU1" s="628"/>
      <c r="DBV1" s="52"/>
      <c r="DBW1" s="55"/>
      <c r="DBX1" s="628"/>
      <c r="DBY1" s="628"/>
      <c r="DBZ1" s="628"/>
      <c r="DCA1" s="628"/>
      <c r="DCB1" s="628"/>
      <c r="DCC1" s="52"/>
      <c r="DCD1" s="55"/>
      <c r="DCE1" s="628"/>
      <c r="DCF1" s="628"/>
      <c r="DCG1" s="628"/>
      <c r="DCH1" s="628"/>
      <c r="DCI1" s="628"/>
      <c r="DCJ1" s="52"/>
      <c r="DCK1" s="55"/>
      <c r="DCL1" s="628"/>
      <c r="DCM1" s="628"/>
      <c r="DCN1" s="628"/>
      <c r="DCO1" s="628"/>
      <c r="DCP1" s="628"/>
      <c r="DCQ1" s="52"/>
      <c r="DCR1" s="55"/>
      <c r="DCS1" s="628"/>
      <c r="DCT1" s="628"/>
      <c r="DCU1" s="628"/>
      <c r="DCV1" s="628"/>
      <c r="DCW1" s="628"/>
      <c r="DCX1" s="52"/>
      <c r="DCY1" s="55"/>
      <c r="DCZ1" s="628"/>
      <c r="DDA1" s="628"/>
      <c r="DDB1" s="628"/>
      <c r="DDC1" s="628"/>
      <c r="DDD1" s="628"/>
      <c r="DDE1" s="52"/>
      <c r="DDF1" s="55"/>
      <c r="DDG1" s="628"/>
      <c r="DDH1" s="628"/>
      <c r="DDI1" s="628"/>
      <c r="DDJ1" s="628"/>
      <c r="DDK1" s="628"/>
      <c r="DDL1" s="52"/>
      <c r="DDM1" s="55"/>
      <c r="DDN1" s="628"/>
      <c r="DDO1" s="628"/>
      <c r="DDP1" s="628"/>
      <c r="DDQ1" s="628"/>
      <c r="DDR1" s="628"/>
      <c r="DDS1" s="52"/>
      <c r="DDT1" s="55"/>
      <c r="DDU1" s="628"/>
      <c r="DDV1" s="628"/>
      <c r="DDW1" s="628"/>
      <c r="DDX1" s="628"/>
      <c r="DDY1" s="628"/>
      <c r="DDZ1" s="52"/>
      <c r="DEA1" s="55"/>
      <c r="DEB1" s="628"/>
      <c r="DEC1" s="628"/>
      <c r="DED1" s="628"/>
      <c r="DEE1" s="628"/>
      <c r="DEF1" s="628"/>
      <c r="DEG1" s="52"/>
      <c r="DEH1" s="55"/>
      <c r="DEI1" s="628"/>
      <c r="DEJ1" s="628"/>
      <c r="DEK1" s="628"/>
      <c r="DEL1" s="628"/>
      <c r="DEM1" s="628"/>
      <c r="DEN1" s="52"/>
      <c r="DEO1" s="55"/>
      <c r="DEP1" s="628"/>
      <c r="DEQ1" s="628"/>
      <c r="DER1" s="628"/>
      <c r="DES1" s="628"/>
      <c r="DET1" s="628"/>
      <c r="DEU1" s="52"/>
      <c r="DEV1" s="55"/>
      <c r="DEW1" s="628"/>
      <c r="DEX1" s="628"/>
      <c r="DEY1" s="628"/>
      <c r="DEZ1" s="628"/>
      <c r="DFA1" s="628"/>
      <c r="DFB1" s="52"/>
      <c r="DFC1" s="55"/>
      <c r="DFD1" s="628"/>
      <c r="DFE1" s="628"/>
      <c r="DFF1" s="628"/>
      <c r="DFG1" s="628"/>
      <c r="DFH1" s="628"/>
      <c r="DFI1" s="52"/>
      <c r="DFJ1" s="55"/>
      <c r="DFK1" s="628"/>
      <c r="DFL1" s="628"/>
      <c r="DFM1" s="628"/>
      <c r="DFN1" s="628"/>
      <c r="DFO1" s="628"/>
      <c r="DFP1" s="52"/>
      <c r="DFQ1" s="55"/>
      <c r="DFR1" s="628"/>
      <c r="DFS1" s="628"/>
      <c r="DFT1" s="628"/>
      <c r="DFU1" s="628"/>
      <c r="DFV1" s="628"/>
      <c r="DFW1" s="52"/>
      <c r="DFX1" s="55"/>
      <c r="DFY1" s="628"/>
      <c r="DFZ1" s="628"/>
      <c r="DGA1" s="628"/>
      <c r="DGB1" s="628"/>
      <c r="DGC1" s="628"/>
      <c r="DGD1" s="52"/>
      <c r="DGE1" s="55"/>
      <c r="DGF1" s="628"/>
      <c r="DGG1" s="628"/>
      <c r="DGH1" s="628"/>
      <c r="DGI1" s="628"/>
      <c r="DGJ1" s="628"/>
      <c r="DGK1" s="52"/>
      <c r="DGL1" s="55"/>
      <c r="DGM1" s="628"/>
      <c r="DGN1" s="628"/>
      <c r="DGO1" s="628"/>
      <c r="DGP1" s="628"/>
      <c r="DGQ1" s="628"/>
      <c r="DGR1" s="52"/>
      <c r="DGS1" s="55"/>
      <c r="DGT1" s="628"/>
      <c r="DGU1" s="628"/>
      <c r="DGV1" s="628"/>
      <c r="DGW1" s="628"/>
      <c r="DGX1" s="628"/>
      <c r="DGY1" s="52"/>
      <c r="DGZ1" s="55"/>
      <c r="DHA1" s="628"/>
      <c r="DHB1" s="628"/>
      <c r="DHC1" s="628"/>
      <c r="DHD1" s="628"/>
      <c r="DHE1" s="628"/>
      <c r="DHF1" s="52"/>
      <c r="DHG1" s="55"/>
      <c r="DHH1" s="628"/>
      <c r="DHI1" s="628"/>
      <c r="DHJ1" s="628"/>
      <c r="DHK1" s="628"/>
      <c r="DHL1" s="628"/>
      <c r="DHM1" s="52"/>
      <c r="DHN1" s="55"/>
      <c r="DHO1" s="628"/>
      <c r="DHP1" s="628"/>
      <c r="DHQ1" s="628"/>
      <c r="DHR1" s="628"/>
      <c r="DHS1" s="628"/>
      <c r="DHT1" s="52"/>
      <c r="DHU1" s="55"/>
      <c r="DHV1" s="628"/>
      <c r="DHW1" s="628"/>
      <c r="DHX1" s="628"/>
      <c r="DHY1" s="628"/>
      <c r="DHZ1" s="628"/>
      <c r="DIA1" s="52"/>
      <c r="DIB1" s="55"/>
      <c r="DIC1" s="628"/>
      <c r="DID1" s="628"/>
      <c r="DIE1" s="628"/>
      <c r="DIF1" s="628"/>
      <c r="DIG1" s="628"/>
      <c r="DIH1" s="52"/>
      <c r="DII1" s="55"/>
      <c r="DIJ1" s="628"/>
      <c r="DIK1" s="628"/>
      <c r="DIL1" s="628"/>
      <c r="DIM1" s="628"/>
      <c r="DIN1" s="628"/>
      <c r="DIO1" s="52"/>
      <c r="DIP1" s="55"/>
      <c r="DIQ1" s="628"/>
      <c r="DIR1" s="628"/>
      <c r="DIS1" s="628"/>
      <c r="DIT1" s="628"/>
      <c r="DIU1" s="628"/>
      <c r="DIV1" s="52"/>
      <c r="DIW1" s="55"/>
      <c r="DIX1" s="628"/>
      <c r="DIY1" s="628"/>
      <c r="DIZ1" s="628"/>
      <c r="DJA1" s="628"/>
      <c r="DJB1" s="628"/>
      <c r="DJC1" s="52"/>
      <c r="DJD1" s="55"/>
      <c r="DJE1" s="628"/>
      <c r="DJF1" s="628"/>
      <c r="DJG1" s="628"/>
      <c r="DJH1" s="628"/>
      <c r="DJI1" s="628"/>
      <c r="DJJ1" s="52"/>
      <c r="DJK1" s="55"/>
      <c r="DJL1" s="628"/>
      <c r="DJM1" s="628"/>
      <c r="DJN1" s="628"/>
      <c r="DJO1" s="628"/>
      <c r="DJP1" s="628"/>
      <c r="DJQ1" s="52"/>
      <c r="DJR1" s="55"/>
      <c r="DJS1" s="628"/>
      <c r="DJT1" s="628"/>
      <c r="DJU1" s="628"/>
      <c r="DJV1" s="628"/>
      <c r="DJW1" s="628"/>
      <c r="DJX1" s="52"/>
      <c r="DJY1" s="55"/>
      <c r="DJZ1" s="628"/>
      <c r="DKA1" s="628"/>
      <c r="DKB1" s="628"/>
      <c r="DKC1" s="628"/>
      <c r="DKD1" s="628"/>
      <c r="DKE1" s="52"/>
      <c r="DKF1" s="55"/>
      <c r="DKG1" s="628"/>
      <c r="DKH1" s="628"/>
      <c r="DKI1" s="628"/>
      <c r="DKJ1" s="628"/>
      <c r="DKK1" s="628"/>
      <c r="DKL1" s="52"/>
      <c r="DKM1" s="55"/>
      <c r="DKN1" s="628"/>
      <c r="DKO1" s="628"/>
      <c r="DKP1" s="628"/>
      <c r="DKQ1" s="628"/>
      <c r="DKR1" s="628"/>
      <c r="DKS1" s="52"/>
      <c r="DKT1" s="55"/>
      <c r="DKU1" s="628"/>
      <c r="DKV1" s="628"/>
      <c r="DKW1" s="628"/>
      <c r="DKX1" s="628"/>
      <c r="DKY1" s="628"/>
      <c r="DKZ1" s="52"/>
      <c r="DLA1" s="55"/>
      <c r="DLB1" s="628"/>
      <c r="DLC1" s="628"/>
      <c r="DLD1" s="628"/>
      <c r="DLE1" s="628"/>
      <c r="DLF1" s="628"/>
      <c r="DLG1" s="52"/>
      <c r="DLH1" s="55"/>
      <c r="DLI1" s="628"/>
      <c r="DLJ1" s="628"/>
      <c r="DLK1" s="628"/>
      <c r="DLL1" s="628"/>
      <c r="DLM1" s="628"/>
      <c r="DLN1" s="52"/>
      <c r="DLO1" s="55"/>
      <c r="DLP1" s="628"/>
      <c r="DLQ1" s="628"/>
      <c r="DLR1" s="628"/>
      <c r="DLS1" s="628"/>
      <c r="DLT1" s="628"/>
      <c r="DLU1" s="52"/>
      <c r="DLV1" s="55"/>
      <c r="DLW1" s="628"/>
      <c r="DLX1" s="628"/>
      <c r="DLY1" s="628"/>
      <c r="DLZ1" s="628"/>
      <c r="DMA1" s="628"/>
      <c r="DMB1" s="52"/>
      <c r="DMC1" s="55"/>
      <c r="DMD1" s="628"/>
      <c r="DME1" s="628"/>
      <c r="DMF1" s="628"/>
      <c r="DMG1" s="628"/>
      <c r="DMH1" s="628"/>
      <c r="DMI1" s="52"/>
      <c r="DMJ1" s="55"/>
      <c r="DMK1" s="628"/>
      <c r="DML1" s="628"/>
      <c r="DMM1" s="628"/>
      <c r="DMN1" s="628"/>
      <c r="DMO1" s="628"/>
      <c r="DMP1" s="52"/>
      <c r="DMQ1" s="55"/>
      <c r="DMR1" s="628"/>
      <c r="DMS1" s="628"/>
      <c r="DMT1" s="628"/>
      <c r="DMU1" s="628"/>
      <c r="DMV1" s="628"/>
      <c r="DMW1" s="52"/>
      <c r="DMX1" s="55"/>
      <c r="DMY1" s="628"/>
      <c r="DMZ1" s="628"/>
      <c r="DNA1" s="628"/>
      <c r="DNB1" s="628"/>
      <c r="DNC1" s="628"/>
      <c r="DND1" s="52"/>
      <c r="DNE1" s="55"/>
      <c r="DNF1" s="628"/>
      <c r="DNG1" s="628"/>
      <c r="DNH1" s="628"/>
      <c r="DNI1" s="628"/>
      <c r="DNJ1" s="628"/>
      <c r="DNK1" s="52"/>
      <c r="DNL1" s="55"/>
      <c r="DNM1" s="628"/>
      <c r="DNN1" s="628"/>
      <c r="DNO1" s="628"/>
      <c r="DNP1" s="628"/>
      <c r="DNQ1" s="628"/>
      <c r="DNR1" s="52"/>
      <c r="DNS1" s="55"/>
      <c r="DNT1" s="628"/>
      <c r="DNU1" s="628"/>
      <c r="DNV1" s="628"/>
      <c r="DNW1" s="628"/>
      <c r="DNX1" s="628"/>
      <c r="DNY1" s="52"/>
      <c r="DNZ1" s="55"/>
      <c r="DOA1" s="628"/>
      <c r="DOB1" s="628"/>
      <c r="DOC1" s="628"/>
      <c r="DOD1" s="628"/>
      <c r="DOE1" s="628"/>
      <c r="DOF1" s="52"/>
      <c r="DOG1" s="55"/>
      <c r="DOH1" s="628"/>
      <c r="DOI1" s="628"/>
      <c r="DOJ1" s="628"/>
      <c r="DOK1" s="628"/>
      <c r="DOL1" s="628"/>
      <c r="DOM1" s="52"/>
      <c r="DON1" s="55"/>
      <c r="DOO1" s="628"/>
      <c r="DOP1" s="628"/>
      <c r="DOQ1" s="628"/>
      <c r="DOR1" s="628"/>
      <c r="DOS1" s="628"/>
      <c r="DOT1" s="52"/>
      <c r="DOU1" s="55"/>
      <c r="DOV1" s="628"/>
      <c r="DOW1" s="628"/>
      <c r="DOX1" s="628"/>
      <c r="DOY1" s="628"/>
      <c r="DOZ1" s="628"/>
      <c r="DPA1" s="52"/>
      <c r="DPB1" s="55"/>
      <c r="DPC1" s="628"/>
      <c r="DPD1" s="628"/>
      <c r="DPE1" s="628"/>
      <c r="DPF1" s="628"/>
      <c r="DPG1" s="628"/>
      <c r="DPH1" s="52"/>
      <c r="DPI1" s="55"/>
      <c r="DPJ1" s="628"/>
      <c r="DPK1" s="628"/>
      <c r="DPL1" s="628"/>
      <c r="DPM1" s="628"/>
      <c r="DPN1" s="628"/>
      <c r="DPO1" s="52"/>
      <c r="DPP1" s="55"/>
      <c r="DPQ1" s="628"/>
      <c r="DPR1" s="628"/>
      <c r="DPS1" s="628"/>
      <c r="DPT1" s="628"/>
      <c r="DPU1" s="628"/>
      <c r="DPV1" s="52"/>
      <c r="DPW1" s="55"/>
      <c r="DPX1" s="628"/>
      <c r="DPY1" s="628"/>
      <c r="DPZ1" s="628"/>
      <c r="DQA1" s="628"/>
      <c r="DQB1" s="628"/>
      <c r="DQC1" s="52"/>
      <c r="DQD1" s="55"/>
      <c r="DQE1" s="628"/>
      <c r="DQF1" s="628"/>
      <c r="DQG1" s="628"/>
      <c r="DQH1" s="628"/>
      <c r="DQI1" s="628"/>
      <c r="DQJ1" s="52"/>
      <c r="DQK1" s="55"/>
      <c r="DQL1" s="628"/>
      <c r="DQM1" s="628"/>
      <c r="DQN1" s="628"/>
      <c r="DQO1" s="628"/>
      <c r="DQP1" s="628"/>
      <c r="DQQ1" s="52"/>
      <c r="DQR1" s="55"/>
      <c r="DQS1" s="628"/>
      <c r="DQT1" s="628"/>
      <c r="DQU1" s="628"/>
      <c r="DQV1" s="628"/>
      <c r="DQW1" s="628"/>
      <c r="DQX1" s="52"/>
      <c r="DQY1" s="55"/>
      <c r="DQZ1" s="628"/>
      <c r="DRA1" s="628"/>
      <c r="DRB1" s="628"/>
      <c r="DRC1" s="628"/>
      <c r="DRD1" s="628"/>
      <c r="DRE1" s="52"/>
      <c r="DRF1" s="55"/>
      <c r="DRG1" s="628"/>
      <c r="DRH1" s="628"/>
      <c r="DRI1" s="628"/>
      <c r="DRJ1" s="628"/>
      <c r="DRK1" s="628"/>
      <c r="DRL1" s="52"/>
      <c r="DRM1" s="55"/>
      <c r="DRN1" s="628"/>
      <c r="DRO1" s="628"/>
      <c r="DRP1" s="628"/>
      <c r="DRQ1" s="628"/>
      <c r="DRR1" s="628"/>
      <c r="DRS1" s="52"/>
      <c r="DRT1" s="55"/>
      <c r="DRU1" s="628"/>
      <c r="DRV1" s="628"/>
      <c r="DRW1" s="628"/>
      <c r="DRX1" s="628"/>
      <c r="DRY1" s="628"/>
      <c r="DRZ1" s="52"/>
      <c r="DSA1" s="55"/>
      <c r="DSB1" s="628"/>
      <c r="DSC1" s="628"/>
      <c r="DSD1" s="628"/>
      <c r="DSE1" s="628"/>
      <c r="DSF1" s="628"/>
      <c r="DSG1" s="52"/>
      <c r="DSH1" s="55"/>
      <c r="DSI1" s="628"/>
      <c r="DSJ1" s="628"/>
      <c r="DSK1" s="628"/>
      <c r="DSL1" s="628"/>
      <c r="DSM1" s="628"/>
      <c r="DSN1" s="52"/>
      <c r="DSO1" s="55"/>
      <c r="DSP1" s="628"/>
      <c r="DSQ1" s="628"/>
      <c r="DSR1" s="628"/>
      <c r="DSS1" s="628"/>
      <c r="DST1" s="628"/>
      <c r="DSU1" s="52"/>
      <c r="DSV1" s="55"/>
      <c r="DSW1" s="628"/>
      <c r="DSX1" s="628"/>
      <c r="DSY1" s="628"/>
      <c r="DSZ1" s="628"/>
      <c r="DTA1" s="628"/>
      <c r="DTB1" s="52"/>
      <c r="DTC1" s="55"/>
      <c r="DTD1" s="628"/>
      <c r="DTE1" s="628"/>
      <c r="DTF1" s="628"/>
      <c r="DTG1" s="628"/>
      <c r="DTH1" s="628"/>
      <c r="DTI1" s="52"/>
      <c r="DTJ1" s="55"/>
      <c r="DTK1" s="628"/>
      <c r="DTL1" s="628"/>
      <c r="DTM1" s="628"/>
      <c r="DTN1" s="628"/>
      <c r="DTO1" s="628"/>
      <c r="DTP1" s="52"/>
      <c r="DTQ1" s="55"/>
      <c r="DTR1" s="628"/>
      <c r="DTS1" s="628"/>
      <c r="DTT1" s="628"/>
      <c r="DTU1" s="628"/>
      <c r="DTV1" s="628"/>
      <c r="DTW1" s="52"/>
      <c r="DTX1" s="55"/>
      <c r="DTY1" s="628"/>
      <c r="DTZ1" s="628"/>
      <c r="DUA1" s="628"/>
      <c r="DUB1" s="628"/>
      <c r="DUC1" s="628"/>
      <c r="DUD1" s="52"/>
      <c r="DUE1" s="55"/>
      <c r="DUF1" s="628"/>
      <c r="DUG1" s="628"/>
      <c r="DUH1" s="628"/>
      <c r="DUI1" s="628"/>
      <c r="DUJ1" s="628"/>
      <c r="DUK1" s="52"/>
      <c r="DUL1" s="55"/>
      <c r="DUM1" s="628"/>
      <c r="DUN1" s="628"/>
      <c r="DUO1" s="628"/>
      <c r="DUP1" s="628"/>
      <c r="DUQ1" s="628"/>
      <c r="DUR1" s="52"/>
      <c r="DUS1" s="55"/>
      <c r="DUT1" s="628"/>
      <c r="DUU1" s="628"/>
      <c r="DUV1" s="628"/>
      <c r="DUW1" s="628"/>
      <c r="DUX1" s="628"/>
      <c r="DUY1" s="52"/>
      <c r="DUZ1" s="55"/>
      <c r="DVA1" s="628"/>
      <c r="DVB1" s="628"/>
      <c r="DVC1" s="628"/>
      <c r="DVD1" s="628"/>
      <c r="DVE1" s="628"/>
      <c r="DVF1" s="52"/>
      <c r="DVG1" s="55"/>
      <c r="DVH1" s="628"/>
      <c r="DVI1" s="628"/>
      <c r="DVJ1" s="628"/>
      <c r="DVK1" s="628"/>
      <c r="DVL1" s="628"/>
      <c r="DVM1" s="52"/>
      <c r="DVN1" s="55"/>
      <c r="DVO1" s="628"/>
      <c r="DVP1" s="628"/>
      <c r="DVQ1" s="628"/>
      <c r="DVR1" s="628"/>
      <c r="DVS1" s="628"/>
      <c r="DVT1" s="52"/>
      <c r="DVU1" s="55"/>
      <c r="DVV1" s="628"/>
      <c r="DVW1" s="628"/>
      <c r="DVX1" s="628"/>
      <c r="DVY1" s="628"/>
      <c r="DVZ1" s="628"/>
      <c r="DWA1" s="52"/>
      <c r="DWB1" s="55"/>
      <c r="DWC1" s="628"/>
      <c r="DWD1" s="628"/>
      <c r="DWE1" s="628"/>
      <c r="DWF1" s="628"/>
      <c r="DWG1" s="628"/>
      <c r="DWH1" s="52"/>
      <c r="DWI1" s="55"/>
      <c r="DWJ1" s="628"/>
      <c r="DWK1" s="628"/>
      <c r="DWL1" s="628"/>
      <c r="DWM1" s="628"/>
      <c r="DWN1" s="628"/>
      <c r="DWO1" s="52"/>
      <c r="DWP1" s="55"/>
      <c r="DWQ1" s="628"/>
      <c r="DWR1" s="628"/>
      <c r="DWS1" s="628"/>
      <c r="DWT1" s="628"/>
      <c r="DWU1" s="628"/>
      <c r="DWV1" s="52"/>
      <c r="DWW1" s="55"/>
      <c r="DWX1" s="628"/>
      <c r="DWY1" s="628"/>
      <c r="DWZ1" s="628"/>
      <c r="DXA1" s="628"/>
      <c r="DXB1" s="628"/>
      <c r="DXC1" s="52"/>
      <c r="DXD1" s="55"/>
      <c r="DXE1" s="628"/>
      <c r="DXF1" s="628"/>
      <c r="DXG1" s="628"/>
      <c r="DXH1" s="628"/>
      <c r="DXI1" s="628"/>
      <c r="DXJ1" s="52"/>
      <c r="DXK1" s="55"/>
      <c r="DXL1" s="628"/>
      <c r="DXM1" s="628"/>
      <c r="DXN1" s="628"/>
      <c r="DXO1" s="628"/>
      <c r="DXP1" s="628"/>
      <c r="DXQ1" s="52"/>
      <c r="DXR1" s="55"/>
      <c r="DXS1" s="628"/>
      <c r="DXT1" s="628"/>
      <c r="DXU1" s="628"/>
      <c r="DXV1" s="628"/>
      <c r="DXW1" s="628"/>
      <c r="DXX1" s="52"/>
      <c r="DXY1" s="55"/>
      <c r="DXZ1" s="628"/>
      <c r="DYA1" s="628"/>
      <c r="DYB1" s="628"/>
      <c r="DYC1" s="628"/>
      <c r="DYD1" s="628"/>
      <c r="DYE1" s="52"/>
      <c r="DYF1" s="55"/>
      <c r="DYG1" s="628"/>
      <c r="DYH1" s="628"/>
      <c r="DYI1" s="628"/>
      <c r="DYJ1" s="628"/>
      <c r="DYK1" s="628"/>
      <c r="DYL1" s="52"/>
      <c r="DYM1" s="55"/>
      <c r="DYN1" s="628"/>
      <c r="DYO1" s="628"/>
      <c r="DYP1" s="628"/>
      <c r="DYQ1" s="628"/>
      <c r="DYR1" s="628"/>
      <c r="DYS1" s="52"/>
      <c r="DYT1" s="55"/>
      <c r="DYU1" s="628"/>
      <c r="DYV1" s="628"/>
      <c r="DYW1" s="628"/>
      <c r="DYX1" s="628"/>
      <c r="DYY1" s="628"/>
      <c r="DYZ1" s="52"/>
      <c r="DZA1" s="55"/>
      <c r="DZB1" s="628"/>
      <c r="DZC1" s="628"/>
      <c r="DZD1" s="628"/>
      <c r="DZE1" s="628"/>
      <c r="DZF1" s="628"/>
      <c r="DZG1" s="52"/>
      <c r="DZH1" s="55"/>
      <c r="DZI1" s="628"/>
      <c r="DZJ1" s="628"/>
      <c r="DZK1" s="628"/>
      <c r="DZL1" s="628"/>
      <c r="DZM1" s="628"/>
      <c r="DZN1" s="52"/>
      <c r="DZO1" s="55"/>
      <c r="DZP1" s="628"/>
      <c r="DZQ1" s="628"/>
      <c r="DZR1" s="628"/>
      <c r="DZS1" s="628"/>
      <c r="DZT1" s="628"/>
      <c r="DZU1" s="52"/>
      <c r="DZV1" s="55"/>
      <c r="DZW1" s="628"/>
      <c r="DZX1" s="628"/>
      <c r="DZY1" s="628"/>
      <c r="DZZ1" s="628"/>
      <c r="EAA1" s="628"/>
      <c r="EAB1" s="52"/>
      <c r="EAC1" s="55"/>
      <c r="EAD1" s="628"/>
      <c r="EAE1" s="628"/>
      <c r="EAF1" s="628"/>
      <c r="EAG1" s="628"/>
      <c r="EAH1" s="628"/>
      <c r="EAI1" s="52"/>
      <c r="EAJ1" s="55"/>
      <c r="EAK1" s="628"/>
      <c r="EAL1" s="628"/>
      <c r="EAM1" s="628"/>
      <c r="EAN1" s="628"/>
      <c r="EAO1" s="628"/>
      <c r="EAP1" s="52"/>
      <c r="EAQ1" s="55"/>
      <c r="EAR1" s="628"/>
      <c r="EAS1" s="628"/>
      <c r="EAT1" s="628"/>
      <c r="EAU1" s="628"/>
      <c r="EAV1" s="628"/>
      <c r="EAW1" s="52"/>
      <c r="EAX1" s="55"/>
      <c r="EAY1" s="628"/>
      <c r="EAZ1" s="628"/>
      <c r="EBA1" s="628"/>
      <c r="EBB1" s="628"/>
      <c r="EBC1" s="628"/>
      <c r="EBD1" s="52"/>
      <c r="EBE1" s="55"/>
      <c r="EBF1" s="628"/>
      <c r="EBG1" s="628"/>
      <c r="EBH1" s="628"/>
      <c r="EBI1" s="628"/>
      <c r="EBJ1" s="628"/>
      <c r="EBK1" s="52"/>
      <c r="EBL1" s="55"/>
      <c r="EBM1" s="628"/>
      <c r="EBN1" s="628"/>
      <c r="EBO1" s="628"/>
      <c r="EBP1" s="628"/>
      <c r="EBQ1" s="628"/>
      <c r="EBR1" s="52"/>
      <c r="EBS1" s="55"/>
      <c r="EBT1" s="628"/>
      <c r="EBU1" s="628"/>
      <c r="EBV1" s="628"/>
      <c r="EBW1" s="628"/>
      <c r="EBX1" s="628"/>
      <c r="EBY1" s="52"/>
      <c r="EBZ1" s="55"/>
      <c r="ECA1" s="628"/>
      <c r="ECB1" s="628"/>
      <c r="ECC1" s="628"/>
      <c r="ECD1" s="628"/>
      <c r="ECE1" s="628"/>
      <c r="ECF1" s="52"/>
      <c r="ECG1" s="55"/>
      <c r="ECH1" s="628"/>
      <c r="ECI1" s="628"/>
      <c r="ECJ1" s="628"/>
      <c r="ECK1" s="628"/>
      <c r="ECL1" s="628"/>
      <c r="ECM1" s="52"/>
      <c r="ECN1" s="55"/>
      <c r="ECO1" s="628"/>
      <c r="ECP1" s="628"/>
      <c r="ECQ1" s="628"/>
      <c r="ECR1" s="628"/>
      <c r="ECS1" s="628"/>
      <c r="ECT1" s="52"/>
      <c r="ECU1" s="55"/>
      <c r="ECV1" s="628"/>
      <c r="ECW1" s="628"/>
      <c r="ECX1" s="628"/>
      <c r="ECY1" s="628"/>
      <c r="ECZ1" s="628"/>
      <c r="EDA1" s="52"/>
      <c r="EDB1" s="55"/>
      <c r="EDC1" s="628"/>
      <c r="EDD1" s="628"/>
      <c r="EDE1" s="628"/>
      <c r="EDF1" s="628"/>
      <c r="EDG1" s="628"/>
      <c r="EDH1" s="52"/>
      <c r="EDI1" s="55"/>
      <c r="EDJ1" s="628"/>
      <c r="EDK1" s="628"/>
      <c r="EDL1" s="628"/>
      <c r="EDM1" s="628"/>
      <c r="EDN1" s="628"/>
      <c r="EDO1" s="52"/>
      <c r="EDP1" s="55"/>
      <c r="EDQ1" s="628"/>
      <c r="EDR1" s="628"/>
      <c r="EDS1" s="628"/>
      <c r="EDT1" s="628"/>
      <c r="EDU1" s="628"/>
      <c r="EDV1" s="52"/>
      <c r="EDW1" s="55"/>
      <c r="EDX1" s="628"/>
      <c r="EDY1" s="628"/>
      <c r="EDZ1" s="628"/>
      <c r="EEA1" s="628"/>
      <c r="EEB1" s="628"/>
      <c r="EEC1" s="52"/>
      <c r="EED1" s="55"/>
      <c r="EEE1" s="628"/>
      <c r="EEF1" s="628"/>
      <c r="EEG1" s="628"/>
      <c r="EEH1" s="628"/>
      <c r="EEI1" s="628"/>
      <c r="EEJ1" s="52"/>
      <c r="EEK1" s="55"/>
      <c r="EEL1" s="628"/>
      <c r="EEM1" s="628"/>
      <c r="EEN1" s="628"/>
      <c r="EEO1" s="628"/>
      <c r="EEP1" s="628"/>
      <c r="EEQ1" s="52"/>
      <c r="EER1" s="55"/>
      <c r="EES1" s="628"/>
      <c r="EET1" s="628"/>
      <c r="EEU1" s="628"/>
      <c r="EEV1" s="628"/>
      <c r="EEW1" s="628"/>
      <c r="EEX1" s="52"/>
      <c r="EEY1" s="55"/>
      <c r="EEZ1" s="628"/>
      <c r="EFA1" s="628"/>
      <c r="EFB1" s="628"/>
      <c r="EFC1" s="628"/>
      <c r="EFD1" s="628"/>
      <c r="EFE1" s="52"/>
      <c r="EFF1" s="55"/>
      <c r="EFG1" s="628"/>
      <c r="EFH1" s="628"/>
      <c r="EFI1" s="628"/>
      <c r="EFJ1" s="628"/>
      <c r="EFK1" s="628"/>
      <c r="EFL1" s="52"/>
      <c r="EFM1" s="55"/>
      <c r="EFN1" s="628"/>
      <c r="EFO1" s="628"/>
      <c r="EFP1" s="628"/>
      <c r="EFQ1" s="628"/>
      <c r="EFR1" s="628"/>
      <c r="EFS1" s="52"/>
      <c r="EFT1" s="55"/>
      <c r="EFU1" s="628"/>
      <c r="EFV1" s="628"/>
      <c r="EFW1" s="628"/>
      <c r="EFX1" s="628"/>
      <c r="EFY1" s="628"/>
      <c r="EFZ1" s="52"/>
      <c r="EGA1" s="55"/>
      <c r="EGB1" s="628"/>
      <c r="EGC1" s="628"/>
      <c r="EGD1" s="628"/>
      <c r="EGE1" s="628"/>
      <c r="EGF1" s="628"/>
      <c r="EGG1" s="52"/>
      <c r="EGH1" s="55"/>
      <c r="EGI1" s="628"/>
      <c r="EGJ1" s="628"/>
      <c r="EGK1" s="628"/>
      <c r="EGL1" s="628"/>
      <c r="EGM1" s="628"/>
      <c r="EGN1" s="52"/>
      <c r="EGO1" s="55"/>
      <c r="EGP1" s="628"/>
      <c r="EGQ1" s="628"/>
      <c r="EGR1" s="628"/>
      <c r="EGS1" s="628"/>
      <c r="EGT1" s="628"/>
      <c r="EGU1" s="52"/>
      <c r="EGV1" s="55"/>
      <c r="EGW1" s="628"/>
      <c r="EGX1" s="628"/>
      <c r="EGY1" s="628"/>
      <c r="EGZ1" s="628"/>
      <c r="EHA1" s="628"/>
      <c r="EHB1" s="52"/>
      <c r="EHC1" s="55"/>
      <c r="EHD1" s="628"/>
      <c r="EHE1" s="628"/>
      <c r="EHF1" s="628"/>
      <c r="EHG1" s="628"/>
      <c r="EHH1" s="628"/>
      <c r="EHI1" s="52"/>
      <c r="EHJ1" s="55"/>
      <c r="EHK1" s="628"/>
      <c r="EHL1" s="628"/>
      <c r="EHM1" s="628"/>
      <c r="EHN1" s="628"/>
      <c r="EHO1" s="628"/>
      <c r="EHP1" s="52"/>
      <c r="EHQ1" s="55"/>
      <c r="EHR1" s="628"/>
      <c r="EHS1" s="628"/>
      <c r="EHT1" s="628"/>
      <c r="EHU1" s="628"/>
      <c r="EHV1" s="628"/>
      <c r="EHW1" s="52"/>
      <c r="EHX1" s="55"/>
      <c r="EHY1" s="628"/>
      <c r="EHZ1" s="628"/>
      <c r="EIA1" s="628"/>
      <c r="EIB1" s="628"/>
      <c r="EIC1" s="628"/>
      <c r="EID1" s="52"/>
      <c r="EIE1" s="55"/>
      <c r="EIF1" s="628"/>
      <c r="EIG1" s="628"/>
      <c r="EIH1" s="628"/>
      <c r="EII1" s="628"/>
      <c r="EIJ1" s="628"/>
      <c r="EIK1" s="52"/>
      <c r="EIL1" s="55"/>
      <c r="EIM1" s="628"/>
      <c r="EIN1" s="628"/>
      <c r="EIO1" s="628"/>
      <c r="EIP1" s="628"/>
      <c r="EIQ1" s="628"/>
      <c r="EIR1" s="52"/>
      <c r="EIS1" s="55"/>
      <c r="EIT1" s="628"/>
      <c r="EIU1" s="628"/>
      <c r="EIV1" s="628"/>
      <c r="EIW1" s="628"/>
      <c r="EIX1" s="628"/>
      <c r="EIY1" s="52"/>
      <c r="EIZ1" s="55"/>
      <c r="EJA1" s="628"/>
      <c r="EJB1" s="628"/>
      <c r="EJC1" s="628"/>
      <c r="EJD1" s="628"/>
      <c r="EJE1" s="628"/>
      <c r="EJF1" s="52"/>
      <c r="EJG1" s="55"/>
      <c r="EJH1" s="628"/>
      <c r="EJI1" s="628"/>
      <c r="EJJ1" s="628"/>
      <c r="EJK1" s="628"/>
      <c r="EJL1" s="628"/>
      <c r="EJM1" s="52"/>
      <c r="EJN1" s="55"/>
      <c r="EJO1" s="628"/>
      <c r="EJP1" s="628"/>
      <c r="EJQ1" s="628"/>
      <c r="EJR1" s="628"/>
      <c r="EJS1" s="628"/>
      <c r="EJT1" s="52"/>
      <c r="EJU1" s="55"/>
      <c r="EJV1" s="628"/>
      <c r="EJW1" s="628"/>
      <c r="EJX1" s="628"/>
      <c r="EJY1" s="628"/>
      <c r="EJZ1" s="628"/>
      <c r="EKA1" s="52"/>
      <c r="EKB1" s="55"/>
      <c r="EKC1" s="628"/>
      <c r="EKD1" s="628"/>
      <c r="EKE1" s="628"/>
      <c r="EKF1" s="628"/>
      <c r="EKG1" s="628"/>
      <c r="EKH1" s="52"/>
      <c r="EKI1" s="55"/>
      <c r="EKJ1" s="628"/>
      <c r="EKK1" s="628"/>
      <c r="EKL1" s="628"/>
      <c r="EKM1" s="628"/>
      <c r="EKN1" s="628"/>
      <c r="EKO1" s="52"/>
      <c r="EKP1" s="55"/>
      <c r="EKQ1" s="628"/>
      <c r="EKR1" s="628"/>
      <c r="EKS1" s="628"/>
      <c r="EKT1" s="628"/>
      <c r="EKU1" s="628"/>
      <c r="EKV1" s="52"/>
      <c r="EKW1" s="55"/>
      <c r="EKX1" s="628"/>
      <c r="EKY1" s="628"/>
      <c r="EKZ1" s="628"/>
      <c r="ELA1" s="628"/>
      <c r="ELB1" s="628"/>
      <c r="ELC1" s="52"/>
      <c r="ELD1" s="55"/>
      <c r="ELE1" s="628"/>
      <c r="ELF1" s="628"/>
      <c r="ELG1" s="628"/>
      <c r="ELH1" s="628"/>
      <c r="ELI1" s="628"/>
      <c r="ELJ1" s="52"/>
      <c r="ELK1" s="55"/>
      <c r="ELL1" s="628"/>
      <c r="ELM1" s="628"/>
      <c r="ELN1" s="628"/>
      <c r="ELO1" s="628"/>
      <c r="ELP1" s="628"/>
      <c r="ELQ1" s="52"/>
      <c r="ELR1" s="55"/>
      <c r="ELS1" s="628"/>
      <c r="ELT1" s="628"/>
      <c r="ELU1" s="628"/>
      <c r="ELV1" s="628"/>
      <c r="ELW1" s="628"/>
      <c r="ELX1" s="52"/>
      <c r="ELY1" s="55"/>
      <c r="ELZ1" s="628"/>
      <c r="EMA1" s="628"/>
      <c r="EMB1" s="628"/>
      <c r="EMC1" s="628"/>
      <c r="EMD1" s="628"/>
      <c r="EME1" s="52"/>
      <c r="EMF1" s="55"/>
      <c r="EMG1" s="628"/>
      <c r="EMH1" s="628"/>
      <c r="EMI1" s="628"/>
      <c r="EMJ1" s="628"/>
      <c r="EMK1" s="628"/>
      <c r="EML1" s="52"/>
      <c r="EMM1" s="55"/>
      <c r="EMN1" s="628"/>
      <c r="EMO1" s="628"/>
      <c r="EMP1" s="628"/>
      <c r="EMQ1" s="628"/>
      <c r="EMR1" s="628"/>
      <c r="EMS1" s="52"/>
      <c r="EMT1" s="55"/>
      <c r="EMU1" s="628"/>
      <c r="EMV1" s="628"/>
      <c r="EMW1" s="628"/>
      <c r="EMX1" s="628"/>
      <c r="EMY1" s="628"/>
      <c r="EMZ1" s="52"/>
      <c r="ENA1" s="55"/>
      <c r="ENB1" s="628"/>
      <c r="ENC1" s="628"/>
      <c r="END1" s="628"/>
      <c r="ENE1" s="628"/>
      <c r="ENF1" s="628"/>
      <c r="ENG1" s="52"/>
      <c r="ENH1" s="55"/>
      <c r="ENI1" s="628"/>
      <c r="ENJ1" s="628"/>
      <c r="ENK1" s="628"/>
      <c r="ENL1" s="628"/>
      <c r="ENM1" s="628"/>
      <c r="ENN1" s="52"/>
      <c r="ENO1" s="55"/>
      <c r="ENP1" s="628"/>
      <c r="ENQ1" s="628"/>
      <c r="ENR1" s="628"/>
      <c r="ENS1" s="628"/>
      <c r="ENT1" s="628"/>
      <c r="ENU1" s="52"/>
      <c r="ENV1" s="55"/>
      <c r="ENW1" s="628"/>
      <c r="ENX1" s="628"/>
      <c r="ENY1" s="628"/>
      <c r="ENZ1" s="628"/>
      <c r="EOA1" s="628"/>
      <c r="EOB1" s="52"/>
      <c r="EOC1" s="55"/>
      <c r="EOD1" s="628"/>
      <c r="EOE1" s="628"/>
      <c r="EOF1" s="628"/>
      <c r="EOG1" s="628"/>
      <c r="EOH1" s="628"/>
      <c r="EOI1" s="52"/>
      <c r="EOJ1" s="55"/>
      <c r="EOK1" s="628"/>
      <c r="EOL1" s="628"/>
      <c r="EOM1" s="628"/>
      <c r="EON1" s="628"/>
      <c r="EOO1" s="628"/>
      <c r="EOP1" s="52"/>
      <c r="EOQ1" s="55"/>
      <c r="EOR1" s="628"/>
      <c r="EOS1" s="628"/>
      <c r="EOT1" s="628"/>
      <c r="EOU1" s="628"/>
      <c r="EOV1" s="628"/>
      <c r="EOW1" s="52"/>
      <c r="EOX1" s="55"/>
      <c r="EOY1" s="628"/>
      <c r="EOZ1" s="628"/>
      <c r="EPA1" s="628"/>
      <c r="EPB1" s="628"/>
      <c r="EPC1" s="628"/>
      <c r="EPD1" s="52"/>
      <c r="EPE1" s="55"/>
      <c r="EPF1" s="628"/>
      <c r="EPG1" s="628"/>
      <c r="EPH1" s="628"/>
      <c r="EPI1" s="628"/>
      <c r="EPJ1" s="628"/>
      <c r="EPK1" s="52"/>
      <c r="EPL1" s="55"/>
      <c r="EPM1" s="628"/>
      <c r="EPN1" s="628"/>
      <c r="EPO1" s="628"/>
      <c r="EPP1" s="628"/>
      <c r="EPQ1" s="628"/>
      <c r="EPR1" s="52"/>
      <c r="EPS1" s="55"/>
      <c r="EPT1" s="628"/>
      <c r="EPU1" s="628"/>
      <c r="EPV1" s="628"/>
      <c r="EPW1" s="628"/>
      <c r="EPX1" s="628"/>
      <c r="EPY1" s="52"/>
      <c r="EPZ1" s="55"/>
      <c r="EQA1" s="628"/>
      <c r="EQB1" s="628"/>
      <c r="EQC1" s="628"/>
      <c r="EQD1" s="628"/>
      <c r="EQE1" s="628"/>
      <c r="EQF1" s="52"/>
      <c r="EQG1" s="55"/>
      <c r="EQH1" s="628"/>
      <c r="EQI1" s="628"/>
      <c r="EQJ1" s="628"/>
      <c r="EQK1" s="628"/>
      <c r="EQL1" s="628"/>
      <c r="EQM1" s="52"/>
      <c r="EQN1" s="55"/>
      <c r="EQO1" s="628"/>
      <c r="EQP1" s="628"/>
      <c r="EQQ1" s="628"/>
      <c r="EQR1" s="628"/>
      <c r="EQS1" s="628"/>
      <c r="EQT1" s="52"/>
      <c r="EQU1" s="55"/>
      <c r="EQV1" s="628"/>
      <c r="EQW1" s="628"/>
      <c r="EQX1" s="628"/>
      <c r="EQY1" s="628"/>
      <c r="EQZ1" s="628"/>
      <c r="ERA1" s="52"/>
      <c r="ERB1" s="55"/>
      <c r="ERC1" s="628"/>
      <c r="ERD1" s="628"/>
      <c r="ERE1" s="628"/>
      <c r="ERF1" s="628"/>
      <c r="ERG1" s="628"/>
      <c r="ERH1" s="52"/>
      <c r="ERI1" s="55"/>
      <c r="ERJ1" s="628"/>
      <c r="ERK1" s="628"/>
      <c r="ERL1" s="628"/>
      <c r="ERM1" s="628"/>
      <c r="ERN1" s="628"/>
      <c r="ERO1" s="52"/>
      <c r="ERP1" s="55"/>
      <c r="ERQ1" s="628"/>
      <c r="ERR1" s="628"/>
      <c r="ERS1" s="628"/>
      <c r="ERT1" s="628"/>
      <c r="ERU1" s="628"/>
      <c r="ERV1" s="52"/>
      <c r="ERW1" s="55"/>
      <c r="ERX1" s="628"/>
      <c r="ERY1" s="628"/>
      <c r="ERZ1" s="628"/>
      <c r="ESA1" s="628"/>
      <c r="ESB1" s="628"/>
      <c r="ESC1" s="52"/>
      <c r="ESD1" s="55"/>
      <c r="ESE1" s="628"/>
      <c r="ESF1" s="628"/>
      <c r="ESG1" s="628"/>
      <c r="ESH1" s="628"/>
      <c r="ESI1" s="628"/>
      <c r="ESJ1" s="52"/>
      <c r="ESK1" s="55"/>
      <c r="ESL1" s="628"/>
      <c r="ESM1" s="628"/>
      <c r="ESN1" s="628"/>
      <c r="ESO1" s="628"/>
      <c r="ESP1" s="628"/>
      <c r="ESQ1" s="52"/>
      <c r="ESR1" s="55"/>
      <c r="ESS1" s="628"/>
      <c r="EST1" s="628"/>
      <c r="ESU1" s="628"/>
      <c r="ESV1" s="628"/>
      <c r="ESW1" s="628"/>
      <c r="ESX1" s="52"/>
      <c r="ESY1" s="55"/>
      <c r="ESZ1" s="628"/>
      <c r="ETA1" s="628"/>
      <c r="ETB1" s="628"/>
      <c r="ETC1" s="628"/>
      <c r="ETD1" s="628"/>
      <c r="ETE1" s="52"/>
      <c r="ETF1" s="55"/>
      <c r="ETG1" s="628"/>
      <c r="ETH1" s="628"/>
      <c r="ETI1" s="628"/>
      <c r="ETJ1" s="628"/>
      <c r="ETK1" s="628"/>
      <c r="ETL1" s="52"/>
      <c r="ETM1" s="55"/>
      <c r="ETN1" s="628"/>
      <c r="ETO1" s="628"/>
      <c r="ETP1" s="628"/>
      <c r="ETQ1" s="628"/>
      <c r="ETR1" s="628"/>
      <c r="ETS1" s="52"/>
      <c r="ETT1" s="55"/>
      <c r="ETU1" s="628"/>
      <c r="ETV1" s="628"/>
      <c r="ETW1" s="628"/>
      <c r="ETX1" s="628"/>
      <c r="ETY1" s="628"/>
      <c r="ETZ1" s="52"/>
      <c r="EUA1" s="55"/>
      <c r="EUB1" s="628"/>
      <c r="EUC1" s="628"/>
      <c r="EUD1" s="628"/>
      <c r="EUE1" s="628"/>
      <c r="EUF1" s="628"/>
      <c r="EUG1" s="52"/>
      <c r="EUH1" s="55"/>
      <c r="EUI1" s="628"/>
      <c r="EUJ1" s="628"/>
      <c r="EUK1" s="628"/>
      <c r="EUL1" s="628"/>
      <c r="EUM1" s="628"/>
      <c r="EUN1" s="52"/>
      <c r="EUO1" s="55"/>
      <c r="EUP1" s="628"/>
      <c r="EUQ1" s="628"/>
      <c r="EUR1" s="628"/>
      <c r="EUS1" s="628"/>
      <c r="EUT1" s="628"/>
      <c r="EUU1" s="52"/>
      <c r="EUV1" s="55"/>
      <c r="EUW1" s="628"/>
      <c r="EUX1" s="628"/>
      <c r="EUY1" s="628"/>
      <c r="EUZ1" s="628"/>
      <c r="EVA1" s="628"/>
      <c r="EVB1" s="52"/>
      <c r="EVC1" s="55"/>
      <c r="EVD1" s="628"/>
      <c r="EVE1" s="628"/>
      <c r="EVF1" s="628"/>
      <c r="EVG1" s="628"/>
      <c r="EVH1" s="628"/>
      <c r="EVI1" s="52"/>
      <c r="EVJ1" s="55"/>
      <c r="EVK1" s="628"/>
      <c r="EVL1" s="628"/>
      <c r="EVM1" s="628"/>
      <c r="EVN1" s="628"/>
      <c r="EVO1" s="628"/>
      <c r="EVP1" s="52"/>
      <c r="EVQ1" s="55"/>
      <c r="EVR1" s="628"/>
      <c r="EVS1" s="628"/>
      <c r="EVT1" s="628"/>
      <c r="EVU1" s="628"/>
      <c r="EVV1" s="628"/>
      <c r="EVW1" s="52"/>
      <c r="EVX1" s="55"/>
      <c r="EVY1" s="628"/>
      <c r="EVZ1" s="628"/>
      <c r="EWA1" s="628"/>
      <c r="EWB1" s="628"/>
      <c r="EWC1" s="628"/>
      <c r="EWD1" s="52"/>
      <c r="EWE1" s="55"/>
      <c r="EWF1" s="628"/>
      <c r="EWG1" s="628"/>
      <c r="EWH1" s="628"/>
      <c r="EWI1" s="628"/>
      <c r="EWJ1" s="628"/>
      <c r="EWK1" s="52"/>
      <c r="EWL1" s="55"/>
      <c r="EWM1" s="628"/>
      <c r="EWN1" s="628"/>
      <c r="EWO1" s="628"/>
      <c r="EWP1" s="628"/>
      <c r="EWQ1" s="628"/>
      <c r="EWR1" s="52"/>
      <c r="EWS1" s="55"/>
      <c r="EWT1" s="628"/>
      <c r="EWU1" s="628"/>
      <c r="EWV1" s="628"/>
      <c r="EWW1" s="628"/>
      <c r="EWX1" s="628"/>
      <c r="EWY1" s="52"/>
      <c r="EWZ1" s="55"/>
      <c r="EXA1" s="628"/>
      <c r="EXB1" s="628"/>
      <c r="EXC1" s="628"/>
      <c r="EXD1" s="628"/>
      <c r="EXE1" s="628"/>
      <c r="EXF1" s="52"/>
      <c r="EXG1" s="55"/>
      <c r="EXH1" s="628"/>
      <c r="EXI1" s="628"/>
      <c r="EXJ1" s="628"/>
      <c r="EXK1" s="628"/>
      <c r="EXL1" s="628"/>
      <c r="EXM1" s="52"/>
      <c r="EXN1" s="55"/>
      <c r="EXO1" s="628"/>
      <c r="EXP1" s="628"/>
      <c r="EXQ1" s="628"/>
      <c r="EXR1" s="628"/>
      <c r="EXS1" s="628"/>
      <c r="EXT1" s="52"/>
      <c r="EXU1" s="55"/>
      <c r="EXV1" s="628"/>
      <c r="EXW1" s="628"/>
      <c r="EXX1" s="628"/>
      <c r="EXY1" s="628"/>
      <c r="EXZ1" s="628"/>
      <c r="EYA1" s="52"/>
      <c r="EYB1" s="55"/>
      <c r="EYC1" s="628"/>
      <c r="EYD1" s="628"/>
      <c r="EYE1" s="628"/>
      <c r="EYF1" s="628"/>
      <c r="EYG1" s="628"/>
      <c r="EYH1" s="52"/>
      <c r="EYI1" s="55"/>
      <c r="EYJ1" s="628"/>
      <c r="EYK1" s="628"/>
      <c r="EYL1" s="628"/>
      <c r="EYM1" s="628"/>
      <c r="EYN1" s="628"/>
      <c r="EYO1" s="52"/>
      <c r="EYP1" s="55"/>
      <c r="EYQ1" s="628"/>
      <c r="EYR1" s="628"/>
      <c r="EYS1" s="628"/>
      <c r="EYT1" s="628"/>
      <c r="EYU1" s="628"/>
      <c r="EYV1" s="52"/>
      <c r="EYW1" s="55"/>
      <c r="EYX1" s="628"/>
      <c r="EYY1" s="628"/>
      <c r="EYZ1" s="628"/>
      <c r="EZA1" s="628"/>
      <c r="EZB1" s="628"/>
      <c r="EZC1" s="52"/>
      <c r="EZD1" s="55"/>
      <c r="EZE1" s="628"/>
      <c r="EZF1" s="628"/>
      <c r="EZG1" s="628"/>
      <c r="EZH1" s="628"/>
      <c r="EZI1" s="628"/>
      <c r="EZJ1" s="52"/>
      <c r="EZK1" s="55"/>
      <c r="EZL1" s="628"/>
      <c r="EZM1" s="628"/>
      <c r="EZN1" s="628"/>
      <c r="EZO1" s="628"/>
      <c r="EZP1" s="628"/>
      <c r="EZQ1" s="52"/>
      <c r="EZR1" s="55"/>
      <c r="EZS1" s="628"/>
      <c r="EZT1" s="628"/>
      <c r="EZU1" s="628"/>
      <c r="EZV1" s="628"/>
      <c r="EZW1" s="628"/>
      <c r="EZX1" s="52"/>
      <c r="EZY1" s="55"/>
      <c r="EZZ1" s="628"/>
      <c r="FAA1" s="628"/>
      <c r="FAB1" s="628"/>
      <c r="FAC1" s="628"/>
      <c r="FAD1" s="628"/>
      <c r="FAE1" s="52"/>
      <c r="FAF1" s="55"/>
      <c r="FAG1" s="628"/>
      <c r="FAH1" s="628"/>
      <c r="FAI1" s="628"/>
      <c r="FAJ1" s="628"/>
      <c r="FAK1" s="628"/>
      <c r="FAL1" s="52"/>
      <c r="FAM1" s="55"/>
      <c r="FAN1" s="628"/>
      <c r="FAO1" s="628"/>
      <c r="FAP1" s="628"/>
      <c r="FAQ1" s="628"/>
      <c r="FAR1" s="628"/>
      <c r="FAS1" s="52"/>
      <c r="FAT1" s="55"/>
      <c r="FAU1" s="628"/>
      <c r="FAV1" s="628"/>
      <c r="FAW1" s="628"/>
      <c r="FAX1" s="628"/>
      <c r="FAY1" s="628"/>
      <c r="FAZ1" s="52"/>
      <c r="FBA1" s="55"/>
      <c r="FBB1" s="628"/>
      <c r="FBC1" s="628"/>
      <c r="FBD1" s="628"/>
      <c r="FBE1" s="628"/>
      <c r="FBF1" s="628"/>
      <c r="FBG1" s="52"/>
      <c r="FBH1" s="55"/>
      <c r="FBI1" s="628"/>
      <c r="FBJ1" s="628"/>
      <c r="FBK1" s="628"/>
      <c r="FBL1" s="628"/>
      <c r="FBM1" s="628"/>
      <c r="FBN1" s="52"/>
      <c r="FBO1" s="55"/>
      <c r="FBP1" s="628"/>
      <c r="FBQ1" s="628"/>
      <c r="FBR1" s="628"/>
      <c r="FBS1" s="628"/>
      <c r="FBT1" s="628"/>
      <c r="FBU1" s="52"/>
      <c r="FBV1" s="55"/>
      <c r="FBW1" s="628"/>
      <c r="FBX1" s="628"/>
      <c r="FBY1" s="628"/>
      <c r="FBZ1" s="628"/>
      <c r="FCA1" s="628"/>
      <c r="FCB1" s="52"/>
      <c r="FCC1" s="55"/>
      <c r="FCD1" s="628"/>
      <c r="FCE1" s="628"/>
      <c r="FCF1" s="628"/>
      <c r="FCG1" s="628"/>
      <c r="FCH1" s="628"/>
      <c r="FCI1" s="52"/>
      <c r="FCJ1" s="55"/>
      <c r="FCK1" s="628"/>
      <c r="FCL1" s="628"/>
      <c r="FCM1" s="628"/>
      <c r="FCN1" s="628"/>
      <c r="FCO1" s="628"/>
      <c r="FCP1" s="52"/>
      <c r="FCQ1" s="55"/>
      <c r="FCR1" s="628"/>
      <c r="FCS1" s="628"/>
      <c r="FCT1" s="628"/>
      <c r="FCU1" s="628"/>
      <c r="FCV1" s="628"/>
      <c r="FCW1" s="52"/>
      <c r="FCX1" s="55"/>
      <c r="FCY1" s="628"/>
      <c r="FCZ1" s="628"/>
      <c r="FDA1" s="628"/>
      <c r="FDB1" s="628"/>
      <c r="FDC1" s="628"/>
      <c r="FDD1" s="52"/>
      <c r="FDE1" s="55"/>
      <c r="FDF1" s="628"/>
      <c r="FDG1" s="628"/>
      <c r="FDH1" s="628"/>
      <c r="FDI1" s="628"/>
      <c r="FDJ1" s="628"/>
      <c r="FDK1" s="52"/>
      <c r="FDL1" s="55"/>
      <c r="FDM1" s="628"/>
      <c r="FDN1" s="628"/>
      <c r="FDO1" s="628"/>
      <c r="FDP1" s="628"/>
      <c r="FDQ1" s="628"/>
      <c r="FDR1" s="52"/>
      <c r="FDS1" s="55"/>
      <c r="FDT1" s="628"/>
      <c r="FDU1" s="628"/>
      <c r="FDV1" s="628"/>
      <c r="FDW1" s="628"/>
      <c r="FDX1" s="628"/>
      <c r="FDY1" s="52"/>
      <c r="FDZ1" s="55"/>
      <c r="FEA1" s="628"/>
      <c r="FEB1" s="628"/>
      <c r="FEC1" s="628"/>
      <c r="FED1" s="628"/>
      <c r="FEE1" s="628"/>
      <c r="FEF1" s="52"/>
      <c r="FEG1" s="55"/>
      <c r="FEH1" s="628"/>
      <c r="FEI1" s="628"/>
      <c r="FEJ1" s="628"/>
      <c r="FEK1" s="628"/>
      <c r="FEL1" s="628"/>
      <c r="FEM1" s="52"/>
      <c r="FEN1" s="55"/>
      <c r="FEO1" s="628"/>
      <c r="FEP1" s="628"/>
      <c r="FEQ1" s="628"/>
      <c r="FER1" s="628"/>
      <c r="FES1" s="628"/>
      <c r="FET1" s="52"/>
      <c r="FEU1" s="55"/>
      <c r="FEV1" s="628"/>
      <c r="FEW1" s="628"/>
      <c r="FEX1" s="628"/>
      <c r="FEY1" s="628"/>
      <c r="FEZ1" s="628"/>
      <c r="FFA1" s="52"/>
      <c r="FFB1" s="55"/>
      <c r="FFC1" s="628"/>
      <c r="FFD1" s="628"/>
      <c r="FFE1" s="628"/>
      <c r="FFF1" s="628"/>
      <c r="FFG1" s="628"/>
      <c r="FFH1" s="52"/>
      <c r="FFI1" s="55"/>
      <c r="FFJ1" s="628"/>
      <c r="FFK1" s="628"/>
      <c r="FFL1" s="628"/>
      <c r="FFM1" s="628"/>
      <c r="FFN1" s="628"/>
      <c r="FFO1" s="52"/>
      <c r="FFP1" s="55"/>
      <c r="FFQ1" s="628"/>
      <c r="FFR1" s="628"/>
      <c r="FFS1" s="628"/>
      <c r="FFT1" s="628"/>
      <c r="FFU1" s="628"/>
      <c r="FFV1" s="52"/>
      <c r="FFW1" s="55"/>
      <c r="FFX1" s="628"/>
      <c r="FFY1" s="628"/>
      <c r="FFZ1" s="628"/>
      <c r="FGA1" s="628"/>
      <c r="FGB1" s="628"/>
      <c r="FGC1" s="52"/>
      <c r="FGD1" s="55"/>
      <c r="FGE1" s="628"/>
      <c r="FGF1" s="628"/>
      <c r="FGG1" s="628"/>
      <c r="FGH1" s="628"/>
      <c r="FGI1" s="628"/>
      <c r="FGJ1" s="52"/>
      <c r="FGK1" s="55"/>
      <c r="FGL1" s="628"/>
      <c r="FGM1" s="628"/>
      <c r="FGN1" s="628"/>
      <c r="FGO1" s="628"/>
      <c r="FGP1" s="628"/>
      <c r="FGQ1" s="52"/>
      <c r="FGR1" s="55"/>
      <c r="FGS1" s="628"/>
      <c r="FGT1" s="628"/>
      <c r="FGU1" s="628"/>
      <c r="FGV1" s="628"/>
      <c r="FGW1" s="628"/>
      <c r="FGX1" s="52"/>
      <c r="FGY1" s="55"/>
      <c r="FGZ1" s="628"/>
      <c r="FHA1" s="628"/>
      <c r="FHB1" s="628"/>
      <c r="FHC1" s="628"/>
      <c r="FHD1" s="628"/>
      <c r="FHE1" s="52"/>
      <c r="FHF1" s="55"/>
      <c r="FHG1" s="628"/>
      <c r="FHH1" s="628"/>
      <c r="FHI1" s="628"/>
      <c r="FHJ1" s="628"/>
      <c r="FHK1" s="628"/>
      <c r="FHL1" s="52"/>
      <c r="FHM1" s="55"/>
      <c r="FHN1" s="628"/>
      <c r="FHO1" s="628"/>
      <c r="FHP1" s="628"/>
      <c r="FHQ1" s="628"/>
      <c r="FHR1" s="628"/>
      <c r="FHS1" s="52"/>
      <c r="FHT1" s="55"/>
      <c r="FHU1" s="628"/>
      <c r="FHV1" s="628"/>
      <c r="FHW1" s="628"/>
      <c r="FHX1" s="628"/>
      <c r="FHY1" s="628"/>
      <c r="FHZ1" s="52"/>
      <c r="FIA1" s="55"/>
      <c r="FIB1" s="628"/>
      <c r="FIC1" s="628"/>
      <c r="FID1" s="628"/>
      <c r="FIE1" s="628"/>
      <c r="FIF1" s="628"/>
      <c r="FIG1" s="52"/>
      <c r="FIH1" s="55"/>
      <c r="FII1" s="628"/>
      <c r="FIJ1" s="628"/>
      <c r="FIK1" s="628"/>
      <c r="FIL1" s="628"/>
      <c r="FIM1" s="628"/>
      <c r="FIN1" s="52"/>
      <c r="FIO1" s="55"/>
      <c r="FIP1" s="628"/>
      <c r="FIQ1" s="628"/>
      <c r="FIR1" s="628"/>
      <c r="FIS1" s="628"/>
      <c r="FIT1" s="628"/>
      <c r="FIU1" s="52"/>
      <c r="FIV1" s="55"/>
      <c r="FIW1" s="628"/>
      <c r="FIX1" s="628"/>
      <c r="FIY1" s="628"/>
      <c r="FIZ1" s="628"/>
      <c r="FJA1" s="628"/>
      <c r="FJB1" s="52"/>
      <c r="FJC1" s="55"/>
      <c r="FJD1" s="628"/>
      <c r="FJE1" s="628"/>
      <c r="FJF1" s="628"/>
      <c r="FJG1" s="628"/>
      <c r="FJH1" s="628"/>
      <c r="FJI1" s="52"/>
      <c r="FJJ1" s="55"/>
      <c r="FJK1" s="628"/>
      <c r="FJL1" s="628"/>
      <c r="FJM1" s="628"/>
      <c r="FJN1" s="628"/>
      <c r="FJO1" s="628"/>
      <c r="FJP1" s="52"/>
      <c r="FJQ1" s="55"/>
      <c r="FJR1" s="628"/>
      <c r="FJS1" s="628"/>
      <c r="FJT1" s="628"/>
      <c r="FJU1" s="628"/>
      <c r="FJV1" s="628"/>
      <c r="FJW1" s="52"/>
      <c r="FJX1" s="55"/>
      <c r="FJY1" s="628"/>
      <c r="FJZ1" s="628"/>
      <c r="FKA1" s="628"/>
      <c r="FKB1" s="628"/>
      <c r="FKC1" s="628"/>
      <c r="FKD1" s="52"/>
      <c r="FKE1" s="55"/>
      <c r="FKF1" s="628"/>
      <c r="FKG1" s="628"/>
      <c r="FKH1" s="628"/>
      <c r="FKI1" s="628"/>
      <c r="FKJ1" s="628"/>
      <c r="FKK1" s="52"/>
      <c r="FKL1" s="55"/>
      <c r="FKM1" s="628"/>
      <c r="FKN1" s="628"/>
      <c r="FKO1" s="628"/>
      <c r="FKP1" s="628"/>
      <c r="FKQ1" s="628"/>
      <c r="FKR1" s="52"/>
      <c r="FKS1" s="55"/>
      <c r="FKT1" s="628"/>
      <c r="FKU1" s="628"/>
      <c r="FKV1" s="628"/>
      <c r="FKW1" s="628"/>
      <c r="FKX1" s="628"/>
      <c r="FKY1" s="52"/>
      <c r="FKZ1" s="55"/>
      <c r="FLA1" s="628"/>
      <c r="FLB1" s="628"/>
      <c r="FLC1" s="628"/>
      <c r="FLD1" s="628"/>
      <c r="FLE1" s="628"/>
      <c r="FLF1" s="52"/>
      <c r="FLG1" s="55"/>
      <c r="FLH1" s="628"/>
      <c r="FLI1" s="628"/>
      <c r="FLJ1" s="628"/>
      <c r="FLK1" s="628"/>
      <c r="FLL1" s="628"/>
      <c r="FLM1" s="52"/>
      <c r="FLN1" s="55"/>
      <c r="FLO1" s="628"/>
      <c r="FLP1" s="628"/>
      <c r="FLQ1" s="628"/>
      <c r="FLR1" s="628"/>
      <c r="FLS1" s="628"/>
      <c r="FLT1" s="52"/>
      <c r="FLU1" s="55"/>
      <c r="FLV1" s="628"/>
      <c r="FLW1" s="628"/>
      <c r="FLX1" s="628"/>
      <c r="FLY1" s="628"/>
      <c r="FLZ1" s="628"/>
      <c r="FMA1" s="52"/>
      <c r="FMB1" s="55"/>
      <c r="FMC1" s="628"/>
      <c r="FMD1" s="628"/>
      <c r="FME1" s="628"/>
      <c r="FMF1" s="628"/>
      <c r="FMG1" s="628"/>
      <c r="FMH1" s="52"/>
      <c r="FMI1" s="55"/>
      <c r="FMJ1" s="628"/>
      <c r="FMK1" s="628"/>
      <c r="FML1" s="628"/>
      <c r="FMM1" s="628"/>
      <c r="FMN1" s="628"/>
      <c r="FMO1" s="52"/>
      <c r="FMP1" s="55"/>
      <c r="FMQ1" s="628"/>
      <c r="FMR1" s="628"/>
      <c r="FMS1" s="628"/>
      <c r="FMT1" s="628"/>
      <c r="FMU1" s="628"/>
      <c r="FMV1" s="52"/>
      <c r="FMW1" s="55"/>
      <c r="FMX1" s="628"/>
      <c r="FMY1" s="628"/>
      <c r="FMZ1" s="628"/>
      <c r="FNA1" s="628"/>
      <c r="FNB1" s="628"/>
      <c r="FNC1" s="52"/>
      <c r="FND1" s="55"/>
      <c r="FNE1" s="628"/>
      <c r="FNF1" s="628"/>
      <c r="FNG1" s="628"/>
      <c r="FNH1" s="628"/>
      <c r="FNI1" s="628"/>
      <c r="FNJ1" s="52"/>
      <c r="FNK1" s="55"/>
      <c r="FNL1" s="628"/>
      <c r="FNM1" s="628"/>
      <c r="FNN1" s="628"/>
      <c r="FNO1" s="628"/>
      <c r="FNP1" s="628"/>
      <c r="FNQ1" s="52"/>
      <c r="FNR1" s="55"/>
      <c r="FNS1" s="628"/>
      <c r="FNT1" s="628"/>
      <c r="FNU1" s="628"/>
      <c r="FNV1" s="628"/>
      <c r="FNW1" s="628"/>
      <c r="FNX1" s="52"/>
      <c r="FNY1" s="55"/>
      <c r="FNZ1" s="628"/>
      <c r="FOA1" s="628"/>
      <c r="FOB1" s="628"/>
      <c r="FOC1" s="628"/>
      <c r="FOD1" s="628"/>
      <c r="FOE1" s="52"/>
      <c r="FOF1" s="55"/>
      <c r="FOG1" s="628"/>
      <c r="FOH1" s="628"/>
      <c r="FOI1" s="628"/>
      <c r="FOJ1" s="628"/>
      <c r="FOK1" s="628"/>
      <c r="FOL1" s="52"/>
      <c r="FOM1" s="55"/>
      <c r="FON1" s="628"/>
      <c r="FOO1" s="628"/>
      <c r="FOP1" s="628"/>
      <c r="FOQ1" s="628"/>
      <c r="FOR1" s="628"/>
      <c r="FOS1" s="52"/>
      <c r="FOT1" s="55"/>
      <c r="FOU1" s="628"/>
      <c r="FOV1" s="628"/>
      <c r="FOW1" s="628"/>
      <c r="FOX1" s="628"/>
      <c r="FOY1" s="628"/>
      <c r="FOZ1" s="52"/>
      <c r="FPA1" s="55"/>
      <c r="FPB1" s="628"/>
      <c r="FPC1" s="628"/>
      <c r="FPD1" s="628"/>
      <c r="FPE1" s="628"/>
      <c r="FPF1" s="628"/>
      <c r="FPG1" s="52"/>
      <c r="FPH1" s="55"/>
      <c r="FPI1" s="628"/>
      <c r="FPJ1" s="628"/>
      <c r="FPK1" s="628"/>
      <c r="FPL1" s="628"/>
      <c r="FPM1" s="628"/>
      <c r="FPN1" s="52"/>
      <c r="FPO1" s="55"/>
      <c r="FPP1" s="628"/>
      <c r="FPQ1" s="628"/>
      <c r="FPR1" s="628"/>
      <c r="FPS1" s="628"/>
      <c r="FPT1" s="628"/>
      <c r="FPU1" s="52"/>
      <c r="FPV1" s="55"/>
      <c r="FPW1" s="628"/>
      <c r="FPX1" s="628"/>
      <c r="FPY1" s="628"/>
      <c r="FPZ1" s="628"/>
      <c r="FQA1" s="628"/>
      <c r="FQB1" s="52"/>
      <c r="FQC1" s="55"/>
      <c r="FQD1" s="628"/>
      <c r="FQE1" s="628"/>
      <c r="FQF1" s="628"/>
      <c r="FQG1" s="628"/>
      <c r="FQH1" s="628"/>
      <c r="FQI1" s="52"/>
      <c r="FQJ1" s="55"/>
      <c r="FQK1" s="628"/>
      <c r="FQL1" s="628"/>
      <c r="FQM1" s="628"/>
      <c r="FQN1" s="628"/>
      <c r="FQO1" s="628"/>
      <c r="FQP1" s="52"/>
      <c r="FQQ1" s="55"/>
      <c r="FQR1" s="628"/>
      <c r="FQS1" s="628"/>
      <c r="FQT1" s="628"/>
      <c r="FQU1" s="628"/>
      <c r="FQV1" s="628"/>
      <c r="FQW1" s="52"/>
      <c r="FQX1" s="55"/>
      <c r="FQY1" s="628"/>
      <c r="FQZ1" s="628"/>
      <c r="FRA1" s="628"/>
      <c r="FRB1" s="628"/>
      <c r="FRC1" s="628"/>
      <c r="FRD1" s="52"/>
      <c r="FRE1" s="55"/>
      <c r="FRF1" s="628"/>
      <c r="FRG1" s="628"/>
      <c r="FRH1" s="628"/>
      <c r="FRI1" s="628"/>
      <c r="FRJ1" s="628"/>
      <c r="FRK1" s="52"/>
      <c r="FRL1" s="55"/>
      <c r="FRM1" s="628"/>
      <c r="FRN1" s="628"/>
      <c r="FRO1" s="628"/>
      <c r="FRP1" s="628"/>
      <c r="FRQ1" s="628"/>
      <c r="FRR1" s="52"/>
      <c r="FRS1" s="55"/>
      <c r="FRT1" s="628"/>
      <c r="FRU1" s="628"/>
      <c r="FRV1" s="628"/>
      <c r="FRW1" s="628"/>
      <c r="FRX1" s="628"/>
      <c r="FRY1" s="52"/>
      <c r="FRZ1" s="55"/>
      <c r="FSA1" s="628"/>
      <c r="FSB1" s="628"/>
      <c r="FSC1" s="628"/>
      <c r="FSD1" s="628"/>
      <c r="FSE1" s="628"/>
      <c r="FSF1" s="52"/>
      <c r="FSG1" s="55"/>
      <c r="FSH1" s="628"/>
      <c r="FSI1" s="628"/>
      <c r="FSJ1" s="628"/>
      <c r="FSK1" s="628"/>
      <c r="FSL1" s="628"/>
      <c r="FSM1" s="52"/>
      <c r="FSN1" s="55"/>
      <c r="FSO1" s="628"/>
      <c r="FSP1" s="628"/>
      <c r="FSQ1" s="628"/>
      <c r="FSR1" s="628"/>
      <c r="FSS1" s="628"/>
      <c r="FST1" s="52"/>
      <c r="FSU1" s="55"/>
      <c r="FSV1" s="628"/>
      <c r="FSW1" s="628"/>
      <c r="FSX1" s="628"/>
      <c r="FSY1" s="628"/>
      <c r="FSZ1" s="628"/>
      <c r="FTA1" s="52"/>
      <c r="FTB1" s="55"/>
      <c r="FTC1" s="628"/>
      <c r="FTD1" s="628"/>
      <c r="FTE1" s="628"/>
      <c r="FTF1" s="628"/>
      <c r="FTG1" s="628"/>
      <c r="FTH1" s="52"/>
      <c r="FTI1" s="55"/>
      <c r="FTJ1" s="628"/>
      <c r="FTK1" s="628"/>
      <c r="FTL1" s="628"/>
      <c r="FTM1" s="628"/>
      <c r="FTN1" s="628"/>
      <c r="FTO1" s="52"/>
      <c r="FTP1" s="55"/>
      <c r="FTQ1" s="628"/>
      <c r="FTR1" s="628"/>
      <c r="FTS1" s="628"/>
      <c r="FTT1" s="628"/>
      <c r="FTU1" s="628"/>
      <c r="FTV1" s="52"/>
      <c r="FTW1" s="55"/>
      <c r="FTX1" s="628"/>
      <c r="FTY1" s="628"/>
      <c r="FTZ1" s="628"/>
      <c r="FUA1" s="628"/>
      <c r="FUB1" s="628"/>
      <c r="FUC1" s="52"/>
      <c r="FUD1" s="55"/>
      <c r="FUE1" s="628"/>
      <c r="FUF1" s="628"/>
      <c r="FUG1" s="628"/>
      <c r="FUH1" s="628"/>
      <c r="FUI1" s="628"/>
      <c r="FUJ1" s="52"/>
      <c r="FUK1" s="55"/>
      <c r="FUL1" s="628"/>
      <c r="FUM1" s="628"/>
      <c r="FUN1" s="628"/>
      <c r="FUO1" s="628"/>
      <c r="FUP1" s="628"/>
      <c r="FUQ1" s="52"/>
      <c r="FUR1" s="55"/>
      <c r="FUS1" s="628"/>
      <c r="FUT1" s="628"/>
      <c r="FUU1" s="628"/>
      <c r="FUV1" s="628"/>
      <c r="FUW1" s="628"/>
      <c r="FUX1" s="52"/>
      <c r="FUY1" s="55"/>
      <c r="FUZ1" s="628"/>
      <c r="FVA1" s="628"/>
      <c r="FVB1" s="628"/>
      <c r="FVC1" s="628"/>
      <c r="FVD1" s="628"/>
      <c r="FVE1" s="52"/>
      <c r="FVF1" s="55"/>
      <c r="FVG1" s="628"/>
      <c r="FVH1" s="628"/>
      <c r="FVI1" s="628"/>
      <c r="FVJ1" s="628"/>
      <c r="FVK1" s="628"/>
      <c r="FVL1" s="52"/>
      <c r="FVM1" s="55"/>
      <c r="FVN1" s="628"/>
      <c r="FVO1" s="628"/>
      <c r="FVP1" s="628"/>
      <c r="FVQ1" s="628"/>
      <c r="FVR1" s="628"/>
      <c r="FVS1" s="52"/>
      <c r="FVT1" s="55"/>
      <c r="FVU1" s="628"/>
      <c r="FVV1" s="628"/>
      <c r="FVW1" s="628"/>
      <c r="FVX1" s="628"/>
      <c r="FVY1" s="628"/>
      <c r="FVZ1" s="52"/>
      <c r="FWA1" s="55"/>
      <c r="FWB1" s="628"/>
      <c r="FWC1" s="628"/>
      <c r="FWD1" s="628"/>
      <c r="FWE1" s="628"/>
      <c r="FWF1" s="628"/>
      <c r="FWG1" s="52"/>
      <c r="FWH1" s="55"/>
      <c r="FWI1" s="628"/>
      <c r="FWJ1" s="628"/>
      <c r="FWK1" s="628"/>
      <c r="FWL1" s="628"/>
      <c r="FWM1" s="628"/>
      <c r="FWN1" s="52"/>
      <c r="FWO1" s="55"/>
      <c r="FWP1" s="628"/>
      <c r="FWQ1" s="628"/>
      <c r="FWR1" s="628"/>
      <c r="FWS1" s="628"/>
      <c r="FWT1" s="628"/>
      <c r="FWU1" s="52"/>
      <c r="FWV1" s="55"/>
      <c r="FWW1" s="628"/>
      <c r="FWX1" s="628"/>
      <c r="FWY1" s="628"/>
      <c r="FWZ1" s="628"/>
      <c r="FXA1" s="628"/>
      <c r="FXB1" s="52"/>
      <c r="FXC1" s="55"/>
      <c r="FXD1" s="628"/>
      <c r="FXE1" s="628"/>
      <c r="FXF1" s="628"/>
      <c r="FXG1" s="628"/>
      <c r="FXH1" s="628"/>
      <c r="FXI1" s="52"/>
      <c r="FXJ1" s="55"/>
      <c r="FXK1" s="628"/>
      <c r="FXL1" s="628"/>
      <c r="FXM1" s="628"/>
      <c r="FXN1" s="628"/>
      <c r="FXO1" s="628"/>
      <c r="FXP1" s="52"/>
      <c r="FXQ1" s="55"/>
      <c r="FXR1" s="628"/>
      <c r="FXS1" s="628"/>
      <c r="FXT1" s="628"/>
      <c r="FXU1" s="628"/>
      <c r="FXV1" s="628"/>
      <c r="FXW1" s="52"/>
      <c r="FXX1" s="55"/>
      <c r="FXY1" s="628"/>
      <c r="FXZ1" s="628"/>
      <c r="FYA1" s="628"/>
      <c r="FYB1" s="628"/>
      <c r="FYC1" s="628"/>
      <c r="FYD1" s="52"/>
      <c r="FYE1" s="55"/>
      <c r="FYF1" s="628"/>
      <c r="FYG1" s="628"/>
      <c r="FYH1" s="628"/>
      <c r="FYI1" s="628"/>
      <c r="FYJ1" s="628"/>
      <c r="FYK1" s="52"/>
      <c r="FYL1" s="55"/>
      <c r="FYM1" s="628"/>
      <c r="FYN1" s="628"/>
      <c r="FYO1" s="628"/>
      <c r="FYP1" s="628"/>
      <c r="FYQ1" s="628"/>
      <c r="FYR1" s="52"/>
      <c r="FYS1" s="55"/>
      <c r="FYT1" s="628"/>
      <c r="FYU1" s="628"/>
      <c r="FYV1" s="628"/>
      <c r="FYW1" s="628"/>
      <c r="FYX1" s="628"/>
      <c r="FYY1" s="52"/>
      <c r="FYZ1" s="55"/>
      <c r="FZA1" s="628"/>
      <c r="FZB1" s="628"/>
      <c r="FZC1" s="628"/>
      <c r="FZD1" s="628"/>
      <c r="FZE1" s="628"/>
      <c r="FZF1" s="52"/>
      <c r="FZG1" s="55"/>
      <c r="FZH1" s="628"/>
      <c r="FZI1" s="628"/>
      <c r="FZJ1" s="628"/>
      <c r="FZK1" s="628"/>
      <c r="FZL1" s="628"/>
      <c r="FZM1" s="52"/>
      <c r="FZN1" s="55"/>
      <c r="FZO1" s="628"/>
      <c r="FZP1" s="628"/>
      <c r="FZQ1" s="628"/>
      <c r="FZR1" s="628"/>
      <c r="FZS1" s="628"/>
      <c r="FZT1" s="52"/>
      <c r="FZU1" s="55"/>
      <c r="FZV1" s="628"/>
      <c r="FZW1" s="628"/>
      <c r="FZX1" s="628"/>
      <c r="FZY1" s="628"/>
      <c r="FZZ1" s="628"/>
      <c r="GAA1" s="52"/>
      <c r="GAB1" s="55"/>
      <c r="GAC1" s="628"/>
      <c r="GAD1" s="628"/>
      <c r="GAE1" s="628"/>
      <c r="GAF1" s="628"/>
      <c r="GAG1" s="628"/>
      <c r="GAH1" s="52"/>
      <c r="GAI1" s="55"/>
      <c r="GAJ1" s="628"/>
      <c r="GAK1" s="628"/>
      <c r="GAL1" s="628"/>
      <c r="GAM1" s="628"/>
      <c r="GAN1" s="628"/>
      <c r="GAO1" s="52"/>
      <c r="GAP1" s="55"/>
      <c r="GAQ1" s="628"/>
      <c r="GAR1" s="628"/>
      <c r="GAS1" s="628"/>
      <c r="GAT1" s="628"/>
      <c r="GAU1" s="628"/>
      <c r="GAV1" s="52"/>
      <c r="GAW1" s="55"/>
      <c r="GAX1" s="628"/>
      <c r="GAY1" s="628"/>
      <c r="GAZ1" s="628"/>
      <c r="GBA1" s="628"/>
      <c r="GBB1" s="628"/>
      <c r="GBC1" s="52"/>
      <c r="GBD1" s="55"/>
      <c r="GBE1" s="628"/>
      <c r="GBF1" s="628"/>
      <c r="GBG1" s="628"/>
      <c r="GBH1" s="628"/>
      <c r="GBI1" s="628"/>
      <c r="GBJ1" s="52"/>
      <c r="GBK1" s="55"/>
      <c r="GBL1" s="628"/>
      <c r="GBM1" s="628"/>
      <c r="GBN1" s="628"/>
      <c r="GBO1" s="628"/>
      <c r="GBP1" s="628"/>
      <c r="GBQ1" s="52"/>
      <c r="GBR1" s="55"/>
      <c r="GBS1" s="628"/>
      <c r="GBT1" s="628"/>
      <c r="GBU1" s="628"/>
      <c r="GBV1" s="628"/>
      <c r="GBW1" s="628"/>
      <c r="GBX1" s="52"/>
      <c r="GBY1" s="55"/>
      <c r="GBZ1" s="628"/>
      <c r="GCA1" s="628"/>
      <c r="GCB1" s="628"/>
      <c r="GCC1" s="628"/>
      <c r="GCD1" s="628"/>
      <c r="GCE1" s="52"/>
      <c r="GCF1" s="55"/>
      <c r="GCG1" s="628"/>
      <c r="GCH1" s="628"/>
      <c r="GCI1" s="628"/>
      <c r="GCJ1" s="628"/>
      <c r="GCK1" s="628"/>
      <c r="GCL1" s="52"/>
      <c r="GCM1" s="55"/>
      <c r="GCN1" s="628"/>
      <c r="GCO1" s="628"/>
      <c r="GCP1" s="628"/>
      <c r="GCQ1" s="628"/>
      <c r="GCR1" s="628"/>
      <c r="GCS1" s="52"/>
      <c r="GCT1" s="55"/>
      <c r="GCU1" s="628"/>
      <c r="GCV1" s="628"/>
      <c r="GCW1" s="628"/>
      <c r="GCX1" s="628"/>
      <c r="GCY1" s="628"/>
      <c r="GCZ1" s="52"/>
      <c r="GDA1" s="55"/>
      <c r="GDB1" s="628"/>
      <c r="GDC1" s="628"/>
      <c r="GDD1" s="628"/>
      <c r="GDE1" s="628"/>
      <c r="GDF1" s="628"/>
      <c r="GDG1" s="52"/>
      <c r="GDH1" s="55"/>
      <c r="GDI1" s="628"/>
      <c r="GDJ1" s="628"/>
      <c r="GDK1" s="628"/>
      <c r="GDL1" s="628"/>
      <c r="GDM1" s="628"/>
      <c r="GDN1" s="52"/>
      <c r="GDO1" s="55"/>
      <c r="GDP1" s="628"/>
      <c r="GDQ1" s="628"/>
      <c r="GDR1" s="628"/>
      <c r="GDS1" s="628"/>
      <c r="GDT1" s="628"/>
      <c r="GDU1" s="52"/>
      <c r="GDV1" s="55"/>
      <c r="GDW1" s="628"/>
      <c r="GDX1" s="628"/>
      <c r="GDY1" s="628"/>
      <c r="GDZ1" s="628"/>
      <c r="GEA1" s="628"/>
      <c r="GEB1" s="52"/>
      <c r="GEC1" s="55"/>
      <c r="GED1" s="628"/>
      <c r="GEE1" s="628"/>
      <c r="GEF1" s="628"/>
      <c r="GEG1" s="628"/>
      <c r="GEH1" s="628"/>
      <c r="GEI1" s="52"/>
      <c r="GEJ1" s="55"/>
      <c r="GEK1" s="628"/>
      <c r="GEL1" s="628"/>
      <c r="GEM1" s="628"/>
      <c r="GEN1" s="628"/>
      <c r="GEO1" s="628"/>
      <c r="GEP1" s="52"/>
      <c r="GEQ1" s="55"/>
      <c r="GER1" s="628"/>
      <c r="GES1" s="628"/>
      <c r="GET1" s="628"/>
      <c r="GEU1" s="628"/>
      <c r="GEV1" s="628"/>
      <c r="GEW1" s="52"/>
      <c r="GEX1" s="55"/>
      <c r="GEY1" s="628"/>
      <c r="GEZ1" s="628"/>
      <c r="GFA1" s="628"/>
      <c r="GFB1" s="628"/>
      <c r="GFC1" s="628"/>
      <c r="GFD1" s="52"/>
      <c r="GFE1" s="55"/>
      <c r="GFF1" s="628"/>
      <c r="GFG1" s="628"/>
      <c r="GFH1" s="628"/>
      <c r="GFI1" s="628"/>
      <c r="GFJ1" s="628"/>
      <c r="GFK1" s="52"/>
      <c r="GFL1" s="55"/>
      <c r="GFM1" s="628"/>
      <c r="GFN1" s="628"/>
      <c r="GFO1" s="628"/>
      <c r="GFP1" s="628"/>
      <c r="GFQ1" s="628"/>
      <c r="GFR1" s="52"/>
      <c r="GFS1" s="55"/>
      <c r="GFT1" s="628"/>
      <c r="GFU1" s="628"/>
      <c r="GFV1" s="628"/>
      <c r="GFW1" s="628"/>
      <c r="GFX1" s="628"/>
      <c r="GFY1" s="52"/>
      <c r="GFZ1" s="55"/>
      <c r="GGA1" s="628"/>
      <c r="GGB1" s="628"/>
      <c r="GGC1" s="628"/>
      <c r="GGD1" s="628"/>
      <c r="GGE1" s="628"/>
      <c r="GGF1" s="52"/>
      <c r="GGG1" s="55"/>
      <c r="GGH1" s="628"/>
      <c r="GGI1" s="628"/>
      <c r="GGJ1" s="628"/>
      <c r="GGK1" s="628"/>
      <c r="GGL1" s="628"/>
      <c r="GGM1" s="52"/>
      <c r="GGN1" s="55"/>
      <c r="GGO1" s="628"/>
      <c r="GGP1" s="628"/>
      <c r="GGQ1" s="628"/>
      <c r="GGR1" s="628"/>
      <c r="GGS1" s="628"/>
      <c r="GGT1" s="52"/>
      <c r="GGU1" s="55"/>
      <c r="GGV1" s="628"/>
      <c r="GGW1" s="628"/>
      <c r="GGX1" s="628"/>
      <c r="GGY1" s="628"/>
      <c r="GGZ1" s="628"/>
      <c r="GHA1" s="52"/>
      <c r="GHB1" s="55"/>
      <c r="GHC1" s="628"/>
      <c r="GHD1" s="628"/>
      <c r="GHE1" s="628"/>
      <c r="GHF1" s="628"/>
      <c r="GHG1" s="628"/>
      <c r="GHH1" s="52"/>
      <c r="GHI1" s="55"/>
      <c r="GHJ1" s="628"/>
      <c r="GHK1" s="628"/>
      <c r="GHL1" s="628"/>
      <c r="GHM1" s="628"/>
      <c r="GHN1" s="628"/>
      <c r="GHO1" s="52"/>
      <c r="GHP1" s="55"/>
      <c r="GHQ1" s="628"/>
      <c r="GHR1" s="628"/>
      <c r="GHS1" s="628"/>
      <c r="GHT1" s="628"/>
      <c r="GHU1" s="628"/>
      <c r="GHV1" s="52"/>
      <c r="GHW1" s="55"/>
      <c r="GHX1" s="628"/>
      <c r="GHY1" s="628"/>
      <c r="GHZ1" s="628"/>
      <c r="GIA1" s="628"/>
      <c r="GIB1" s="628"/>
      <c r="GIC1" s="52"/>
      <c r="GID1" s="55"/>
      <c r="GIE1" s="628"/>
      <c r="GIF1" s="628"/>
      <c r="GIG1" s="628"/>
      <c r="GIH1" s="628"/>
      <c r="GII1" s="628"/>
      <c r="GIJ1" s="52"/>
      <c r="GIK1" s="55"/>
      <c r="GIL1" s="628"/>
      <c r="GIM1" s="628"/>
      <c r="GIN1" s="628"/>
      <c r="GIO1" s="628"/>
      <c r="GIP1" s="628"/>
      <c r="GIQ1" s="52"/>
      <c r="GIR1" s="55"/>
      <c r="GIS1" s="628"/>
      <c r="GIT1" s="628"/>
      <c r="GIU1" s="628"/>
      <c r="GIV1" s="628"/>
      <c r="GIW1" s="628"/>
      <c r="GIX1" s="52"/>
      <c r="GIY1" s="55"/>
      <c r="GIZ1" s="628"/>
      <c r="GJA1" s="628"/>
      <c r="GJB1" s="628"/>
      <c r="GJC1" s="628"/>
      <c r="GJD1" s="628"/>
      <c r="GJE1" s="52"/>
      <c r="GJF1" s="55"/>
      <c r="GJG1" s="628"/>
      <c r="GJH1" s="628"/>
      <c r="GJI1" s="628"/>
      <c r="GJJ1" s="628"/>
      <c r="GJK1" s="628"/>
      <c r="GJL1" s="52"/>
      <c r="GJM1" s="55"/>
      <c r="GJN1" s="628"/>
      <c r="GJO1" s="628"/>
      <c r="GJP1" s="628"/>
      <c r="GJQ1" s="628"/>
      <c r="GJR1" s="628"/>
      <c r="GJS1" s="52"/>
      <c r="GJT1" s="55"/>
      <c r="GJU1" s="628"/>
      <c r="GJV1" s="628"/>
      <c r="GJW1" s="628"/>
      <c r="GJX1" s="628"/>
      <c r="GJY1" s="628"/>
      <c r="GJZ1" s="52"/>
      <c r="GKA1" s="55"/>
      <c r="GKB1" s="628"/>
      <c r="GKC1" s="628"/>
      <c r="GKD1" s="628"/>
      <c r="GKE1" s="628"/>
      <c r="GKF1" s="628"/>
      <c r="GKG1" s="52"/>
      <c r="GKH1" s="55"/>
      <c r="GKI1" s="628"/>
      <c r="GKJ1" s="628"/>
      <c r="GKK1" s="628"/>
      <c r="GKL1" s="628"/>
      <c r="GKM1" s="628"/>
      <c r="GKN1" s="52"/>
      <c r="GKO1" s="55"/>
      <c r="GKP1" s="628"/>
      <c r="GKQ1" s="628"/>
      <c r="GKR1" s="628"/>
      <c r="GKS1" s="628"/>
      <c r="GKT1" s="628"/>
      <c r="GKU1" s="52"/>
      <c r="GKV1" s="55"/>
      <c r="GKW1" s="628"/>
      <c r="GKX1" s="628"/>
      <c r="GKY1" s="628"/>
      <c r="GKZ1" s="628"/>
      <c r="GLA1" s="628"/>
      <c r="GLB1" s="52"/>
      <c r="GLC1" s="55"/>
      <c r="GLD1" s="628"/>
      <c r="GLE1" s="628"/>
      <c r="GLF1" s="628"/>
      <c r="GLG1" s="628"/>
      <c r="GLH1" s="628"/>
      <c r="GLI1" s="52"/>
      <c r="GLJ1" s="55"/>
      <c r="GLK1" s="628"/>
      <c r="GLL1" s="628"/>
      <c r="GLM1" s="628"/>
      <c r="GLN1" s="628"/>
      <c r="GLO1" s="628"/>
      <c r="GLP1" s="52"/>
      <c r="GLQ1" s="55"/>
      <c r="GLR1" s="628"/>
      <c r="GLS1" s="628"/>
      <c r="GLT1" s="628"/>
      <c r="GLU1" s="628"/>
      <c r="GLV1" s="628"/>
      <c r="GLW1" s="52"/>
      <c r="GLX1" s="55"/>
      <c r="GLY1" s="628"/>
      <c r="GLZ1" s="628"/>
      <c r="GMA1" s="628"/>
      <c r="GMB1" s="628"/>
      <c r="GMC1" s="628"/>
      <c r="GMD1" s="52"/>
      <c r="GME1" s="55"/>
      <c r="GMF1" s="628"/>
      <c r="GMG1" s="628"/>
      <c r="GMH1" s="628"/>
      <c r="GMI1" s="628"/>
      <c r="GMJ1" s="628"/>
      <c r="GMK1" s="52"/>
      <c r="GML1" s="55"/>
      <c r="GMM1" s="628"/>
      <c r="GMN1" s="628"/>
      <c r="GMO1" s="628"/>
      <c r="GMP1" s="628"/>
      <c r="GMQ1" s="628"/>
      <c r="GMR1" s="52"/>
      <c r="GMS1" s="55"/>
      <c r="GMT1" s="628"/>
      <c r="GMU1" s="628"/>
      <c r="GMV1" s="628"/>
      <c r="GMW1" s="628"/>
      <c r="GMX1" s="628"/>
      <c r="GMY1" s="52"/>
      <c r="GMZ1" s="55"/>
      <c r="GNA1" s="628"/>
      <c r="GNB1" s="628"/>
      <c r="GNC1" s="628"/>
      <c r="GND1" s="628"/>
      <c r="GNE1" s="628"/>
      <c r="GNF1" s="52"/>
      <c r="GNG1" s="55"/>
      <c r="GNH1" s="628"/>
      <c r="GNI1" s="628"/>
      <c r="GNJ1" s="628"/>
      <c r="GNK1" s="628"/>
      <c r="GNL1" s="628"/>
      <c r="GNM1" s="52"/>
      <c r="GNN1" s="55"/>
      <c r="GNO1" s="628"/>
      <c r="GNP1" s="628"/>
      <c r="GNQ1" s="628"/>
      <c r="GNR1" s="628"/>
      <c r="GNS1" s="628"/>
      <c r="GNT1" s="52"/>
      <c r="GNU1" s="55"/>
      <c r="GNV1" s="628"/>
      <c r="GNW1" s="628"/>
      <c r="GNX1" s="628"/>
      <c r="GNY1" s="628"/>
      <c r="GNZ1" s="628"/>
      <c r="GOA1" s="52"/>
      <c r="GOB1" s="55"/>
      <c r="GOC1" s="628"/>
      <c r="GOD1" s="628"/>
      <c r="GOE1" s="628"/>
      <c r="GOF1" s="628"/>
      <c r="GOG1" s="628"/>
      <c r="GOH1" s="52"/>
      <c r="GOI1" s="55"/>
      <c r="GOJ1" s="628"/>
      <c r="GOK1" s="628"/>
      <c r="GOL1" s="628"/>
      <c r="GOM1" s="628"/>
      <c r="GON1" s="628"/>
      <c r="GOO1" s="52"/>
      <c r="GOP1" s="55"/>
      <c r="GOQ1" s="628"/>
      <c r="GOR1" s="628"/>
      <c r="GOS1" s="628"/>
      <c r="GOT1" s="628"/>
      <c r="GOU1" s="628"/>
      <c r="GOV1" s="52"/>
      <c r="GOW1" s="55"/>
      <c r="GOX1" s="628"/>
      <c r="GOY1" s="628"/>
      <c r="GOZ1" s="628"/>
      <c r="GPA1" s="628"/>
      <c r="GPB1" s="628"/>
      <c r="GPC1" s="52"/>
      <c r="GPD1" s="55"/>
      <c r="GPE1" s="628"/>
      <c r="GPF1" s="628"/>
      <c r="GPG1" s="628"/>
      <c r="GPH1" s="628"/>
      <c r="GPI1" s="628"/>
      <c r="GPJ1" s="52"/>
      <c r="GPK1" s="55"/>
      <c r="GPL1" s="628"/>
      <c r="GPM1" s="628"/>
      <c r="GPN1" s="628"/>
      <c r="GPO1" s="628"/>
      <c r="GPP1" s="628"/>
      <c r="GPQ1" s="52"/>
      <c r="GPR1" s="55"/>
      <c r="GPS1" s="628"/>
      <c r="GPT1" s="628"/>
      <c r="GPU1" s="628"/>
      <c r="GPV1" s="628"/>
      <c r="GPW1" s="628"/>
      <c r="GPX1" s="52"/>
      <c r="GPY1" s="55"/>
      <c r="GPZ1" s="628"/>
      <c r="GQA1" s="628"/>
      <c r="GQB1" s="628"/>
      <c r="GQC1" s="628"/>
      <c r="GQD1" s="628"/>
      <c r="GQE1" s="52"/>
      <c r="GQF1" s="55"/>
      <c r="GQG1" s="628"/>
      <c r="GQH1" s="628"/>
      <c r="GQI1" s="628"/>
      <c r="GQJ1" s="628"/>
      <c r="GQK1" s="628"/>
      <c r="GQL1" s="52"/>
      <c r="GQM1" s="55"/>
      <c r="GQN1" s="628"/>
      <c r="GQO1" s="628"/>
      <c r="GQP1" s="628"/>
      <c r="GQQ1" s="628"/>
      <c r="GQR1" s="628"/>
      <c r="GQS1" s="52"/>
      <c r="GQT1" s="55"/>
      <c r="GQU1" s="628"/>
      <c r="GQV1" s="628"/>
      <c r="GQW1" s="628"/>
      <c r="GQX1" s="628"/>
      <c r="GQY1" s="628"/>
      <c r="GQZ1" s="52"/>
      <c r="GRA1" s="55"/>
      <c r="GRB1" s="628"/>
      <c r="GRC1" s="628"/>
      <c r="GRD1" s="628"/>
      <c r="GRE1" s="628"/>
      <c r="GRF1" s="628"/>
      <c r="GRG1" s="52"/>
      <c r="GRH1" s="55"/>
      <c r="GRI1" s="628"/>
      <c r="GRJ1" s="628"/>
      <c r="GRK1" s="628"/>
      <c r="GRL1" s="628"/>
      <c r="GRM1" s="628"/>
      <c r="GRN1" s="52"/>
      <c r="GRO1" s="55"/>
      <c r="GRP1" s="628"/>
      <c r="GRQ1" s="628"/>
      <c r="GRR1" s="628"/>
      <c r="GRS1" s="628"/>
      <c r="GRT1" s="628"/>
      <c r="GRU1" s="52"/>
      <c r="GRV1" s="55"/>
      <c r="GRW1" s="628"/>
      <c r="GRX1" s="628"/>
      <c r="GRY1" s="628"/>
      <c r="GRZ1" s="628"/>
      <c r="GSA1" s="628"/>
      <c r="GSB1" s="52"/>
      <c r="GSC1" s="55"/>
      <c r="GSD1" s="628"/>
      <c r="GSE1" s="628"/>
      <c r="GSF1" s="628"/>
      <c r="GSG1" s="628"/>
      <c r="GSH1" s="628"/>
      <c r="GSI1" s="52"/>
      <c r="GSJ1" s="55"/>
      <c r="GSK1" s="628"/>
      <c r="GSL1" s="628"/>
      <c r="GSM1" s="628"/>
      <c r="GSN1" s="628"/>
      <c r="GSO1" s="628"/>
      <c r="GSP1" s="52"/>
      <c r="GSQ1" s="55"/>
      <c r="GSR1" s="628"/>
      <c r="GSS1" s="628"/>
      <c r="GST1" s="628"/>
      <c r="GSU1" s="628"/>
      <c r="GSV1" s="628"/>
      <c r="GSW1" s="52"/>
      <c r="GSX1" s="55"/>
      <c r="GSY1" s="628"/>
      <c r="GSZ1" s="628"/>
      <c r="GTA1" s="628"/>
      <c r="GTB1" s="628"/>
      <c r="GTC1" s="628"/>
      <c r="GTD1" s="52"/>
      <c r="GTE1" s="55"/>
      <c r="GTF1" s="628"/>
      <c r="GTG1" s="628"/>
      <c r="GTH1" s="628"/>
      <c r="GTI1" s="628"/>
      <c r="GTJ1" s="628"/>
      <c r="GTK1" s="52"/>
      <c r="GTL1" s="55"/>
      <c r="GTM1" s="628"/>
      <c r="GTN1" s="628"/>
      <c r="GTO1" s="628"/>
      <c r="GTP1" s="628"/>
      <c r="GTQ1" s="628"/>
      <c r="GTR1" s="52"/>
      <c r="GTS1" s="55"/>
      <c r="GTT1" s="628"/>
      <c r="GTU1" s="628"/>
      <c r="GTV1" s="628"/>
      <c r="GTW1" s="628"/>
      <c r="GTX1" s="628"/>
      <c r="GTY1" s="52"/>
      <c r="GTZ1" s="55"/>
      <c r="GUA1" s="628"/>
      <c r="GUB1" s="628"/>
      <c r="GUC1" s="628"/>
      <c r="GUD1" s="628"/>
      <c r="GUE1" s="628"/>
      <c r="GUF1" s="52"/>
      <c r="GUG1" s="55"/>
      <c r="GUH1" s="628"/>
      <c r="GUI1" s="628"/>
      <c r="GUJ1" s="628"/>
      <c r="GUK1" s="628"/>
      <c r="GUL1" s="628"/>
      <c r="GUM1" s="52"/>
      <c r="GUN1" s="55"/>
      <c r="GUO1" s="628"/>
      <c r="GUP1" s="628"/>
      <c r="GUQ1" s="628"/>
      <c r="GUR1" s="628"/>
      <c r="GUS1" s="628"/>
      <c r="GUT1" s="52"/>
      <c r="GUU1" s="55"/>
      <c r="GUV1" s="628"/>
      <c r="GUW1" s="628"/>
      <c r="GUX1" s="628"/>
      <c r="GUY1" s="628"/>
      <c r="GUZ1" s="628"/>
      <c r="GVA1" s="52"/>
      <c r="GVB1" s="55"/>
      <c r="GVC1" s="628"/>
      <c r="GVD1" s="628"/>
      <c r="GVE1" s="628"/>
      <c r="GVF1" s="628"/>
      <c r="GVG1" s="628"/>
      <c r="GVH1" s="52"/>
      <c r="GVI1" s="55"/>
      <c r="GVJ1" s="628"/>
      <c r="GVK1" s="628"/>
      <c r="GVL1" s="628"/>
      <c r="GVM1" s="628"/>
      <c r="GVN1" s="628"/>
      <c r="GVO1" s="52"/>
      <c r="GVP1" s="55"/>
      <c r="GVQ1" s="628"/>
      <c r="GVR1" s="628"/>
      <c r="GVS1" s="628"/>
      <c r="GVT1" s="628"/>
      <c r="GVU1" s="628"/>
      <c r="GVV1" s="52"/>
      <c r="GVW1" s="55"/>
      <c r="GVX1" s="628"/>
      <c r="GVY1" s="628"/>
      <c r="GVZ1" s="628"/>
      <c r="GWA1" s="628"/>
      <c r="GWB1" s="628"/>
      <c r="GWC1" s="52"/>
      <c r="GWD1" s="55"/>
      <c r="GWE1" s="628"/>
      <c r="GWF1" s="628"/>
      <c r="GWG1" s="628"/>
      <c r="GWH1" s="628"/>
      <c r="GWI1" s="628"/>
      <c r="GWJ1" s="52"/>
      <c r="GWK1" s="55"/>
      <c r="GWL1" s="628"/>
      <c r="GWM1" s="628"/>
      <c r="GWN1" s="628"/>
      <c r="GWO1" s="628"/>
      <c r="GWP1" s="628"/>
      <c r="GWQ1" s="52"/>
      <c r="GWR1" s="55"/>
      <c r="GWS1" s="628"/>
      <c r="GWT1" s="628"/>
      <c r="GWU1" s="628"/>
      <c r="GWV1" s="628"/>
      <c r="GWW1" s="628"/>
      <c r="GWX1" s="52"/>
      <c r="GWY1" s="55"/>
      <c r="GWZ1" s="628"/>
      <c r="GXA1" s="628"/>
      <c r="GXB1" s="628"/>
      <c r="GXC1" s="628"/>
      <c r="GXD1" s="628"/>
      <c r="GXE1" s="52"/>
      <c r="GXF1" s="55"/>
      <c r="GXG1" s="628"/>
      <c r="GXH1" s="628"/>
      <c r="GXI1" s="628"/>
      <c r="GXJ1" s="628"/>
      <c r="GXK1" s="628"/>
      <c r="GXL1" s="52"/>
      <c r="GXM1" s="55"/>
      <c r="GXN1" s="628"/>
      <c r="GXO1" s="628"/>
      <c r="GXP1" s="628"/>
      <c r="GXQ1" s="628"/>
      <c r="GXR1" s="628"/>
      <c r="GXS1" s="52"/>
      <c r="GXT1" s="55"/>
      <c r="GXU1" s="628"/>
      <c r="GXV1" s="628"/>
      <c r="GXW1" s="628"/>
      <c r="GXX1" s="628"/>
      <c r="GXY1" s="628"/>
      <c r="GXZ1" s="52"/>
      <c r="GYA1" s="55"/>
      <c r="GYB1" s="628"/>
      <c r="GYC1" s="628"/>
      <c r="GYD1" s="628"/>
      <c r="GYE1" s="628"/>
      <c r="GYF1" s="628"/>
      <c r="GYG1" s="52"/>
      <c r="GYH1" s="55"/>
      <c r="GYI1" s="628"/>
      <c r="GYJ1" s="628"/>
      <c r="GYK1" s="628"/>
      <c r="GYL1" s="628"/>
      <c r="GYM1" s="628"/>
      <c r="GYN1" s="52"/>
      <c r="GYO1" s="55"/>
      <c r="GYP1" s="628"/>
      <c r="GYQ1" s="628"/>
      <c r="GYR1" s="628"/>
      <c r="GYS1" s="628"/>
      <c r="GYT1" s="628"/>
      <c r="GYU1" s="52"/>
      <c r="GYV1" s="55"/>
      <c r="GYW1" s="628"/>
      <c r="GYX1" s="628"/>
      <c r="GYY1" s="628"/>
      <c r="GYZ1" s="628"/>
      <c r="GZA1" s="628"/>
      <c r="GZB1" s="52"/>
      <c r="GZC1" s="55"/>
      <c r="GZD1" s="628"/>
      <c r="GZE1" s="628"/>
      <c r="GZF1" s="628"/>
      <c r="GZG1" s="628"/>
      <c r="GZH1" s="628"/>
      <c r="GZI1" s="52"/>
      <c r="GZJ1" s="55"/>
      <c r="GZK1" s="628"/>
      <c r="GZL1" s="628"/>
      <c r="GZM1" s="628"/>
      <c r="GZN1" s="628"/>
      <c r="GZO1" s="628"/>
      <c r="GZP1" s="52"/>
      <c r="GZQ1" s="55"/>
      <c r="GZR1" s="628"/>
      <c r="GZS1" s="628"/>
      <c r="GZT1" s="628"/>
      <c r="GZU1" s="628"/>
      <c r="GZV1" s="628"/>
      <c r="GZW1" s="52"/>
      <c r="GZX1" s="55"/>
      <c r="GZY1" s="628"/>
      <c r="GZZ1" s="628"/>
      <c r="HAA1" s="628"/>
      <c r="HAB1" s="628"/>
      <c r="HAC1" s="628"/>
      <c r="HAD1" s="52"/>
      <c r="HAE1" s="55"/>
      <c r="HAF1" s="628"/>
      <c r="HAG1" s="628"/>
      <c r="HAH1" s="628"/>
      <c r="HAI1" s="628"/>
      <c r="HAJ1" s="628"/>
      <c r="HAK1" s="52"/>
      <c r="HAL1" s="55"/>
      <c r="HAM1" s="628"/>
      <c r="HAN1" s="628"/>
      <c r="HAO1" s="628"/>
      <c r="HAP1" s="628"/>
      <c r="HAQ1" s="628"/>
      <c r="HAR1" s="52"/>
      <c r="HAS1" s="55"/>
      <c r="HAT1" s="628"/>
      <c r="HAU1" s="628"/>
      <c r="HAV1" s="628"/>
      <c r="HAW1" s="628"/>
      <c r="HAX1" s="628"/>
      <c r="HAY1" s="52"/>
      <c r="HAZ1" s="55"/>
      <c r="HBA1" s="628"/>
      <c r="HBB1" s="628"/>
      <c r="HBC1" s="628"/>
      <c r="HBD1" s="628"/>
      <c r="HBE1" s="628"/>
      <c r="HBF1" s="52"/>
      <c r="HBG1" s="55"/>
      <c r="HBH1" s="628"/>
      <c r="HBI1" s="628"/>
      <c r="HBJ1" s="628"/>
      <c r="HBK1" s="628"/>
      <c r="HBL1" s="628"/>
      <c r="HBM1" s="52"/>
      <c r="HBN1" s="55"/>
      <c r="HBO1" s="628"/>
      <c r="HBP1" s="628"/>
      <c r="HBQ1" s="628"/>
      <c r="HBR1" s="628"/>
      <c r="HBS1" s="628"/>
      <c r="HBT1" s="52"/>
      <c r="HBU1" s="55"/>
      <c r="HBV1" s="628"/>
      <c r="HBW1" s="628"/>
      <c r="HBX1" s="628"/>
      <c r="HBY1" s="628"/>
      <c r="HBZ1" s="628"/>
      <c r="HCA1" s="52"/>
      <c r="HCB1" s="55"/>
      <c r="HCC1" s="628"/>
      <c r="HCD1" s="628"/>
      <c r="HCE1" s="628"/>
      <c r="HCF1" s="628"/>
      <c r="HCG1" s="628"/>
      <c r="HCH1" s="52"/>
      <c r="HCI1" s="55"/>
      <c r="HCJ1" s="628"/>
      <c r="HCK1" s="628"/>
      <c r="HCL1" s="628"/>
      <c r="HCM1" s="628"/>
      <c r="HCN1" s="628"/>
      <c r="HCO1" s="52"/>
      <c r="HCP1" s="55"/>
      <c r="HCQ1" s="628"/>
      <c r="HCR1" s="628"/>
      <c r="HCS1" s="628"/>
      <c r="HCT1" s="628"/>
      <c r="HCU1" s="628"/>
      <c r="HCV1" s="52"/>
      <c r="HCW1" s="55"/>
      <c r="HCX1" s="628"/>
      <c r="HCY1" s="628"/>
      <c r="HCZ1" s="628"/>
      <c r="HDA1" s="628"/>
      <c r="HDB1" s="628"/>
      <c r="HDC1" s="52"/>
      <c r="HDD1" s="55"/>
      <c r="HDE1" s="628"/>
      <c r="HDF1" s="628"/>
      <c r="HDG1" s="628"/>
      <c r="HDH1" s="628"/>
      <c r="HDI1" s="628"/>
      <c r="HDJ1" s="52"/>
      <c r="HDK1" s="55"/>
      <c r="HDL1" s="628"/>
      <c r="HDM1" s="628"/>
      <c r="HDN1" s="628"/>
      <c r="HDO1" s="628"/>
      <c r="HDP1" s="628"/>
      <c r="HDQ1" s="52"/>
      <c r="HDR1" s="55"/>
      <c r="HDS1" s="628"/>
      <c r="HDT1" s="628"/>
      <c r="HDU1" s="628"/>
      <c r="HDV1" s="628"/>
      <c r="HDW1" s="628"/>
      <c r="HDX1" s="52"/>
      <c r="HDY1" s="55"/>
      <c r="HDZ1" s="628"/>
      <c r="HEA1" s="628"/>
      <c r="HEB1" s="628"/>
      <c r="HEC1" s="628"/>
      <c r="HED1" s="628"/>
      <c r="HEE1" s="52"/>
      <c r="HEF1" s="55"/>
      <c r="HEG1" s="628"/>
      <c r="HEH1" s="628"/>
      <c r="HEI1" s="628"/>
      <c r="HEJ1" s="628"/>
      <c r="HEK1" s="628"/>
      <c r="HEL1" s="52"/>
      <c r="HEM1" s="55"/>
      <c r="HEN1" s="628"/>
      <c r="HEO1" s="628"/>
      <c r="HEP1" s="628"/>
      <c r="HEQ1" s="628"/>
      <c r="HER1" s="628"/>
      <c r="HES1" s="52"/>
      <c r="HET1" s="55"/>
      <c r="HEU1" s="628"/>
      <c r="HEV1" s="628"/>
      <c r="HEW1" s="628"/>
      <c r="HEX1" s="628"/>
      <c r="HEY1" s="628"/>
      <c r="HEZ1" s="52"/>
      <c r="HFA1" s="55"/>
      <c r="HFB1" s="628"/>
      <c r="HFC1" s="628"/>
      <c r="HFD1" s="628"/>
      <c r="HFE1" s="628"/>
      <c r="HFF1" s="628"/>
      <c r="HFG1" s="52"/>
      <c r="HFH1" s="55"/>
      <c r="HFI1" s="628"/>
      <c r="HFJ1" s="628"/>
      <c r="HFK1" s="628"/>
      <c r="HFL1" s="628"/>
      <c r="HFM1" s="628"/>
      <c r="HFN1" s="52"/>
      <c r="HFO1" s="55"/>
      <c r="HFP1" s="628"/>
      <c r="HFQ1" s="628"/>
      <c r="HFR1" s="628"/>
      <c r="HFS1" s="628"/>
      <c r="HFT1" s="628"/>
      <c r="HFU1" s="52"/>
      <c r="HFV1" s="55"/>
      <c r="HFW1" s="628"/>
      <c r="HFX1" s="628"/>
      <c r="HFY1" s="628"/>
      <c r="HFZ1" s="628"/>
      <c r="HGA1" s="628"/>
      <c r="HGB1" s="52"/>
      <c r="HGC1" s="55"/>
      <c r="HGD1" s="628"/>
      <c r="HGE1" s="628"/>
      <c r="HGF1" s="628"/>
      <c r="HGG1" s="628"/>
      <c r="HGH1" s="628"/>
      <c r="HGI1" s="52"/>
      <c r="HGJ1" s="55"/>
      <c r="HGK1" s="628"/>
      <c r="HGL1" s="628"/>
      <c r="HGM1" s="628"/>
      <c r="HGN1" s="628"/>
      <c r="HGO1" s="628"/>
      <c r="HGP1" s="52"/>
      <c r="HGQ1" s="55"/>
      <c r="HGR1" s="628"/>
      <c r="HGS1" s="628"/>
      <c r="HGT1" s="628"/>
      <c r="HGU1" s="628"/>
      <c r="HGV1" s="628"/>
      <c r="HGW1" s="52"/>
      <c r="HGX1" s="55"/>
      <c r="HGY1" s="628"/>
      <c r="HGZ1" s="628"/>
      <c r="HHA1" s="628"/>
      <c r="HHB1" s="628"/>
      <c r="HHC1" s="628"/>
      <c r="HHD1" s="52"/>
      <c r="HHE1" s="55"/>
      <c r="HHF1" s="628"/>
      <c r="HHG1" s="628"/>
      <c r="HHH1" s="628"/>
      <c r="HHI1" s="628"/>
      <c r="HHJ1" s="628"/>
      <c r="HHK1" s="52"/>
      <c r="HHL1" s="55"/>
      <c r="HHM1" s="628"/>
      <c r="HHN1" s="628"/>
      <c r="HHO1" s="628"/>
      <c r="HHP1" s="628"/>
      <c r="HHQ1" s="628"/>
      <c r="HHR1" s="52"/>
      <c r="HHS1" s="55"/>
      <c r="HHT1" s="628"/>
      <c r="HHU1" s="628"/>
      <c r="HHV1" s="628"/>
      <c r="HHW1" s="628"/>
      <c r="HHX1" s="628"/>
      <c r="HHY1" s="52"/>
      <c r="HHZ1" s="55"/>
      <c r="HIA1" s="628"/>
      <c r="HIB1" s="628"/>
      <c r="HIC1" s="628"/>
      <c r="HID1" s="628"/>
      <c r="HIE1" s="628"/>
      <c r="HIF1" s="52"/>
      <c r="HIG1" s="55"/>
      <c r="HIH1" s="628"/>
      <c r="HII1" s="628"/>
      <c r="HIJ1" s="628"/>
      <c r="HIK1" s="628"/>
      <c r="HIL1" s="628"/>
      <c r="HIM1" s="52"/>
      <c r="HIN1" s="55"/>
      <c r="HIO1" s="628"/>
      <c r="HIP1" s="628"/>
      <c r="HIQ1" s="628"/>
      <c r="HIR1" s="628"/>
      <c r="HIS1" s="628"/>
      <c r="HIT1" s="52"/>
      <c r="HIU1" s="55"/>
      <c r="HIV1" s="628"/>
      <c r="HIW1" s="628"/>
      <c r="HIX1" s="628"/>
      <c r="HIY1" s="628"/>
      <c r="HIZ1" s="628"/>
      <c r="HJA1" s="52"/>
      <c r="HJB1" s="55"/>
      <c r="HJC1" s="628"/>
      <c r="HJD1" s="628"/>
      <c r="HJE1" s="628"/>
      <c r="HJF1" s="628"/>
      <c r="HJG1" s="628"/>
      <c r="HJH1" s="52"/>
      <c r="HJI1" s="55"/>
      <c r="HJJ1" s="628"/>
      <c r="HJK1" s="628"/>
      <c r="HJL1" s="628"/>
      <c r="HJM1" s="628"/>
      <c r="HJN1" s="628"/>
      <c r="HJO1" s="52"/>
      <c r="HJP1" s="55"/>
      <c r="HJQ1" s="628"/>
      <c r="HJR1" s="628"/>
      <c r="HJS1" s="628"/>
      <c r="HJT1" s="628"/>
      <c r="HJU1" s="628"/>
      <c r="HJV1" s="52"/>
      <c r="HJW1" s="55"/>
      <c r="HJX1" s="628"/>
      <c r="HJY1" s="628"/>
      <c r="HJZ1" s="628"/>
      <c r="HKA1" s="628"/>
      <c r="HKB1" s="628"/>
      <c r="HKC1" s="52"/>
      <c r="HKD1" s="55"/>
      <c r="HKE1" s="628"/>
      <c r="HKF1" s="628"/>
      <c r="HKG1" s="628"/>
      <c r="HKH1" s="628"/>
      <c r="HKI1" s="628"/>
      <c r="HKJ1" s="52"/>
      <c r="HKK1" s="55"/>
      <c r="HKL1" s="628"/>
      <c r="HKM1" s="628"/>
      <c r="HKN1" s="628"/>
      <c r="HKO1" s="628"/>
      <c r="HKP1" s="628"/>
      <c r="HKQ1" s="52"/>
      <c r="HKR1" s="55"/>
      <c r="HKS1" s="628"/>
      <c r="HKT1" s="628"/>
      <c r="HKU1" s="628"/>
      <c r="HKV1" s="628"/>
      <c r="HKW1" s="628"/>
      <c r="HKX1" s="52"/>
      <c r="HKY1" s="55"/>
      <c r="HKZ1" s="628"/>
      <c r="HLA1" s="628"/>
      <c r="HLB1" s="628"/>
      <c r="HLC1" s="628"/>
      <c r="HLD1" s="628"/>
      <c r="HLE1" s="52"/>
      <c r="HLF1" s="55"/>
      <c r="HLG1" s="628"/>
      <c r="HLH1" s="628"/>
      <c r="HLI1" s="628"/>
      <c r="HLJ1" s="628"/>
      <c r="HLK1" s="628"/>
      <c r="HLL1" s="52"/>
      <c r="HLM1" s="55"/>
      <c r="HLN1" s="628"/>
      <c r="HLO1" s="628"/>
      <c r="HLP1" s="628"/>
      <c r="HLQ1" s="628"/>
      <c r="HLR1" s="628"/>
      <c r="HLS1" s="52"/>
      <c r="HLT1" s="55"/>
      <c r="HLU1" s="628"/>
      <c r="HLV1" s="628"/>
      <c r="HLW1" s="628"/>
      <c r="HLX1" s="628"/>
      <c r="HLY1" s="628"/>
      <c r="HLZ1" s="52"/>
      <c r="HMA1" s="55"/>
      <c r="HMB1" s="628"/>
      <c r="HMC1" s="628"/>
      <c r="HMD1" s="628"/>
      <c r="HME1" s="628"/>
      <c r="HMF1" s="628"/>
      <c r="HMG1" s="52"/>
      <c r="HMH1" s="55"/>
      <c r="HMI1" s="628"/>
      <c r="HMJ1" s="628"/>
      <c r="HMK1" s="628"/>
      <c r="HML1" s="628"/>
      <c r="HMM1" s="628"/>
      <c r="HMN1" s="52"/>
      <c r="HMO1" s="55"/>
      <c r="HMP1" s="628"/>
      <c r="HMQ1" s="628"/>
      <c r="HMR1" s="628"/>
      <c r="HMS1" s="628"/>
      <c r="HMT1" s="628"/>
      <c r="HMU1" s="52"/>
      <c r="HMV1" s="55"/>
      <c r="HMW1" s="628"/>
      <c r="HMX1" s="628"/>
      <c r="HMY1" s="628"/>
      <c r="HMZ1" s="628"/>
      <c r="HNA1" s="628"/>
      <c r="HNB1" s="52"/>
      <c r="HNC1" s="55"/>
      <c r="HND1" s="628"/>
      <c r="HNE1" s="628"/>
      <c r="HNF1" s="628"/>
      <c r="HNG1" s="628"/>
      <c r="HNH1" s="628"/>
      <c r="HNI1" s="52"/>
      <c r="HNJ1" s="55"/>
      <c r="HNK1" s="628"/>
      <c r="HNL1" s="628"/>
      <c r="HNM1" s="628"/>
      <c r="HNN1" s="628"/>
      <c r="HNO1" s="628"/>
      <c r="HNP1" s="52"/>
      <c r="HNQ1" s="55"/>
      <c r="HNR1" s="628"/>
      <c r="HNS1" s="628"/>
      <c r="HNT1" s="628"/>
      <c r="HNU1" s="628"/>
      <c r="HNV1" s="628"/>
      <c r="HNW1" s="52"/>
      <c r="HNX1" s="55"/>
      <c r="HNY1" s="628"/>
      <c r="HNZ1" s="628"/>
      <c r="HOA1" s="628"/>
      <c r="HOB1" s="628"/>
      <c r="HOC1" s="628"/>
      <c r="HOD1" s="52"/>
      <c r="HOE1" s="55"/>
      <c r="HOF1" s="628"/>
      <c r="HOG1" s="628"/>
      <c r="HOH1" s="628"/>
      <c r="HOI1" s="628"/>
      <c r="HOJ1" s="628"/>
      <c r="HOK1" s="52"/>
      <c r="HOL1" s="55"/>
      <c r="HOM1" s="628"/>
      <c r="HON1" s="628"/>
      <c r="HOO1" s="628"/>
      <c r="HOP1" s="628"/>
      <c r="HOQ1" s="628"/>
      <c r="HOR1" s="52"/>
      <c r="HOS1" s="55"/>
      <c r="HOT1" s="628"/>
      <c r="HOU1" s="628"/>
      <c r="HOV1" s="628"/>
      <c r="HOW1" s="628"/>
      <c r="HOX1" s="628"/>
      <c r="HOY1" s="52"/>
      <c r="HOZ1" s="55"/>
      <c r="HPA1" s="628"/>
      <c r="HPB1" s="628"/>
      <c r="HPC1" s="628"/>
      <c r="HPD1" s="628"/>
      <c r="HPE1" s="628"/>
      <c r="HPF1" s="52"/>
      <c r="HPG1" s="55"/>
      <c r="HPH1" s="628"/>
      <c r="HPI1" s="628"/>
      <c r="HPJ1" s="628"/>
      <c r="HPK1" s="628"/>
      <c r="HPL1" s="628"/>
      <c r="HPM1" s="52"/>
      <c r="HPN1" s="55"/>
      <c r="HPO1" s="628"/>
      <c r="HPP1" s="628"/>
      <c r="HPQ1" s="628"/>
      <c r="HPR1" s="628"/>
      <c r="HPS1" s="628"/>
      <c r="HPT1" s="52"/>
      <c r="HPU1" s="55"/>
      <c r="HPV1" s="628"/>
      <c r="HPW1" s="628"/>
      <c r="HPX1" s="628"/>
      <c r="HPY1" s="628"/>
      <c r="HPZ1" s="628"/>
      <c r="HQA1" s="52"/>
      <c r="HQB1" s="55"/>
      <c r="HQC1" s="628"/>
      <c r="HQD1" s="628"/>
      <c r="HQE1" s="628"/>
      <c r="HQF1" s="628"/>
      <c r="HQG1" s="628"/>
      <c r="HQH1" s="52"/>
      <c r="HQI1" s="55"/>
      <c r="HQJ1" s="628"/>
      <c r="HQK1" s="628"/>
      <c r="HQL1" s="628"/>
      <c r="HQM1" s="628"/>
      <c r="HQN1" s="628"/>
      <c r="HQO1" s="52"/>
      <c r="HQP1" s="55"/>
      <c r="HQQ1" s="628"/>
      <c r="HQR1" s="628"/>
      <c r="HQS1" s="628"/>
      <c r="HQT1" s="628"/>
      <c r="HQU1" s="628"/>
      <c r="HQV1" s="52"/>
      <c r="HQW1" s="55"/>
      <c r="HQX1" s="628"/>
      <c r="HQY1" s="628"/>
      <c r="HQZ1" s="628"/>
      <c r="HRA1" s="628"/>
      <c r="HRB1" s="628"/>
      <c r="HRC1" s="52"/>
      <c r="HRD1" s="55"/>
      <c r="HRE1" s="628"/>
      <c r="HRF1" s="628"/>
      <c r="HRG1" s="628"/>
      <c r="HRH1" s="628"/>
      <c r="HRI1" s="628"/>
      <c r="HRJ1" s="52"/>
      <c r="HRK1" s="55"/>
      <c r="HRL1" s="628"/>
      <c r="HRM1" s="628"/>
      <c r="HRN1" s="628"/>
      <c r="HRO1" s="628"/>
      <c r="HRP1" s="628"/>
      <c r="HRQ1" s="52"/>
      <c r="HRR1" s="55"/>
      <c r="HRS1" s="628"/>
      <c r="HRT1" s="628"/>
      <c r="HRU1" s="628"/>
      <c r="HRV1" s="628"/>
      <c r="HRW1" s="628"/>
      <c r="HRX1" s="52"/>
      <c r="HRY1" s="55"/>
      <c r="HRZ1" s="628"/>
      <c r="HSA1" s="628"/>
      <c r="HSB1" s="628"/>
      <c r="HSC1" s="628"/>
      <c r="HSD1" s="628"/>
      <c r="HSE1" s="52"/>
      <c r="HSF1" s="55"/>
      <c r="HSG1" s="628"/>
      <c r="HSH1" s="628"/>
      <c r="HSI1" s="628"/>
      <c r="HSJ1" s="628"/>
      <c r="HSK1" s="628"/>
      <c r="HSL1" s="52"/>
      <c r="HSM1" s="55"/>
      <c r="HSN1" s="628"/>
      <c r="HSO1" s="628"/>
      <c r="HSP1" s="628"/>
      <c r="HSQ1" s="628"/>
      <c r="HSR1" s="628"/>
      <c r="HSS1" s="52"/>
      <c r="HST1" s="55"/>
      <c r="HSU1" s="628"/>
      <c r="HSV1" s="628"/>
      <c r="HSW1" s="628"/>
      <c r="HSX1" s="628"/>
      <c r="HSY1" s="628"/>
      <c r="HSZ1" s="52"/>
      <c r="HTA1" s="55"/>
      <c r="HTB1" s="628"/>
      <c r="HTC1" s="628"/>
      <c r="HTD1" s="628"/>
      <c r="HTE1" s="628"/>
      <c r="HTF1" s="628"/>
      <c r="HTG1" s="52"/>
      <c r="HTH1" s="55"/>
      <c r="HTI1" s="628"/>
      <c r="HTJ1" s="628"/>
      <c r="HTK1" s="628"/>
      <c r="HTL1" s="628"/>
      <c r="HTM1" s="628"/>
      <c r="HTN1" s="52"/>
      <c r="HTO1" s="55"/>
      <c r="HTP1" s="628"/>
      <c r="HTQ1" s="628"/>
      <c r="HTR1" s="628"/>
      <c r="HTS1" s="628"/>
      <c r="HTT1" s="628"/>
      <c r="HTU1" s="52"/>
      <c r="HTV1" s="55"/>
      <c r="HTW1" s="628"/>
      <c r="HTX1" s="628"/>
      <c r="HTY1" s="628"/>
      <c r="HTZ1" s="628"/>
      <c r="HUA1" s="628"/>
      <c r="HUB1" s="52"/>
      <c r="HUC1" s="55"/>
      <c r="HUD1" s="628"/>
      <c r="HUE1" s="628"/>
      <c r="HUF1" s="628"/>
      <c r="HUG1" s="628"/>
      <c r="HUH1" s="628"/>
      <c r="HUI1" s="52"/>
      <c r="HUJ1" s="55"/>
      <c r="HUK1" s="628"/>
      <c r="HUL1" s="628"/>
      <c r="HUM1" s="628"/>
      <c r="HUN1" s="628"/>
      <c r="HUO1" s="628"/>
      <c r="HUP1" s="52"/>
      <c r="HUQ1" s="55"/>
      <c r="HUR1" s="628"/>
      <c r="HUS1" s="628"/>
      <c r="HUT1" s="628"/>
      <c r="HUU1" s="628"/>
      <c r="HUV1" s="628"/>
      <c r="HUW1" s="52"/>
      <c r="HUX1" s="55"/>
      <c r="HUY1" s="628"/>
      <c r="HUZ1" s="628"/>
      <c r="HVA1" s="628"/>
      <c r="HVB1" s="628"/>
      <c r="HVC1" s="628"/>
      <c r="HVD1" s="52"/>
      <c r="HVE1" s="55"/>
      <c r="HVF1" s="628"/>
      <c r="HVG1" s="628"/>
      <c r="HVH1" s="628"/>
      <c r="HVI1" s="628"/>
      <c r="HVJ1" s="628"/>
      <c r="HVK1" s="52"/>
      <c r="HVL1" s="55"/>
      <c r="HVM1" s="628"/>
      <c r="HVN1" s="628"/>
      <c r="HVO1" s="628"/>
      <c r="HVP1" s="628"/>
      <c r="HVQ1" s="628"/>
      <c r="HVR1" s="52"/>
      <c r="HVS1" s="55"/>
      <c r="HVT1" s="628"/>
      <c r="HVU1" s="628"/>
      <c r="HVV1" s="628"/>
      <c r="HVW1" s="628"/>
      <c r="HVX1" s="628"/>
      <c r="HVY1" s="52"/>
      <c r="HVZ1" s="55"/>
      <c r="HWA1" s="628"/>
      <c r="HWB1" s="628"/>
      <c r="HWC1" s="628"/>
      <c r="HWD1" s="628"/>
      <c r="HWE1" s="628"/>
      <c r="HWF1" s="52"/>
      <c r="HWG1" s="55"/>
      <c r="HWH1" s="628"/>
      <c r="HWI1" s="628"/>
      <c r="HWJ1" s="628"/>
      <c r="HWK1" s="628"/>
      <c r="HWL1" s="628"/>
      <c r="HWM1" s="52"/>
      <c r="HWN1" s="55"/>
      <c r="HWO1" s="628"/>
      <c r="HWP1" s="628"/>
      <c r="HWQ1" s="628"/>
      <c r="HWR1" s="628"/>
      <c r="HWS1" s="628"/>
      <c r="HWT1" s="52"/>
      <c r="HWU1" s="55"/>
      <c r="HWV1" s="628"/>
      <c r="HWW1" s="628"/>
      <c r="HWX1" s="628"/>
      <c r="HWY1" s="628"/>
      <c r="HWZ1" s="628"/>
      <c r="HXA1" s="52"/>
      <c r="HXB1" s="55"/>
      <c r="HXC1" s="628"/>
      <c r="HXD1" s="628"/>
      <c r="HXE1" s="628"/>
      <c r="HXF1" s="628"/>
      <c r="HXG1" s="628"/>
      <c r="HXH1" s="52"/>
      <c r="HXI1" s="55"/>
      <c r="HXJ1" s="628"/>
      <c r="HXK1" s="628"/>
      <c r="HXL1" s="628"/>
      <c r="HXM1" s="628"/>
      <c r="HXN1" s="628"/>
      <c r="HXO1" s="52"/>
      <c r="HXP1" s="55"/>
      <c r="HXQ1" s="628"/>
      <c r="HXR1" s="628"/>
      <c r="HXS1" s="628"/>
      <c r="HXT1" s="628"/>
      <c r="HXU1" s="628"/>
      <c r="HXV1" s="52"/>
      <c r="HXW1" s="55"/>
      <c r="HXX1" s="628"/>
      <c r="HXY1" s="628"/>
      <c r="HXZ1" s="628"/>
      <c r="HYA1" s="628"/>
      <c r="HYB1" s="628"/>
      <c r="HYC1" s="52"/>
      <c r="HYD1" s="55"/>
      <c r="HYE1" s="628"/>
      <c r="HYF1" s="628"/>
      <c r="HYG1" s="628"/>
      <c r="HYH1" s="628"/>
      <c r="HYI1" s="628"/>
      <c r="HYJ1" s="52"/>
      <c r="HYK1" s="55"/>
      <c r="HYL1" s="628"/>
      <c r="HYM1" s="628"/>
      <c r="HYN1" s="628"/>
      <c r="HYO1" s="628"/>
      <c r="HYP1" s="628"/>
      <c r="HYQ1" s="52"/>
      <c r="HYR1" s="55"/>
      <c r="HYS1" s="628"/>
      <c r="HYT1" s="628"/>
      <c r="HYU1" s="628"/>
      <c r="HYV1" s="628"/>
      <c r="HYW1" s="628"/>
      <c r="HYX1" s="52"/>
      <c r="HYY1" s="55"/>
      <c r="HYZ1" s="628"/>
      <c r="HZA1" s="628"/>
      <c r="HZB1" s="628"/>
      <c r="HZC1" s="628"/>
      <c r="HZD1" s="628"/>
      <c r="HZE1" s="52"/>
      <c r="HZF1" s="55"/>
      <c r="HZG1" s="628"/>
      <c r="HZH1" s="628"/>
      <c r="HZI1" s="628"/>
      <c r="HZJ1" s="628"/>
      <c r="HZK1" s="628"/>
      <c r="HZL1" s="52"/>
      <c r="HZM1" s="55"/>
      <c r="HZN1" s="628"/>
      <c r="HZO1" s="628"/>
      <c r="HZP1" s="628"/>
      <c r="HZQ1" s="628"/>
      <c r="HZR1" s="628"/>
      <c r="HZS1" s="52"/>
      <c r="HZT1" s="55"/>
      <c r="HZU1" s="628"/>
      <c r="HZV1" s="628"/>
      <c r="HZW1" s="628"/>
      <c r="HZX1" s="628"/>
      <c r="HZY1" s="628"/>
      <c r="HZZ1" s="52"/>
      <c r="IAA1" s="55"/>
      <c r="IAB1" s="628"/>
      <c r="IAC1" s="628"/>
      <c r="IAD1" s="628"/>
      <c r="IAE1" s="628"/>
      <c r="IAF1" s="628"/>
      <c r="IAG1" s="52"/>
      <c r="IAH1" s="55"/>
      <c r="IAI1" s="628"/>
      <c r="IAJ1" s="628"/>
      <c r="IAK1" s="628"/>
      <c r="IAL1" s="628"/>
      <c r="IAM1" s="628"/>
      <c r="IAN1" s="52"/>
      <c r="IAO1" s="55"/>
      <c r="IAP1" s="628"/>
      <c r="IAQ1" s="628"/>
      <c r="IAR1" s="628"/>
      <c r="IAS1" s="628"/>
      <c r="IAT1" s="628"/>
      <c r="IAU1" s="52"/>
      <c r="IAV1" s="55"/>
      <c r="IAW1" s="628"/>
      <c r="IAX1" s="628"/>
      <c r="IAY1" s="628"/>
      <c r="IAZ1" s="628"/>
      <c r="IBA1" s="628"/>
      <c r="IBB1" s="52"/>
      <c r="IBC1" s="55"/>
      <c r="IBD1" s="628"/>
      <c r="IBE1" s="628"/>
      <c r="IBF1" s="628"/>
      <c r="IBG1" s="628"/>
      <c r="IBH1" s="628"/>
      <c r="IBI1" s="52"/>
      <c r="IBJ1" s="55"/>
      <c r="IBK1" s="628"/>
      <c r="IBL1" s="628"/>
      <c r="IBM1" s="628"/>
      <c r="IBN1" s="628"/>
      <c r="IBO1" s="628"/>
      <c r="IBP1" s="52"/>
      <c r="IBQ1" s="55"/>
      <c r="IBR1" s="628"/>
      <c r="IBS1" s="628"/>
      <c r="IBT1" s="628"/>
      <c r="IBU1" s="628"/>
      <c r="IBV1" s="628"/>
      <c r="IBW1" s="52"/>
      <c r="IBX1" s="55"/>
      <c r="IBY1" s="628"/>
      <c r="IBZ1" s="628"/>
      <c r="ICA1" s="628"/>
      <c r="ICB1" s="628"/>
      <c r="ICC1" s="628"/>
      <c r="ICD1" s="52"/>
      <c r="ICE1" s="55"/>
      <c r="ICF1" s="628"/>
      <c r="ICG1" s="628"/>
      <c r="ICH1" s="628"/>
      <c r="ICI1" s="628"/>
      <c r="ICJ1" s="628"/>
      <c r="ICK1" s="52"/>
      <c r="ICL1" s="55"/>
      <c r="ICM1" s="628"/>
      <c r="ICN1" s="628"/>
      <c r="ICO1" s="628"/>
      <c r="ICP1" s="628"/>
      <c r="ICQ1" s="628"/>
      <c r="ICR1" s="52"/>
      <c r="ICS1" s="55"/>
      <c r="ICT1" s="628"/>
      <c r="ICU1" s="628"/>
      <c r="ICV1" s="628"/>
      <c r="ICW1" s="628"/>
      <c r="ICX1" s="628"/>
      <c r="ICY1" s="52"/>
      <c r="ICZ1" s="55"/>
      <c r="IDA1" s="628"/>
      <c r="IDB1" s="628"/>
      <c r="IDC1" s="628"/>
      <c r="IDD1" s="628"/>
      <c r="IDE1" s="628"/>
      <c r="IDF1" s="52"/>
      <c r="IDG1" s="55"/>
      <c r="IDH1" s="628"/>
      <c r="IDI1" s="628"/>
      <c r="IDJ1" s="628"/>
      <c r="IDK1" s="628"/>
      <c r="IDL1" s="628"/>
      <c r="IDM1" s="52"/>
      <c r="IDN1" s="55"/>
      <c r="IDO1" s="628"/>
      <c r="IDP1" s="628"/>
      <c r="IDQ1" s="628"/>
      <c r="IDR1" s="628"/>
      <c r="IDS1" s="628"/>
      <c r="IDT1" s="52"/>
      <c r="IDU1" s="55"/>
      <c r="IDV1" s="628"/>
      <c r="IDW1" s="628"/>
      <c r="IDX1" s="628"/>
      <c r="IDY1" s="628"/>
      <c r="IDZ1" s="628"/>
      <c r="IEA1" s="52"/>
      <c r="IEB1" s="55"/>
      <c r="IEC1" s="628"/>
      <c r="IED1" s="628"/>
      <c r="IEE1" s="628"/>
      <c r="IEF1" s="628"/>
      <c r="IEG1" s="628"/>
      <c r="IEH1" s="52"/>
      <c r="IEI1" s="55"/>
      <c r="IEJ1" s="628"/>
      <c r="IEK1" s="628"/>
      <c r="IEL1" s="628"/>
      <c r="IEM1" s="628"/>
      <c r="IEN1" s="628"/>
      <c r="IEO1" s="52"/>
      <c r="IEP1" s="55"/>
      <c r="IEQ1" s="628"/>
      <c r="IER1" s="628"/>
      <c r="IES1" s="628"/>
      <c r="IET1" s="628"/>
      <c r="IEU1" s="628"/>
      <c r="IEV1" s="52"/>
      <c r="IEW1" s="55"/>
      <c r="IEX1" s="628"/>
      <c r="IEY1" s="628"/>
      <c r="IEZ1" s="628"/>
      <c r="IFA1" s="628"/>
      <c r="IFB1" s="628"/>
      <c r="IFC1" s="52"/>
      <c r="IFD1" s="55"/>
      <c r="IFE1" s="628"/>
      <c r="IFF1" s="628"/>
      <c r="IFG1" s="628"/>
      <c r="IFH1" s="628"/>
      <c r="IFI1" s="628"/>
      <c r="IFJ1" s="52"/>
      <c r="IFK1" s="55"/>
      <c r="IFL1" s="628"/>
      <c r="IFM1" s="628"/>
      <c r="IFN1" s="628"/>
      <c r="IFO1" s="628"/>
      <c r="IFP1" s="628"/>
      <c r="IFQ1" s="52"/>
      <c r="IFR1" s="55"/>
      <c r="IFS1" s="628"/>
      <c r="IFT1" s="628"/>
      <c r="IFU1" s="628"/>
      <c r="IFV1" s="628"/>
      <c r="IFW1" s="628"/>
      <c r="IFX1" s="52"/>
      <c r="IFY1" s="55"/>
      <c r="IFZ1" s="628"/>
      <c r="IGA1" s="628"/>
      <c r="IGB1" s="628"/>
      <c r="IGC1" s="628"/>
      <c r="IGD1" s="628"/>
      <c r="IGE1" s="52"/>
      <c r="IGF1" s="55"/>
      <c r="IGG1" s="628"/>
      <c r="IGH1" s="628"/>
      <c r="IGI1" s="628"/>
      <c r="IGJ1" s="628"/>
      <c r="IGK1" s="628"/>
      <c r="IGL1" s="52"/>
      <c r="IGM1" s="55"/>
      <c r="IGN1" s="628"/>
      <c r="IGO1" s="628"/>
      <c r="IGP1" s="628"/>
      <c r="IGQ1" s="628"/>
      <c r="IGR1" s="628"/>
      <c r="IGS1" s="52"/>
      <c r="IGT1" s="55"/>
      <c r="IGU1" s="628"/>
      <c r="IGV1" s="628"/>
      <c r="IGW1" s="628"/>
      <c r="IGX1" s="628"/>
      <c r="IGY1" s="628"/>
      <c r="IGZ1" s="52"/>
      <c r="IHA1" s="55"/>
      <c r="IHB1" s="628"/>
      <c r="IHC1" s="628"/>
      <c r="IHD1" s="628"/>
      <c r="IHE1" s="628"/>
      <c r="IHF1" s="628"/>
      <c r="IHG1" s="52"/>
      <c r="IHH1" s="55"/>
      <c r="IHI1" s="628"/>
      <c r="IHJ1" s="628"/>
      <c r="IHK1" s="628"/>
      <c r="IHL1" s="628"/>
      <c r="IHM1" s="628"/>
      <c r="IHN1" s="52"/>
      <c r="IHO1" s="55"/>
      <c r="IHP1" s="628"/>
      <c r="IHQ1" s="628"/>
      <c r="IHR1" s="628"/>
      <c r="IHS1" s="628"/>
      <c r="IHT1" s="628"/>
      <c r="IHU1" s="52"/>
      <c r="IHV1" s="55"/>
      <c r="IHW1" s="628"/>
      <c r="IHX1" s="628"/>
      <c r="IHY1" s="628"/>
      <c r="IHZ1" s="628"/>
      <c r="IIA1" s="628"/>
      <c r="IIB1" s="52"/>
      <c r="IIC1" s="55"/>
      <c r="IID1" s="628"/>
      <c r="IIE1" s="628"/>
      <c r="IIF1" s="628"/>
      <c r="IIG1" s="628"/>
      <c r="IIH1" s="628"/>
      <c r="III1" s="52"/>
      <c r="IIJ1" s="55"/>
      <c r="IIK1" s="628"/>
      <c r="IIL1" s="628"/>
      <c r="IIM1" s="628"/>
      <c r="IIN1" s="628"/>
      <c r="IIO1" s="628"/>
      <c r="IIP1" s="52"/>
      <c r="IIQ1" s="55"/>
      <c r="IIR1" s="628"/>
      <c r="IIS1" s="628"/>
      <c r="IIT1" s="628"/>
      <c r="IIU1" s="628"/>
      <c r="IIV1" s="628"/>
      <c r="IIW1" s="52"/>
      <c r="IIX1" s="55"/>
      <c r="IIY1" s="628"/>
      <c r="IIZ1" s="628"/>
      <c r="IJA1" s="628"/>
      <c r="IJB1" s="628"/>
      <c r="IJC1" s="628"/>
      <c r="IJD1" s="52"/>
      <c r="IJE1" s="55"/>
      <c r="IJF1" s="628"/>
      <c r="IJG1" s="628"/>
      <c r="IJH1" s="628"/>
      <c r="IJI1" s="628"/>
      <c r="IJJ1" s="628"/>
      <c r="IJK1" s="52"/>
      <c r="IJL1" s="55"/>
      <c r="IJM1" s="628"/>
      <c r="IJN1" s="628"/>
      <c r="IJO1" s="628"/>
      <c r="IJP1" s="628"/>
      <c r="IJQ1" s="628"/>
      <c r="IJR1" s="52"/>
      <c r="IJS1" s="55"/>
      <c r="IJT1" s="628"/>
      <c r="IJU1" s="628"/>
      <c r="IJV1" s="628"/>
      <c r="IJW1" s="628"/>
      <c r="IJX1" s="628"/>
      <c r="IJY1" s="52"/>
      <c r="IJZ1" s="55"/>
      <c r="IKA1" s="628"/>
      <c r="IKB1" s="628"/>
      <c r="IKC1" s="628"/>
      <c r="IKD1" s="628"/>
      <c r="IKE1" s="628"/>
      <c r="IKF1" s="52"/>
      <c r="IKG1" s="55"/>
      <c r="IKH1" s="628"/>
      <c r="IKI1" s="628"/>
      <c r="IKJ1" s="628"/>
      <c r="IKK1" s="628"/>
      <c r="IKL1" s="628"/>
      <c r="IKM1" s="52"/>
      <c r="IKN1" s="55"/>
      <c r="IKO1" s="628"/>
      <c r="IKP1" s="628"/>
      <c r="IKQ1" s="628"/>
      <c r="IKR1" s="628"/>
      <c r="IKS1" s="628"/>
      <c r="IKT1" s="52"/>
      <c r="IKU1" s="55"/>
      <c r="IKV1" s="628"/>
      <c r="IKW1" s="628"/>
      <c r="IKX1" s="628"/>
      <c r="IKY1" s="628"/>
      <c r="IKZ1" s="628"/>
      <c r="ILA1" s="52"/>
      <c r="ILB1" s="55"/>
      <c r="ILC1" s="628"/>
      <c r="ILD1" s="628"/>
      <c r="ILE1" s="628"/>
      <c r="ILF1" s="628"/>
      <c r="ILG1" s="628"/>
      <c r="ILH1" s="52"/>
      <c r="ILI1" s="55"/>
      <c r="ILJ1" s="628"/>
      <c r="ILK1" s="628"/>
      <c r="ILL1" s="628"/>
      <c r="ILM1" s="628"/>
      <c r="ILN1" s="628"/>
      <c r="ILO1" s="52"/>
      <c r="ILP1" s="55"/>
      <c r="ILQ1" s="628"/>
      <c r="ILR1" s="628"/>
      <c r="ILS1" s="628"/>
      <c r="ILT1" s="628"/>
      <c r="ILU1" s="628"/>
      <c r="ILV1" s="52"/>
      <c r="ILW1" s="55"/>
      <c r="ILX1" s="628"/>
      <c r="ILY1" s="628"/>
      <c r="ILZ1" s="628"/>
      <c r="IMA1" s="628"/>
      <c r="IMB1" s="628"/>
      <c r="IMC1" s="52"/>
      <c r="IMD1" s="55"/>
      <c r="IME1" s="628"/>
      <c r="IMF1" s="628"/>
      <c r="IMG1" s="628"/>
      <c r="IMH1" s="628"/>
      <c r="IMI1" s="628"/>
      <c r="IMJ1" s="52"/>
      <c r="IMK1" s="55"/>
      <c r="IML1" s="628"/>
      <c r="IMM1" s="628"/>
      <c r="IMN1" s="628"/>
      <c r="IMO1" s="628"/>
      <c r="IMP1" s="628"/>
      <c r="IMQ1" s="52"/>
      <c r="IMR1" s="55"/>
      <c r="IMS1" s="628"/>
      <c r="IMT1" s="628"/>
      <c r="IMU1" s="628"/>
      <c r="IMV1" s="628"/>
      <c r="IMW1" s="628"/>
      <c r="IMX1" s="52"/>
      <c r="IMY1" s="55"/>
      <c r="IMZ1" s="628"/>
      <c r="INA1" s="628"/>
      <c r="INB1" s="628"/>
      <c r="INC1" s="628"/>
      <c r="IND1" s="628"/>
      <c r="INE1" s="52"/>
      <c r="INF1" s="55"/>
      <c r="ING1" s="628"/>
      <c r="INH1" s="628"/>
      <c r="INI1" s="628"/>
      <c r="INJ1" s="628"/>
      <c r="INK1" s="628"/>
      <c r="INL1" s="52"/>
      <c r="INM1" s="55"/>
      <c r="INN1" s="628"/>
      <c r="INO1" s="628"/>
      <c r="INP1" s="628"/>
      <c r="INQ1" s="628"/>
      <c r="INR1" s="628"/>
      <c r="INS1" s="52"/>
      <c r="INT1" s="55"/>
      <c r="INU1" s="628"/>
      <c r="INV1" s="628"/>
      <c r="INW1" s="628"/>
      <c r="INX1" s="628"/>
      <c r="INY1" s="628"/>
      <c r="INZ1" s="52"/>
      <c r="IOA1" s="55"/>
      <c r="IOB1" s="628"/>
      <c r="IOC1" s="628"/>
      <c r="IOD1" s="628"/>
      <c r="IOE1" s="628"/>
      <c r="IOF1" s="628"/>
      <c r="IOG1" s="52"/>
      <c r="IOH1" s="55"/>
      <c r="IOI1" s="628"/>
      <c r="IOJ1" s="628"/>
      <c r="IOK1" s="628"/>
      <c r="IOL1" s="628"/>
      <c r="IOM1" s="628"/>
      <c r="ION1" s="52"/>
      <c r="IOO1" s="55"/>
      <c r="IOP1" s="628"/>
      <c r="IOQ1" s="628"/>
      <c r="IOR1" s="628"/>
      <c r="IOS1" s="628"/>
      <c r="IOT1" s="628"/>
      <c r="IOU1" s="52"/>
      <c r="IOV1" s="55"/>
      <c r="IOW1" s="628"/>
      <c r="IOX1" s="628"/>
      <c r="IOY1" s="628"/>
      <c r="IOZ1" s="628"/>
      <c r="IPA1" s="628"/>
      <c r="IPB1" s="52"/>
      <c r="IPC1" s="55"/>
      <c r="IPD1" s="628"/>
      <c r="IPE1" s="628"/>
      <c r="IPF1" s="628"/>
      <c r="IPG1" s="628"/>
      <c r="IPH1" s="628"/>
      <c r="IPI1" s="52"/>
      <c r="IPJ1" s="55"/>
      <c r="IPK1" s="628"/>
      <c r="IPL1" s="628"/>
      <c r="IPM1" s="628"/>
      <c r="IPN1" s="628"/>
      <c r="IPO1" s="628"/>
      <c r="IPP1" s="52"/>
      <c r="IPQ1" s="55"/>
      <c r="IPR1" s="628"/>
      <c r="IPS1" s="628"/>
      <c r="IPT1" s="628"/>
      <c r="IPU1" s="628"/>
      <c r="IPV1" s="628"/>
      <c r="IPW1" s="52"/>
      <c r="IPX1" s="55"/>
      <c r="IPY1" s="628"/>
      <c r="IPZ1" s="628"/>
      <c r="IQA1" s="628"/>
      <c r="IQB1" s="628"/>
      <c r="IQC1" s="628"/>
      <c r="IQD1" s="52"/>
      <c r="IQE1" s="55"/>
      <c r="IQF1" s="628"/>
      <c r="IQG1" s="628"/>
      <c r="IQH1" s="628"/>
      <c r="IQI1" s="628"/>
      <c r="IQJ1" s="628"/>
      <c r="IQK1" s="52"/>
      <c r="IQL1" s="55"/>
      <c r="IQM1" s="628"/>
      <c r="IQN1" s="628"/>
      <c r="IQO1" s="628"/>
      <c r="IQP1" s="628"/>
      <c r="IQQ1" s="628"/>
      <c r="IQR1" s="52"/>
      <c r="IQS1" s="55"/>
      <c r="IQT1" s="628"/>
      <c r="IQU1" s="628"/>
      <c r="IQV1" s="628"/>
      <c r="IQW1" s="628"/>
      <c r="IQX1" s="628"/>
      <c r="IQY1" s="52"/>
      <c r="IQZ1" s="55"/>
      <c r="IRA1" s="628"/>
      <c r="IRB1" s="628"/>
      <c r="IRC1" s="628"/>
      <c r="IRD1" s="628"/>
      <c r="IRE1" s="628"/>
      <c r="IRF1" s="52"/>
      <c r="IRG1" s="55"/>
      <c r="IRH1" s="628"/>
      <c r="IRI1" s="628"/>
      <c r="IRJ1" s="628"/>
      <c r="IRK1" s="628"/>
      <c r="IRL1" s="628"/>
      <c r="IRM1" s="52"/>
      <c r="IRN1" s="55"/>
      <c r="IRO1" s="628"/>
      <c r="IRP1" s="628"/>
      <c r="IRQ1" s="628"/>
      <c r="IRR1" s="628"/>
      <c r="IRS1" s="628"/>
      <c r="IRT1" s="52"/>
      <c r="IRU1" s="55"/>
      <c r="IRV1" s="628"/>
      <c r="IRW1" s="628"/>
      <c r="IRX1" s="628"/>
      <c r="IRY1" s="628"/>
      <c r="IRZ1" s="628"/>
      <c r="ISA1" s="52"/>
      <c r="ISB1" s="55"/>
      <c r="ISC1" s="628"/>
      <c r="ISD1" s="628"/>
      <c r="ISE1" s="628"/>
      <c r="ISF1" s="628"/>
      <c r="ISG1" s="628"/>
      <c r="ISH1" s="52"/>
      <c r="ISI1" s="55"/>
      <c r="ISJ1" s="628"/>
      <c r="ISK1" s="628"/>
      <c r="ISL1" s="628"/>
      <c r="ISM1" s="628"/>
      <c r="ISN1" s="628"/>
      <c r="ISO1" s="52"/>
      <c r="ISP1" s="55"/>
      <c r="ISQ1" s="628"/>
      <c r="ISR1" s="628"/>
      <c r="ISS1" s="628"/>
      <c r="IST1" s="628"/>
      <c r="ISU1" s="628"/>
      <c r="ISV1" s="52"/>
      <c r="ISW1" s="55"/>
      <c r="ISX1" s="628"/>
      <c r="ISY1" s="628"/>
      <c r="ISZ1" s="628"/>
      <c r="ITA1" s="628"/>
      <c r="ITB1" s="628"/>
      <c r="ITC1" s="52"/>
      <c r="ITD1" s="55"/>
      <c r="ITE1" s="628"/>
      <c r="ITF1" s="628"/>
      <c r="ITG1" s="628"/>
      <c r="ITH1" s="628"/>
      <c r="ITI1" s="628"/>
      <c r="ITJ1" s="52"/>
      <c r="ITK1" s="55"/>
      <c r="ITL1" s="628"/>
      <c r="ITM1" s="628"/>
      <c r="ITN1" s="628"/>
      <c r="ITO1" s="628"/>
      <c r="ITP1" s="628"/>
      <c r="ITQ1" s="52"/>
      <c r="ITR1" s="55"/>
      <c r="ITS1" s="628"/>
      <c r="ITT1" s="628"/>
      <c r="ITU1" s="628"/>
      <c r="ITV1" s="628"/>
      <c r="ITW1" s="628"/>
      <c r="ITX1" s="52"/>
      <c r="ITY1" s="55"/>
      <c r="ITZ1" s="628"/>
      <c r="IUA1" s="628"/>
      <c r="IUB1" s="628"/>
      <c r="IUC1" s="628"/>
      <c r="IUD1" s="628"/>
      <c r="IUE1" s="52"/>
      <c r="IUF1" s="55"/>
      <c r="IUG1" s="628"/>
      <c r="IUH1" s="628"/>
      <c r="IUI1" s="628"/>
      <c r="IUJ1" s="628"/>
      <c r="IUK1" s="628"/>
      <c r="IUL1" s="52"/>
      <c r="IUM1" s="55"/>
      <c r="IUN1" s="628"/>
      <c r="IUO1" s="628"/>
      <c r="IUP1" s="628"/>
      <c r="IUQ1" s="628"/>
      <c r="IUR1" s="628"/>
      <c r="IUS1" s="52"/>
      <c r="IUT1" s="55"/>
      <c r="IUU1" s="628"/>
      <c r="IUV1" s="628"/>
      <c r="IUW1" s="628"/>
      <c r="IUX1" s="628"/>
      <c r="IUY1" s="628"/>
      <c r="IUZ1" s="52"/>
      <c r="IVA1" s="55"/>
      <c r="IVB1" s="628"/>
      <c r="IVC1" s="628"/>
      <c r="IVD1" s="628"/>
      <c r="IVE1" s="628"/>
      <c r="IVF1" s="628"/>
      <c r="IVG1" s="52"/>
      <c r="IVH1" s="55"/>
      <c r="IVI1" s="628"/>
      <c r="IVJ1" s="628"/>
      <c r="IVK1" s="628"/>
      <c r="IVL1" s="628"/>
      <c r="IVM1" s="628"/>
      <c r="IVN1" s="52"/>
      <c r="IVO1" s="55"/>
      <c r="IVP1" s="628"/>
      <c r="IVQ1" s="628"/>
      <c r="IVR1" s="628"/>
      <c r="IVS1" s="628"/>
      <c r="IVT1" s="628"/>
      <c r="IVU1" s="52"/>
      <c r="IVV1" s="55"/>
      <c r="IVW1" s="628"/>
      <c r="IVX1" s="628"/>
      <c r="IVY1" s="628"/>
      <c r="IVZ1" s="628"/>
      <c r="IWA1" s="628"/>
      <c r="IWB1" s="52"/>
      <c r="IWC1" s="55"/>
      <c r="IWD1" s="628"/>
      <c r="IWE1" s="628"/>
      <c r="IWF1" s="628"/>
      <c r="IWG1" s="628"/>
      <c r="IWH1" s="628"/>
      <c r="IWI1" s="52"/>
      <c r="IWJ1" s="55"/>
      <c r="IWK1" s="628"/>
      <c r="IWL1" s="628"/>
      <c r="IWM1" s="628"/>
      <c r="IWN1" s="628"/>
      <c r="IWO1" s="628"/>
      <c r="IWP1" s="52"/>
      <c r="IWQ1" s="55"/>
      <c r="IWR1" s="628"/>
      <c r="IWS1" s="628"/>
      <c r="IWT1" s="628"/>
      <c r="IWU1" s="628"/>
      <c r="IWV1" s="628"/>
      <c r="IWW1" s="52"/>
      <c r="IWX1" s="55"/>
      <c r="IWY1" s="628"/>
      <c r="IWZ1" s="628"/>
      <c r="IXA1" s="628"/>
      <c r="IXB1" s="628"/>
      <c r="IXC1" s="628"/>
      <c r="IXD1" s="52"/>
      <c r="IXE1" s="55"/>
      <c r="IXF1" s="628"/>
      <c r="IXG1" s="628"/>
      <c r="IXH1" s="628"/>
      <c r="IXI1" s="628"/>
      <c r="IXJ1" s="628"/>
      <c r="IXK1" s="52"/>
      <c r="IXL1" s="55"/>
      <c r="IXM1" s="628"/>
      <c r="IXN1" s="628"/>
      <c r="IXO1" s="628"/>
      <c r="IXP1" s="628"/>
      <c r="IXQ1" s="628"/>
      <c r="IXR1" s="52"/>
      <c r="IXS1" s="55"/>
      <c r="IXT1" s="628"/>
      <c r="IXU1" s="628"/>
      <c r="IXV1" s="628"/>
      <c r="IXW1" s="628"/>
      <c r="IXX1" s="628"/>
      <c r="IXY1" s="52"/>
      <c r="IXZ1" s="55"/>
      <c r="IYA1" s="628"/>
      <c r="IYB1" s="628"/>
      <c r="IYC1" s="628"/>
      <c r="IYD1" s="628"/>
      <c r="IYE1" s="628"/>
      <c r="IYF1" s="52"/>
      <c r="IYG1" s="55"/>
      <c r="IYH1" s="628"/>
      <c r="IYI1" s="628"/>
      <c r="IYJ1" s="628"/>
      <c r="IYK1" s="628"/>
      <c r="IYL1" s="628"/>
      <c r="IYM1" s="52"/>
      <c r="IYN1" s="55"/>
      <c r="IYO1" s="628"/>
      <c r="IYP1" s="628"/>
      <c r="IYQ1" s="628"/>
      <c r="IYR1" s="628"/>
      <c r="IYS1" s="628"/>
      <c r="IYT1" s="52"/>
      <c r="IYU1" s="55"/>
      <c r="IYV1" s="628"/>
      <c r="IYW1" s="628"/>
      <c r="IYX1" s="628"/>
      <c r="IYY1" s="628"/>
      <c r="IYZ1" s="628"/>
      <c r="IZA1" s="52"/>
      <c r="IZB1" s="55"/>
      <c r="IZC1" s="628"/>
      <c r="IZD1" s="628"/>
      <c r="IZE1" s="628"/>
      <c r="IZF1" s="628"/>
      <c r="IZG1" s="628"/>
      <c r="IZH1" s="52"/>
      <c r="IZI1" s="55"/>
      <c r="IZJ1" s="628"/>
      <c r="IZK1" s="628"/>
      <c r="IZL1" s="628"/>
      <c r="IZM1" s="628"/>
      <c r="IZN1" s="628"/>
      <c r="IZO1" s="52"/>
      <c r="IZP1" s="55"/>
      <c r="IZQ1" s="628"/>
      <c r="IZR1" s="628"/>
      <c r="IZS1" s="628"/>
      <c r="IZT1" s="628"/>
      <c r="IZU1" s="628"/>
      <c r="IZV1" s="52"/>
      <c r="IZW1" s="55"/>
      <c r="IZX1" s="628"/>
      <c r="IZY1" s="628"/>
      <c r="IZZ1" s="628"/>
      <c r="JAA1" s="628"/>
      <c r="JAB1" s="628"/>
      <c r="JAC1" s="52"/>
      <c r="JAD1" s="55"/>
      <c r="JAE1" s="628"/>
      <c r="JAF1" s="628"/>
      <c r="JAG1" s="628"/>
      <c r="JAH1" s="628"/>
      <c r="JAI1" s="628"/>
      <c r="JAJ1" s="52"/>
      <c r="JAK1" s="55"/>
      <c r="JAL1" s="628"/>
      <c r="JAM1" s="628"/>
      <c r="JAN1" s="628"/>
      <c r="JAO1" s="628"/>
      <c r="JAP1" s="628"/>
      <c r="JAQ1" s="52"/>
      <c r="JAR1" s="55"/>
      <c r="JAS1" s="628"/>
      <c r="JAT1" s="628"/>
      <c r="JAU1" s="628"/>
      <c r="JAV1" s="628"/>
      <c r="JAW1" s="628"/>
      <c r="JAX1" s="52"/>
      <c r="JAY1" s="55"/>
      <c r="JAZ1" s="628"/>
      <c r="JBA1" s="628"/>
      <c r="JBB1" s="628"/>
      <c r="JBC1" s="628"/>
      <c r="JBD1" s="628"/>
      <c r="JBE1" s="52"/>
      <c r="JBF1" s="55"/>
      <c r="JBG1" s="628"/>
      <c r="JBH1" s="628"/>
      <c r="JBI1" s="628"/>
      <c r="JBJ1" s="628"/>
      <c r="JBK1" s="628"/>
      <c r="JBL1" s="52"/>
      <c r="JBM1" s="55"/>
      <c r="JBN1" s="628"/>
      <c r="JBO1" s="628"/>
      <c r="JBP1" s="628"/>
      <c r="JBQ1" s="628"/>
      <c r="JBR1" s="628"/>
      <c r="JBS1" s="52"/>
      <c r="JBT1" s="55"/>
      <c r="JBU1" s="628"/>
      <c r="JBV1" s="628"/>
      <c r="JBW1" s="628"/>
      <c r="JBX1" s="628"/>
      <c r="JBY1" s="628"/>
      <c r="JBZ1" s="52"/>
      <c r="JCA1" s="55"/>
      <c r="JCB1" s="628"/>
      <c r="JCC1" s="628"/>
      <c r="JCD1" s="628"/>
      <c r="JCE1" s="628"/>
      <c r="JCF1" s="628"/>
      <c r="JCG1" s="52"/>
      <c r="JCH1" s="55"/>
      <c r="JCI1" s="628"/>
      <c r="JCJ1" s="628"/>
      <c r="JCK1" s="628"/>
      <c r="JCL1" s="628"/>
      <c r="JCM1" s="628"/>
      <c r="JCN1" s="52"/>
      <c r="JCO1" s="55"/>
      <c r="JCP1" s="628"/>
      <c r="JCQ1" s="628"/>
      <c r="JCR1" s="628"/>
      <c r="JCS1" s="628"/>
      <c r="JCT1" s="628"/>
      <c r="JCU1" s="52"/>
      <c r="JCV1" s="55"/>
      <c r="JCW1" s="628"/>
      <c r="JCX1" s="628"/>
      <c r="JCY1" s="628"/>
      <c r="JCZ1" s="628"/>
      <c r="JDA1" s="628"/>
      <c r="JDB1" s="52"/>
      <c r="JDC1" s="55"/>
      <c r="JDD1" s="628"/>
      <c r="JDE1" s="628"/>
      <c r="JDF1" s="628"/>
      <c r="JDG1" s="628"/>
      <c r="JDH1" s="628"/>
      <c r="JDI1" s="52"/>
      <c r="JDJ1" s="55"/>
      <c r="JDK1" s="628"/>
      <c r="JDL1" s="628"/>
      <c r="JDM1" s="628"/>
      <c r="JDN1" s="628"/>
      <c r="JDO1" s="628"/>
      <c r="JDP1" s="52"/>
      <c r="JDQ1" s="55"/>
      <c r="JDR1" s="628"/>
      <c r="JDS1" s="628"/>
      <c r="JDT1" s="628"/>
      <c r="JDU1" s="628"/>
      <c r="JDV1" s="628"/>
      <c r="JDW1" s="52"/>
      <c r="JDX1" s="55"/>
      <c r="JDY1" s="628"/>
      <c r="JDZ1" s="628"/>
      <c r="JEA1" s="628"/>
      <c r="JEB1" s="628"/>
      <c r="JEC1" s="628"/>
      <c r="JED1" s="52"/>
      <c r="JEE1" s="55"/>
      <c r="JEF1" s="628"/>
      <c r="JEG1" s="628"/>
      <c r="JEH1" s="628"/>
      <c r="JEI1" s="628"/>
      <c r="JEJ1" s="628"/>
      <c r="JEK1" s="52"/>
      <c r="JEL1" s="55"/>
      <c r="JEM1" s="628"/>
      <c r="JEN1" s="628"/>
      <c r="JEO1" s="628"/>
      <c r="JEP1" s="628"/>
      <c r="JEQ1" s="628"/>
      <c r="JER1" s="52"/>
      <c r="JES1" s="55"/>
      <c r="JET1" s="628"/>
      <c r="JEU1" s="628"/>
      <c r="JEV1" s="628"/>
      <c r="JEW1" s="628"/>
      <c r="JEX1" s="628"/>
      <c r="JEY1" s="52"/>
      <c r="JEZ1" s="55"/>
      <c r="JFA1" s="628"/>
      <c r="JFB1" s="628"/>
      <c r="JFC1" s="628"/>
      <c r="JFD1" s="628"/>
      <c r="JFE1" s="628"/>
      <c r="JFF1" s="52"/>
      <c r="JFG1" s="55"/>
      <c r="JFH1" s="628"/>
      <c r="JFI1" s="628"/>
      <c r="JFJ1" s="628"/>
      <c r="JFK1" s="628"/>
      <c r="JFL1" s="628"/>
      <c r="JFM1" s="52"/>
      <c r="JFN1" s="55"/>
      <c r="JFO1" s="628"/>
      <c r="JFP1" s="628"/>
      <c r="JFQ1" s="628"/>
      <c r="JFR1" s="628"/>
      <c r="JFS1" s="628"/>
      <c r="JFT1" s="52"/>
      <c r="JFU1" s="55"/>
      <c r="JFV1" s="628"/>
      <c r="JFW1" s="628"/>
      <c r="JFX1" s="628"/>
      <c r="JFY1" s="628"/>
      <c r="JFZ1" s="628"/>
      <c r="JGA1" s="52"/>
      <c r="JGB1" s="55"/>
      <c r="JGC1" s="628"/>
      <c r="JGD1" s="628"/>
      <c r="JGE1" s="628"/>
      <c r="JGF1" s="628"/>
      <c r="JGG1" s="628"/>
      <c r="JGH1" s="52"/>
      <c r="JGI1" s="55"/>
      <c r="JGJ1" s="628"/>
      <c r="JGK1" s="628"/>
      <c r="JGL1" s="628"/>
      <c r="JGM1" s="628"/>
      <c r="JGN1" s="628"/>
      <c r="JGO1" s="52"/>
      <c r="JGP1" s="55"/>
      <c r="JGQ1" s="628"/>
      <c r="JGR1" s="628"/>
      <c r="JGS1" s="628"/>
      <c r="JGT1" s="628"/>
      <c r="JGU1" s="628"/>
      <c r="JGV1" s="52"/>
      <c r="JGW1" s="55"/>
      <c r="JGX1" s="628"/>
      <c r="JGY1" s="628"/>
      <c r="JGZ1" s="628"/>
      <c r="JHA1" s="628"/>
      <c r="JHB1" s="628"/>
      <c r="JHC1" s="52"/>
      <c r="JHD1" s="55"/>
      <c r="JHE1" s="628"/>
      <c r="JHF1" s="628"/>
      <c r="JHG1" s="628"/>
      <c r="JHH1" s="628"/>
      <c r="JHI1" s="628"/>
      <c r="JHJ1" s="52"/>
      <c r="JHK1" s="55"/>
      <c r="JHL1" s="628"/>
      <c r="JHM1" s="628"/>
      <c r="JHN1" s="628"/>
      <c r="JHO1" s="628"/>
      <c r="JHP1" s="628"/>
      <c r="JHQ1" s="52"/>
      <c r="JHR1" s="55"/>
      <c r="JHS1" s="628"/>
      <c r="JHT1" s="628"/>
      <c r="JHU1" s="628"/>
      <c r="JHV1" s="628"/>
      <c r="JHW1" s="628"/>
      <c r="JHX1" s="52"/>
      <c r="JHY1" s="55"/>
      <c r="JHZ1" s="628"/>
      <c r="JIA1" s="628"/>
      <c r="JIB1" s="628"/>
      <c r="JIC1" s="628"/>
      <c r="JID1" s="628"/>
      <c r="JIE1" s="52"/>
      <c r="JIF1" s="55"/>
      <c r="JIG1" s="628"/>
      <c r="JIH1" s="628"/>
      <c r="JII1" s="628"/>
      <c r="JIJ1" s="628"/>
      <c r="JIK1" s="628"/>
      <c r="JIL1" s="52"/>
      <c r="JIM1" s="55"/>
      <c r="JIN1" s="628"/>
      <c r="JIO1" s="628"/>
      <c r="JIP1" s="628"/>
      <c r="JIQ1" s="628"/>
      <c r="JIR1" s="628"/>
      <c r="JIS1" s="52"/>
      <c r="JIT1" s="55"/>
      <c r="JIU1" s="628"/>
      <c r="JIV1" s="628"/>
      <c r="JIW1" s="628"/>
      <c r="JIX1" s="628"/>
      <c r="JIY1" s="628"/>
      <c r="JIZ1" s="52"/>
      <c r="JJA1" s="55"/>
      <c r="JJB1" s="628"/>
      <c r="JJC1" s="628"/>
      <c r="JJD1" s="628"/>
      <c r="JJE1" s="628"/>
      <c r="JJF1" s="628"/>
      <c r="JJG1" s="52"/>
      <c r="JJH1" s="55"/>
      <c r="JJI1" s="628"/>
      <c r="JJJ1" s="628"/>
      <c r="JJK1" s="628"/>
      <c r="JJL1" s="628"/>
      <c r="JJM1" s="628"/>
      <c r="JJN1" s="52"/>
      <c r="JJO1" s="55"/>
      <c r="JJP1" s="628"/>
      <c r="JJQ1" s="628"/>
      <c r="JJR1" s="628"/>
      <c r="JJS1" s="628"/>
      <c r="JJT1" s="628"/>
      <c r="JJU1" s="52"/>
      <c r="JJV1" s="55"/>
      <c r="JJW1" s="628"/>
      <c r="JJX1" s="628"/>
      <c r="JJY1" s="628"/>
      <c r="JJZ1" s="628"/>
      <c r="JKA1" s="628"/>
      <c r="JKB1" s="52"/>
      <c r="JKC1" s="55"/>
      <c r="JKD1" s="628"/>
      <c r="JKE1" s="628"/>
      <c r="JKF1" s="628"/>
      <c r="JKG1" s="628"/>
      <c r="JKH1" s="628"/>
      <c r="JKI1" s="52"/>
      <c r="JKJ1" s="55"/>
      <c r="JKK1" s="628"/>
      <c r="JKL1" s="628"/>
      <c r="JKM1" s="628"/>
      <c r="JKN1" s="628"/>
      <c r="JKO1" s="628"/>
      <c r="JKP1" s="52"/>
      <c r="JKQ1" s="55"/>
      <c r="JKR1" s="628"/>
      <c r="JKS1" s="628"/>
      <c r="JKT1" s="628"/>
      <c r="JKU1" s="628"/>
      <c r="JKV1" s="628"/>
      <c r="JKW1" s="52"/>
      <c r="JKX1" s="55"/>
      <c r="JKY1" s="628"/>
      <c r="JKZ1" s="628"/>
      <c r="JLA1" s="628"/>
      <c r="JLB1" s="628"/>
      <c r="JLC1" s="628"/>
      <c r="JLD1" s="52"/>
      <c r="JLE1" s="55"/>
      <c r="JLF1" s="628"/>
      <c r="JLG1" s="628"/>
      <c r="JLH1" s="628"/>
      <c r="JLI1" s="628"/>
      <c r="JLJ1" s="628"/>
      <c r="JLK1" s="52"/>
      <c r="JLL1" s="55"/>
      <c r="JLM1" s="628"/>
      <c r="JLN1" s="628"/>
      <c r="JLO1" s="628"/>
      <c r="JLP1" s="628"/>
      <c r="JLQ1" s="628"/>
      <c r="JLR1" s="52"/>
      <c r="JLS1" s="55"/>
      <c r="JLT1" s="628"/>
      <c r="JLU1" s="628"/>
      <c r="JLV1" s="628"/>
      <c r="JLW1" s="628"/>
      <c r="JLX1" s="628"/>
      <c r="JLY1" s="52"/>
      <c r="JLZ1" s="55"/>
      <c r="JMA1" s="628"/>
      <c r="JMB1" s="628"/>
      <c r="JMC1" s="628"/>
      <c r="JMD1" s="628"/>
      <c r="JME1" s="628"/>
      <c r="JMF1" s="52"/>
      <c r="JMG1" s="55"/>
      <c r="JMH1" s="628"/>
      <c r="JMI1" s="628"/>
      <c r="JMJ1" s="628"/>
      <c r="JMK1" s="628"/>
      <c r="JML1" s="628"/>
      <c r="JMM1" s="52"/>
      <c r="JMN1" s="55"/>
      <c r="JMO1" s="628"/>
      <c r="JMP1" s="628"/>
      <c r="JMQ1" s="628"/>
      <c r="JMR1" s="628"/>
      <c r="JMS1" s="628"/>
      <c r="JMT1" s="52"/>
      <c r="JMU1" s="55"/>
      <c r="JMV1" s="628"/>
      <c r="JMW1" s="628"/>
      <c r="JMX1" s="628"/>
      <c r="JMY1" s="628"/>
      <c r="JMZ1" s="628"/>
      <c r="JNA1" s="52"/>
      <c r="JNB1" s="55"/>
      <c r="JNC1" s="628"/>
      <c r="JND1" s="628"/>
      <c r="JNE1" s="628"/>
      <c r="JNF1" s="628"/>
      <c r="JNG1" s="628"/>
      <c r="JNH1" s="52"/>
      <c r="JNI1" s="55"/>
      <c r="JNJ1" s="628"/>
      <c r="JNK1" s="628"/>
      <c r="JNL1" s="628"/>
      <c r="JNM1" s="628"/>
      <c r="JNN1" s="628"/>
      <c r="JNO1" s="52"/>
      <c r="JNP1" s="55"/>
      <c r="JNQ1" s="628"/>
      <c r="JNR1" s="628"/>
      <c r="JNS1" s="628"/>
      <c r="JNT1" s="628"/>
      <c r="JNU1" s="628"/>
      <c r="JNV1" s="52"/>
      <c r="JNW1" s="55"/>
      <c r="JNX1" s="628"/>
      <c r="JNY1" s="628"/>
      <c r="JNZ1" s="628"/>
      <c r="JOA1" s="628"/>
      <c r="JOB1" s="628"/>
      <c r="JOC1" s="52"/>
      <c r="JOD1" s="55"/>
      <c r="JOE1" s="628"/>
      <c r="JOF1" s="628"/>
      <c r="JOG1" s="628"/>
      <c r="JOH1" s="628"/>
      <c r="JOI1" s="628"/>
      <c r="JOJ1" s="52"/>
      <c r="JOK1" s="55"/>
      <c r="JOL1" s="628"/>
      <c r="JOM1" s="628"/>
      <c r="JON1" s="628"/>
      <c r="JOO1" s="628"/>
      <c r="JOP1" s="628"/>
      <c r="JOQ1" s="52"/>
      <c r="JOR1" s="55"/>
      <c r="JOS1" s="628"/>
      <c r="JOT1" s="628"/>
      <c r="JOU1" s="628"/>
      <c r="JOV1" s="628"/>
      <c r="JOW1" s="628"/>
      <c r="JOX1" s="52"/>
      <c r="JOY1" s="55"/>
      <c r="JOZ1" s="628"/>
      <c r="JPA1" s="628"/>
      <c r="JPB1" s="628"/>
      <c r="JPC1" s="628"/>
      <c r="JPD1" s="628"/>
      <c r="JPE1" s="52"/>
      <c r="JPF1" s="55"/>
      <c r="JPG1" s="628"/>
      <c r="JPH1" s="628"/>
      <c r="JPI1" s="628"/>
      <c r="JPJ1" s="628"/>
      <c r="JPK1" s="628"/>
      <c r="JPL1" s="52"/>
      <c r="JPM1" s="55"/>
      <c r="JPN1" s="628"/>
      <c r="JPO1" s="628"/>
      <c r="JPP1" s="628"/>
      <c r="JPQ1" s="628"/>
      <c r="JPR1" s="628"/>
      <c r="JPS1" s="52"/>
      <c r="JPT1" s="55"/>
      <c r="JPU1" s="628"/>
      <c r="JPV1" s="628"/>
      <c r="JPW1" s="628"/>
      <c r="JPX1" s="628"/>
      <c r="JPY1" s="628"/>
      <c r="JPZ1" s="52"/>
      <c r="JQA1" s="55"/>
      <c r="JQB1" s="628"/>
      <c r="JQC1" s="628"/>
      <c r="JQD1" s="628"/>
      <c r="JQE1" s="628"/>
      <c r="JQF1" s="628"/>
      <c r="JQG1" s="52"/>
      <c r="JQH1" s="55"/>
      <c r="JQI1" s="628"/>
      <c r="JQJ1" s="628"/>
      <c r="JQK1" s="628"/>
      <c r="JQL1" s="628"/>
      <c r="JQM1" s="628"/>
      <c r="JQN1" s="52"/>
      <c r="JQO1" s="55"/>
      <c r="JQP1" s="628"/>
      <c r="JQQ1" s="628"/>
      <c r="JQR1" s="628"/>
      <c r="JQS1" s="628"/>
      <c r="JQT1" s="628"/>
      <c r="JQU1" s="52"/>
      <c r="JQV1" s="55"/>
      <c r="JQW1" s="628"/>
      <c r="JQX1" s="628"/>
      <c r="JQY1" s="628"/>
      <c r="JQZ1" s="628"/>
      <c r="JRA1" s="628"/>
      <c r="JRB1" s="52"/>
      <c r="JRC1" s="55"/>
      <c r="JRD1" s="628"/>
      <c r="JRE1" s="628"/>
      <c r="JRF1" s="628"/>
      <c r="JRG1" s="628"/>
      <c r="JRH1" s="628"/>
      <c r="JRI1" s="52"/>
      <c r="JRJ1" s="55"/>
      <c r="JRK1" s="628"/>
      <c r="JRL1" s="628"/>
      <c r="JRM1" s="628"/>
      <c r="JRN1" s="628"/>
      <c r="JRO1" s="628"/>
      <c r="JRP1" s="52"/>
      <c r="JRQ1" s="55"/>
      <c r="JRR1" s="628"/>
      <c r="JRS1" s="628"/>
      <c r="JRT1" s="628"/>
      <c r="JRU1" s="628"/>
      <c r="JRV1" s="628"/>
      <c r="JRW1" s="52"/>
      <c r="JRX1" s="55"/>
      <c r="JRY1" s="628"/>
      <c r="JRZ1" s="628"/>
      <c r="JSA1" s="628"/>
      <c r="JSB1" s="628"/>
      <c r="JSC1" s="628"/>
      <c r="JSD1" s="52"/>
      <c r="JSE1" s="55"/>
      <c r="JSF1" s="628"/>
      <c r="JSG1" s="628"/>
      <c r="JSH1" s="628"/>
      <c r="JSI1" s="628"/>
      <c r="JSJ1" s="628"/>
      <c r="JSK1" s="52"/>
      <c r="JSL1" s="55"/>
      <c r="JSM1" s="628"/>
      <c r="JSN1" s="628"/>
      <c r="JSO1" s="628"/>
      <c r="JSP1" s="628"/>
      <c r="JSQ1" s="628"/>
      <c r="JSR1" s="52"/>
      <c r="JSS1" s="55"/>
      <c r="JST1" s="628"/>
      <c r="JSU1" s="628"/>
      <c r="JSV1" s="628"/>
      <c r="JSW1" s="628"/>
      <c r="JSX1" s="628"/>
      <c r="JSY1" s="52"/>
      <c r="JSZ1" s="55"/>
      <c r="JTA1" s="628"/>
      <c r="JTB1" s="628"/>
      <c r="JTC1" s="628"/>
      <c r="JTD1" s="628"/>
      <c r="JTE1" s="628"/>
      <c r="JTF1" s="52"/>
      <c r="JTG1" s="55"/>
      <c r="JTH1" s="628"/>
      <c r="JTI1" s="628"/>
      <c r="JTJ1" s="628"/>
      <c r="JTK1" s="628"/>
      <c r="JTL1" s="628"/>
      <c r="JTM1" s="52"/>
      <c r="JTN1" s="55"/>
      <c r="JTO1" s="628"/>
      <c r="JTP1" s="628"/>
      <c r="JTQ1" s="628"/>
      <c r="JTR1" s="628"/>
      <c r="JTS1" s="628"/>
      <c r="JTT1" s="52"/>
      <c r="JTU1" s="55"/>
      <c r="JTV1" s="628"/>
      <c r="JTW1" s="628"/>
      <c r="JTX1" s="628"/>
      <c r="JTY1" s="628"/>
      <c r="JTZ1" s="628"/>
      <c r="JUA1" s="52"/>
      <c r="JUB1" s="55"/>
      <c r="JUC1" s="628"/>
      <c r="JUD1" s="628"/>
      <c r="JUE1" s="628"/>
      <c r="JUF1" s="628"/>
      <c r="JUG1" s="628"/>
      <c r="JUH1" s="52"/>
      <c r="JUI1" s="55"/>
      <c r="JUJ1" s="628"/>
      <c r="JUK1" s="628"/>
      <c r="JUL1" s="628"/>
      <c r="JUM1" s="628"/>
      <c r="JUN1" s="628"/>
      <c r="JUO1" s="52"/>
      <c r="JUP1" s="55"/>
      <c r="JUQ1" s="628"/>
      <c r="JUR1" s="628"/>
      <c r="JUS1" s="628"/>
      <c r="JUT1" s="628"/>
      <c r="JUU1" s="628"/>
      <c r="JUV1" s="52"/>
      <c r="JUW1" s="55"/>
      <c r="JUX1" s="628"/>
      <c r="JUY1" s="628"/>
      <c r="JUZ1" s="628"/>
      <c r="JVA1" s="628"/>
      <c r="JVB1" s="628"/>
      <c r="JVC1" s="52"/>
      <c r="JVD1" s="55"/>
      <c r="JVE1" s="628"/>
      <c r="JVF1" s="628"/>
      <c r="JVG1" s="628"/>
      <c r="JVH1" s="628"/>
      <c r="JVI1" s="628"/>
      <c r="JVJ1" s="52"/>
      <c r="JVK1" s="55"/>
      <c r="JVL1" s="628"/>
      <c r="JVM1" s="628"/>
      <c r="JVN1" s="628"/>
      <c r="JVO1" s="628"/>
      <c r="JVP1" s="628"/>
      <c r="JVQ1" s="52"/>
      <c r="JVR1" s="55"/>
      <c r="JVS1" s="628"/>
      <c r="JVT1" s="628"/>
      <c r="JVU1" s="628"/>
      <c r="JVV1" s="628"/>
      <c r="JVW1" s="628"/>
      <c r="JVX1" s="52"/>
      <c r="JVY1" s="55"/>
      <c r="JVZ1" s="628"/>
      <c r="JWA1" s="628"/>
      <c r="JWB1" s="628"/>
      <c r="JWC1" s="628"/>
      <c r="JWD1" s="628"/>
      <c r="JWE1" s="52"/>
      <c r="JWF1" s="55"/>
      <c r="JWG1" s="628"/>
      <c r="JWH1" s="628"/>
      <c r="JWI1" s="628"/>
      <c r="JWJ1" s="628"/>
      <c r="JWK1" s="628"/>
      <c r="JWL1" s="52"/>
      <c r="JWM1" s="55"/>
      <c r="JWN1" s="628"/>
      <c r="JWO1" s="628"/>
      <c r="JWP1" s="628"/>
      <c r="JWQ1" s="628"/>
      <c r="JWR1" s="628"/>
      <c r="JWS1" s="52"/>
      <c r="JWT1" s="55"/>
      <c r="JWU1" s="628"/>
      <c r="JWV1" s="628"/>
      <c r="JWW1" s="628"/>
      <c r="JWX1" s="628"/>
      <c r="JWY1" s="628"/>
      <c r="JWZ1" s="52"/>
      <c r="JXA1" s="55"/>
      <c r="JXB1" s="628"/>
      <c r="JXC1" s="628"/>
      <c r="JXD1" s="628"/>
      <c r="JXE1" s="628"/>
      <c r="JXF1" s="628"/>
      <c r="JXG1" s="52"/>
      <c r="JXH1" s="55"/>
      <c r="JXI1" s="628"/>
      <c r="JXJ1" s="628"/>
      <c r="JXK1" s="628"/>
      <c r="JXL1" s="628"/>
      <c r="JXM1" s="628"/>
      <c r="JXN1" s="52"/>
      <c r="JXO1" s="55"/>
      <c r="JXP1" s="628"/>
      <c r="JXQ1" s="628"/>
      <c r="JXR1" s="628"/>
      <c r="JXS1" s="628"/>
      <c r="JXT1" s="628"/>
      <c r="JXU1" s="52"/>
      <c r="JXV1" s="55"/>
      <c r="JXW1" s="628"/>
      <c r="JXX1" s="628"/>
      <c r="JXY1" s="628"/>
      <c r="JXZ1" s="628"/>
      <c r="JYA1" s="628"/>
      <c r="JYB1" s="52"/>
      <c r="JYC1" s="55"/>
      <c r="JYD1" s="628"/>
      <c r="JYE1" s="628"/>
      <c r="JYF1" s="628"/>
      <c r="JYG1" s="628"/>
      <c r="JYH1" s="628"/>
      <c r="JYI1" s="52"/>
      <c r="JYJ1" s="55"/>
      <c r="JYK1" s="628"/>
      <c r="JYL1" s="628"/>
      <c r="JYM1" s="628"/>
      <c r="JYN1" s="628"/>
      <c r="JYO1" s="628"/>
      <c r="JYP1" s="52"/>
      <c r="JYQ1" s="55"/>
      <c r="JYR1" s="628"/>
      <c r="JYS1" s="628"/>
      <c r="JYT1" s="628"/>
      <c r="JYU1" s="628"/>
      <c r="JYV1" s="628"/>
      <c r="JYW1" s="52"/>
      <c r="JYX1" s="55"/>
      <c r="JYY1" s="628"/>
      <c r="JYZ1" s="628"/>
      <c r="JZA1" s="628"/>
      <c r="JZB1" s="628"/>
      <c r="JZC1" s="628"/>
      <c r="JZD1" s="52"/>
      <c r="JZE1" s="55"/>
      <c r="JZF1" s="628"/>
      <c r="JZG1" s="628"/>
      <c r="JZH1" s="628"/>
      <c r="JZI1" s="628"/>
      <c r="JZJ1" s="628"/>
      <c r="JZK1" s="52"/>
      <c r="JZL1" s="55"/>
      <c r="JZM1" s="628"/>
      <c r="JZN1" s="628"/>
      <c r="JZO1" s="628"/>
      <c r="JZP1" s="628"/>
      <c r="JZQ1" s="628"/>
      <c r="JZR1" s="52"/>
      <c r="JZS1" s="55"/>
      <c r="JZT1" s="628"/>
      <c r="JZU1" s="628"/>
      <c r="JZV1" s="628"/>
      <c r="JZW1" s="628"/>
      <c r="JZX1" s="628"/>
      <c r="JZY1" s="52"/>
      <c r="JZZ1" s="55"/>
      <c r="KAA1" s="628"/>
      <c r="KAB1" s="628"/>
      <c r="KAC1" s="628"/>
      <c r="KAD1" s="628"/>
      <c r="KAE1" s="628"/>
      <c r="KAF1" s="52"/>
      <c r="KAG1" s="55"/>
      <c r="KAH1" s="628"/>
      <c r="KAI1" s="628"/>
      <c r="KAJ1" s="628"/>
      <c r="KAK1" s="628"/>
      <c r="KAL1" s="628"/>
      <c r="KAM1" s="52"/>
      <c r="KAN1" s="55"/>
      <c r="KAO1" s="628"/>
      <c r="KAP1" s="628"/>
      <c r="KAQ1" s="628"/>
      <c r="KAR1" s="628"/>
      <c r="KAS1" s="628"/>
      <c r="KAT1" s="52"/>
      <c r="KAU1" s="55"/>
      <c r="KAV1" s="628"/>
      <c r="KAW1" s="628"/>
      <c r="KAX1" s="628"/>
      <c r="KAY1" s="628"/>
      <c r="KAZ1" s="628"/>
      <c r="KBA1" s="52"/>
      <c r="KBB1" s="55"/>
      <c r="KBC1" s="628"/>
      <c r="KBD1" s="628"/>
      <c r="KBE1" s="628"/>
      <c r="KBF1" s="628"/>
      <c r="KBG1" s="628"/>
      <c r="KBH1" s="52"/>
      <c r="KBI1" s="55"/>
      <c r="KBJ1" s="628"/>
      <c r="KBK1" s="628"/>
      <c r="KBL1" s="628"/>
      <c r="KBM1" s="628"/>
      <c r="KBN1" s="628"/>
      <c r="KBO1" s="52"/>
      <c r="KBP1" s="55"/>
      <c r="KBQ1" s="628"/>
      <c r="KBR1" s="628"/>
      <c r="KBS1" s="628"/>
      <c r="KBT1" s="628"/>
      <c r="KBU1" s="628"/>
      <c r="KBV1" s="52"/>
      <c r="KBW1" s="55"/>
      <c r="KBX1" s="628"/>
      <c r="KBY1" s="628"/>
      <c r="KBZ1" s="628"/>
      <c r="KCA1" s="628"/>
      <c r="KCB1" s="628"/>
      <c r="KCC1" s="52"/>
      <c r="KCD1" s="55"/>
      <c r="KCE1" s="628"/>
      <c r="KCF1" s="628"/>
      <c r="KCG1" s="628"/>
      <c r="KCH1" s="628"/>
      <c r="KCI1" s="628"/>
      <c r="KCJ1" s="52"/>
      <c r="KCK1" s="55"/>
      <c r="KCL1" s="628"/>
      <c r="KCM1" s="628"/>
      <c r="KCN1" s="628"/>
      <c r="KCO1" s="628"/>
      <c r="KCP1" s="628"/>
      <c r="KCQ1" s="52"/>
      <c r="KCR1" s="55"/>
      <c r="KCS1" s="628"/>
      <c r="KCT1" s="628"/>
      <c r="KCU1" s="628"/>
      <c r="KCV1" s="628"/>
      <c r="KCW1" s="628"/>
      <c r="KCX1" s="52"/>
      <c r="KCY1" s="55"/>
      <c r="KCZ1" s="628"/>
      <c r="KDA1" s="628"/>
      <c r="KDB1" s="628"/>
      <c r="KDC1" s="628"/>
      <c r="KDD1" s="628"/>
      <c r="KDE1" s="52"/>
      <c r="KDF1" s="55"/>
      <c r="KDG1" s="628"/>
      <c r="KDH1" s="628"/>
      <c r="KDI1" s="628"/>
      <c r="KDJ1" s="628"/>
      <c r="KDK1" s="628"/>
      <c r="KDL1" s="52"/>
      <c r="KDM1" s="55"/>
      <c r="KDN1" s="628"/>
      <c r="KDO1" s="628"/>
      <c r="KDP1" s="628"/>
      <c r="KDQ1" s="628"/>
      <c r="KDR1" s="628"/>
      <c r="KDS1" s="52"/>
      <c r="KDT1" s="55"/>
      <c r="KDU1" s="628"/>
      <c r="KDV1" s="628"/>
      <c r="KDW1" s="628"/>
      <c r="KDX1" s="628"/>
      <c r="KDY1" s="628"/>
      <c r="KDZ1" s="52"/>
      <c r="KEA1" s="55"/>
      <c r="KEB1" s="628"/>
      <c r="KEC1" s="628"/>
      <c r="KED1" s="628"/>
      <c r="KEE1" s="628"/>
      <c r="KEF1" s="628"/>
      <c r="KEG1" s="52"/>
      <c r="KEH1" s="55"/>
      <c r="KEI1" s="628"/>
      <c r="KEJ1" s="628"/>
      <c r="KEK1" s="628"/>
      <c r="KEL1" s="628"/>
      <c r="KEM1" s="628"/>
      <c r="KEN1" s="52"/>
      <c r="KEO1" s="55"/>
      <c r="KEP1" s="628"/>
      <c r="KEQ1" s="628"/>
      <c r="KER1" s="628"/>
      <c r="KES1" s="628"/>
      <c r="KET1" s="628"/>
      <c r="KEU1" s="52"/>
      <c r="KEV1" s="55"/>
      <c r="KEW1" s="628"/>
      <c r="KEX1" s="628"/>
      <c r="KEY1" s="628"/>
      <c r="KEZ1" s="628"/>
      <c r="KFA1" s="628"/>
      <c r="KFB1" s="52"/>
      <c r="KFC1" s="55"/>
      <c r="KFD1" s="628"/>
      <c r="KFE1" s="628"/>
      <c r="KFF1" s="628"/>
      <c r="KFG1" s="628"/>
      <c r="KFH1" s="628"/>
      <c r="KFI1" s="52"/>
      <c r="KFJ1" s="55"/>
      <c r="KFK1" s="628"/>
      <c r="KFL1" s="628"/>
      <c r="KFM1" s="628"/>
      <c r="KFN1" s="628"/>
      <c r="KFO1" s="628"/>
      <c r="KFP1" s="52"/>
      <c r="KFQ1" s="55"/>
      <c r="KFR1" s="628"/>
      <c r="KFS1" s="628"/>
      <c r="KFT1" s="628"/>
      <c r="KFU1" s="628"/>
      <c r="KFV1" s="628"/>
      <c r="KFW1" s="52"/>
      <c r="KFX1" s="55"/>
      <c r="KFY1" s="628"/>
      <c r="KFZ1" s="628"/>
      <c r="KGA1" s="628"/>
      <c r="KGB1" s="628"/>
      <c r="KGC1" s="628"/>
      <c r="KGD1" s="52"/>
      <c r="KGE1" s="55"/>
      <c r="KGF1" s="628"/>
      <c r="KGG1" s="628"/>
      <c r="KGH1" s="628"/>
      <c r="KGI1" s="628"/>
      <c r="KGJ1" s="628"/>
      <c r="KGK1" s="52"/>
      <c r="KGL1" s="55"/>
      <c r="KGM1" s="628"/>
      <c r="KGN1" s="628"/>
      <c r="KGO1" s="628"/>
      <c r="KGP1" s="628"/>
      <c r="KGQ1" s="628"/>
      <c r="KGR1" s="52"/>
      <c r="KGS1" s="55"/>
      <c r="KGT1" s="628"/>
      <c r="KGU1" s="628"/>
      <c r="KGV1" s="628"/>
      <c r="KGW1" s="628"/>
      <c r="KGX1" s="628"/>
      <c r="KGY1" s="52"/>
      <c r="KGZ1" s="55"/>
      <c r="KHA1" s="628"/>
      <c r="KHB1" s="628"/>
      <c r="KHC1" s="628"/>
      <c r="KHD1" s="628"/>
      <c r="KHE1" s="628"/>
      <c r="KHF1" s="52"/>
      <c r="KHG1" s="55"/>
      <c r="KHH1" s="628"/>
      <c r="KHI1" s="628"/>
      <c r="KHJ1" s="628"/>
      <c r="KHK1" s="628"/>
      <c r="KHL1" s="628"/>
      <c r="KHM1" s="52"/>
      <c r="KHN1" s="55"/>
      <c r="KHO1" s="628"/>
      <c r="KHP1" s="628"/>
      <c r="KHQ1" s="628"/>
      <c r="KHR1" s="628"/>
      <c r="KHS1" s="628"/>
      <c r="KHT1" s="52"/>
      <c r="KHU1" s="55"/>
      <c r="KHV1" s="628"/>
      <c r="KHW1" s="628"/>
      <c r="KHX1" s="628"/>
      <c r="KHY1" s="628"/>
      <c r="KHZ1" s="628"/>
      <c r="KIA1" s="52"/>
      <c r="KIB1" s="55"/>
      <c r="KIC1" s="628"/>
      <c r="KID1" s="628"/>
      <c r="KIE1" s="628"/>
      <c r="KIF1" s="628"/>
      <c r="KIG1" s="628"/>
      <c r="KIH1" s="52"/>
      <c r="KII1" s="55"/>
      <c r="KIJ1" s="628"/>
      <c r="KIK1" s="628"/>
      <c r="KIL1" s="628"/>
      <c r="KIM1" s="628"/>
      <c r="KIN1" s="628"/>
      <c r="KIO1" s="52"/>
      <c r="KIP1" s="55"/>
      <c r="KIQ1" s="628"/>
      <c r="KIR1" s="628"/>
      <c r="KIS1" s="628"/>
      <c r="KIT1" s="628"/>
      <c r="KIU1" s="628"/>
      <c r="KIV1" s="52"/>
      <c r="KIW1" s="55"/>
      <c r="KIX1" s="628"/>
      <c r="KIY1" s="628"/>
      <c r="KIZ1" s="628"/>
      <c r="KJA1" s="628"/>
      <c r="KJB1" s="628"/>
      <c r="KJC1" s="52"/>
      <c r="KJD1" s="55"/>
      <c r="KJE1" s="628"/>
      <c r="KJF1" s="628"/>
      <c r="KJG1" s="628"/>
      <c r="KJH1" s="628"/>
      <c r="KJI1" s="628"/>
      <c r="KJJ1" s="52"/>
      <c r="KJK1" s="55"/>
      <c r="KJL1" s="628"/>
      <c r="KJM1" s="628"/>
      <c r="KJN1" s="628"/>
      <c r="KJO1" s="628"/>
      <c r="KJP1" s="628"/>
      <c r="KJQ1" s="52"/>
      <c r="KJR1" s="55"/>
      <c r="KJS1" s="628"/>
      <c r="KJT1" s="628"/>
      <c r="KJU1" s="628"/>
      <c r="KJV1" s="628"/>
      <c r="KJW1" s="628"/>
      <c r="KJX1" s="52"/>
      <c r="KJY1" s="55"/>
      <c r="KJZ1" s="628"/>
      <c r="KKA1" s="628"/>
      <c r="KKB1" s="628"/>
      <c r="KKC1" s="628"/>
      <c r="KKD1" s="628"/>
      <c r="KKE1" s="52"/>
      <c r="KKF1" s="55"/>
      <c r="KKG1" s="628"/>
      <c r="KKH1" s="628"/>
      <c r="KKI1" s="628"/>
      <c r="KKJ1" s="628"/>
      <c r="KKK1" s="628"/>
      <c r="KKL1" s="52"/>
      <c r="KKM1" s="55"/>
      <c r="KKN1" s="628"/>
      <c r="KKO1" s="628"/>
      <c r="KKP1" s="628"/>
      <c r="KKQ1" s="628"/>
      <c r="KKR1" s="628"/>
      <c r="KKS1" s="52"/>
      <c r="KKT1" s="55"/>
      <c r="KKU1" s="628"/>
      <c r="KKV1" s="628"/>
      <c r="KKW1" s="628"/>
      <c r="KKX1" s="628"/>
      <c r="KKY1" s="628"/>
      <c r="KKZ1" s="52"/>
      <c r="KLA1" s="55"/>
      <c r="KLB1" s="628"/>
      <c r="KLC1" s="628"/>
      <c r="KLD1" s="628"/>
      <c r="KLE1" s="628"/>
      <c r="KLF1" s="628"/>
      <c r="KLG1" s="52"/>
      <c r="KLH1" s="55"/>
      <c r="KLI1" s="628"/>
      <c r="KLJ1" s="628"/>
      <c r="KLK1" s="628"/>
      <c r="KLL1" s="628"/>
      <c r="KLM1" s="628"/>
      <c r="KLN1" s="52"/>
      <c r="KLO1" s="55"/>
      <c r="KLP1" s="628"/>
      <c r="KLQ1" s="628"/>
      <c r="KLR1" s="628"/>
      <c r="KLS1" s="628"/>
      <c r="KLT1" s="628"/>
      <c r="KLU1" s="52"/>
      <c r="KLV1" s="55"/>
      <c r="KLW1" s="628"/>
      <c r="KLX1" s="628"/>
      <c r="KLY1" s="628"/>
      <c r="KLZ1" s="628"/>
      <c r="KMA1" s="628"/>
      <c r="KMB1" s="52"/>
      <c r="KMC1" s="55"/>
      <c r="KMD1" s="628"/>
      <c r="KME1" s="628"/>
      <c r="KMF1" s="628"/>
      <c r="KMG1" s="628"/>
      <c r="KMH1" s="628"/>
      <c r="KMI1" s="52"/>
      <c r="KMJ1" s="55"/>
      <c r="KMK1" s="628"/>
      <c r="KML1" s="628"/>
      <c r="KMM1" s="628"/>
      <c r="KMN1" s="628"/>
      <c r="KMO1" s="628"/>
      <c r="KMP1" s="52"/>
      <c r="KMQ1" s="55"/>
      <c r="KMR1" s="628"/>
      <c r="KMS1" s="628"/>
      <c r="KMT1" s="628"/>
      <c r="KMU1" s="628"/>
      <c r="KMV1" s="628"/>
      <c r="KMW1" s="52"/>
      <c r="KMX1" s="55"/>
      <c r="KMY1" s="628"/>
      <c r="KMZ1" s="628"/>
      <c r="KNA1" s="628"/>
      <c r="KNB1" s="628"/>
      <c r="KNC1" s="628"/>
      <c r="KND1" s="52"/>
      <c r="KNE1" s="55"/>
      <c r="KNF1" s="628"/>
      <c r="KNG1" s="628"/>
      <c r="KNH1" s="628"/>
      <c r="KNI1" s="628"/>
      <c r="KNJ1" s="628"/>
      <c r="KNK1" s="52"/>
      <c r="KNL1" s="55"/>
      <c r="KNM1" s="628"/>
      <c r="KNN1" s="628"/>
      <c r="KNO1" s="628"/>
      <c r="KNP1" s="628"/>
      <c r="KNQ1" s="628"/>
      <c r="KNR1" s="52"/>
      <c r="KNS1" s="55"/>
      <c r="KNT1" s="628"/>
      <c r="KNU1" s="628"/>
      <c r="KNV1" s="628"/>
      <c r="KNW1" s="628"/>
      <c r="KNX1" s="628"/>
      <c r="KNY1" s="52"/>
      <c r="KNZ1" s="55"/>
      <c r="KOA1" s="628"/>
      <c r="KOB1" s="628"/>
      <c r="KOC1" s="628"/>
      <c r="KOD1" s="628"/>
      <c r="KOE1" s="628"/>
      <c r="KOF1" s="52"/>
      <c r="KOG1" s="55"/>
      <c r="KOH1" s="628"/>
      <c r="KOI1" s="628"/>
      <c r="KOJ1" s="628"/>
      <c r="KOK1" s="628"/>
      <c r="KOL1" s="628"/>
      <c r="KOM1" s="52"/>
      <c r="KON1" s="55"/>
      <c r="KOO1" s="628"/>
      <c r="KOP1" s="628"/>
      <c r="KOQ1" s="628"/>
      <c r="KOR1" s="628"/>
      <c r="KOS1" s="628"/>
      <c r="KOT1" s="52"/>
      <c r="KOU1" s="55"/>
      <c r="KOV1" s="628"/>
      <c r="KOW1" s="628"/>
      <c r="KOX1" s="628"/>
      <c r="KOY1" s="628"/>
      <c r="KOZ1" s="628"/>
      <c r="KPA1" s="52"/>
      <c r="KPB1" s="55"/>
      <c r="KPC1" s="628"/>
      <c r="KPD1" s="628"/>
      <c r="KPE1" s="628"/>
      <c r="KPF1" s="628"/>
      <c r="KPG1" s="628"/>
      <c r="KPH1" s="52"/>
      <c r="KPI1" s="55"/>
      <c r="KPJ1" s="628"/>
      <c r="KPK1" s="628"/>
      <c r="KPL1" s="628"/>
      <c r="KPM1" s="628"/>
      <c r="KPN1" s="628"/>
      <c r="KPO1" s="52"/>
      <c r="KPP1" s="55"/>
      <c r="KPQ1" s="628"/>
      <c r="KPR1" s="628"/>
      <c r="KPS1" s="628"/>
      <c r="KPT1" s="628"/>
      <c r="KPU1" s="628"/>
      <c r="KPV1" s="52"/>
      <c r="KPW1" s="55"/>
      <c r="KPX1" s="628"/>
      <c r="KPY1" s="628"/>
      <c r="KPZ1" s="628"/>
      <c r="KQA1" s="628"/>
      <c r="KQB1" s="628"/>
      <c r="KQC1" s="52"/>
      <c r="KQD1" s="55"/>
      <c r="KQE1" s="628"/>
      <c r="KQF1" s="628"/>
      <c r="KQG1" s="628"/>
      <c r="KQH1" s="628"/>
      <c r="KQI1" s="628"/>
      <c r="KQJ1" s="52"/>
      <c r="KQK1" s="55"/>
      <c r="KQL1" s="628"/>
      <c r="KQM1" s="628"/>
      <c r="KQN1" s="628"/>
      <c r="KQO1" s="628"/>
      <c r="KQP1" s="628"/>
      <c r="KQQ1" s="52"/>
      <c r="KQR1" s="55"/>
      <c r="KQS1" s="628"/>
      <c r="KQT1" s="628"/>
      <c r="KQU1" s="628"/>
      <c r="KQV1" s="628"/>
      <c r="KQW1" s="628"/>
      <c r="KQX1" s="52"/>
      <c r="KQY1" s="55"/>
      <c r="KQZ1" s="628"/>
      <c r="KRA1" s="628"/>
      <c r="KRB1" s="628"/>
      <c r="KRC1" s="628"/>
      <c r="KRD1" s="628"/>
      <c r="KRE1" s="52"/>
      <c r="KRF1" s="55"/>
      <c r="KRG1" s="628"/>
      <c r="KRH1" s="628"/>
      <c r="KRI1" s="628"/>
      <c r="KRJ1" s="628"/>
      <c r="KRK1" s="628"/>
      <c r="KRL1" s="52"/>
      <c r="KRM1" s="55"/>
      <c r="KRN1" s="628"/>
      <c r="KRO1" s="628"/>
      <c r="KRP1" s="628"/>
      <c r="KRQ1" s="628"/>
      <c r="KRR1" s="628"/>
      <c r="KRS1" s="52"/>
      <c r="KRT1" s="55"/>
      <c r="KRU1" s="628"/>
      <c r="KRV1" s="628"/>
      <c r="KRW1" s="628"/>
      <c r="KRX1" s="628"/>
      <c r="KRY1" s="628"/>
      <c r="KRZ1" s="52"/>
      <c r="KSA1" s="55"/>
      <c r="KSB1" s="628"/>
      <c r="KSC1" s="628"/>
      <c r="KSD1" s="628"/>
      <c r="KSE1" s="628"/>
      <c r="KSF1" s="628"/>
      <c r="KSG1" s="52"/>
      <c r="KSH1" s="55"/>
      <c r="KSI1" s="628"/>
      <c r="KSJ1" s="628"/>
      <c r="KSK1" s="628"/>
      <c r="KSL1" s="628"/>
      <c r="KSM1" s="628"/>
      <c r="KSN1" s="52"/>
      <c r="KSO1" s="55"/>
      <c r="KSP1" s="628"/>
      <c r="KSQ1" s="628"/>
      <c r="KSR1" s="628"/>
      <c r="KSS1" s="628"/>
      <c r="KST1" s="628"/>
      <c r="KSU1" s="52"/>
      <c r="KSV1" s="55"/>
      <c r="KSW1" s="628"/>
      <c r="KSX1" s="628"/>
      <c r="KSY1" s="628"/>
      <c r="KSZ1" s="628"/>
      <c r="KTA1" s="628"/>
      <c r="KTB1" s="52"/>
      <c r="KTC1" s="55"/>
      <c r="KTD1" s="628"/>
      <c r="KTE1" s="628"/>
      <c r="KTF1" s="628"/>
      <c r="KTG1" s="628"/>
      <c r="KTH1" s="628"/>
      <c r="KTI1" s="52"/>
      <c r="KTJ1" s="55"/>
      <c r="KTK1" s="628"/>
      <c r="KTL1" s="628"/>
      <c r="KTM1" s="628"/>
      <c r="KTN1" s="628"/>
      <c r="KTO1" s="628"/>
      <c r="KTP1" s="52"/>
      <c r="KTQ1" s="55"/>
      <c r="KTR1" s="628"/>
      <c r="KTS1" s="628"/>
      <c r="KTT1" s="628"/>
      <c r="KTU1" s="628"/>
      <c r="KTV1" s="628"/>
      <c r="KTW1" s="52"/>
      <c r="KTX1" s="55"/>
      <c r="KTY1" s="628"/>
      <c r="KTZ1" s="628"/>
      <c r="KUA1" s="628"/>
      <c r="KUB1" s="628"/>
      <c r="KUC1" s="628"/>
      <c r="KUD1" s="52"/>
      <c r="KUE1" s="55"/>
      <c r="KUF1" s="628"/>
      <c r="KUG1" s="628"/>
      <c r="KUH1" s="628"/>
      <c r="KUI1" s="628"/>
      <c r="KUJ1" s="628"/>
      <c r="KUK1" s="52"/>
      <c r="KUL1" s="55"/>
      <c r="KUM1" s="628"/>
      <c r="KUN1" s="628"/>
      <c r="KUO1" s="628"/>
      <c r="KUP1" s="628"/>
      <c r="KUQ1" s="628"/>
      <c r="KUR1" s="52"/>
      <c r="KUS1" s="55"/>
      <c r="KUT1" s="628"/>
      <c r="KUU1" s="628"/>
      <c r="KUV1" s="628"/>
      <c r="KUW1" s="628"/>
      <c r="KUX1" s="628"/>
      <c r="KUY1" s="52"/>
      <c r="KUZ1" s="55"/>
      <c r="KVA1" s="628"/>
      <c r="KVB1" s="628"/>
      <c r="KVC1" s="628"/>
      <c r="KVD1" s="628"/>
      <c r="KVE1" s="628"/>
      <c r="KVF1" s="52"/>
      <c r="KVG1" s="55"/>
      <c r="KVH1" s="628"/>
      <c r="KVI1" s="628"/>
      <c r="KVJ1" s="628"/>
      <c r="KVK1" s="628"/>
      <c r="KVL1" s="628"/>
      <c r="KVM1" s="52"/>
      <c r="KVN1" s="55"/>
      <c r="KVO1" s="628"/>
      <c r="KVP1" s="628"/>
      <c r="KVQ1" s="628"/>
      <c r="KVR1" s="628"/>
      <c r="KVS1" s="628"/>
      <c r="KVT1" s="52"/>
      <c r="KVU1" s="55"/>
      <c r="KVV1" s="628"/>
      <c r="KVW1" s="628"/>
      <c r="KVX1" s="628"/>
      <c r="KVY1" s="628"/>
      <c r="KVZ1" s="628"/>
      <c r="KWA1" s="52"/>
      <c r="KWB1" s="55"/>
      <c r="KWC1" s="628"/>
      <c r="KWD1" s="628"/>
      <c r="KWE1" s="628"/>
      <c r="KWF1" s="628"/>
      <c r="KWG1" s="628"/>
      <c r="KWH1" s="52"/>
      <c r="KWI1" s="55"/>
      <c r="KWJ1" s="628"/>
      <c r="KWK1" s="628"/>
      <c r="KWL1" s="628"/>
      <c r="KWM1" s="628"/>
      <c r="KWN1" s="628"/>
      <c r="KWO1" s="52"/>
      <c r="KWP1" s="55"/>
      <c r="KWQ1" s="628"/>
      <c r="KWR1" s="628"/>
      <c r="KWS1" s="628"/>
      <c r="KWT1" s="628"/>
      <c r="KWU1" s="628"/>
      <c r="KWV1" s="52"/>
      <c r="KWW1" s="55"/>
      <c r="KWX1" s="628"/>
      <c r="KWY1" s="628"/>
      <c r="KWZ1" s="628"/>
      <c r="KXA1" s="628"/>
      <c r="KXB1" s="628"/>
      <c r="KXC1" s="52"/>
      <c r="KXD1" s="55"/>
      <c r="KXE1" s="628"/>
      <c r="KXF1" s="628"/>
      <c r="KXG1" s="628"/>
      <c r="KXH1" s="628"/>
      <c r="KXI1" s="628"/>
      <c r="KXJ1" s="52"/>
      <c r="KXK1" s="55"/>
      <c r="KXL1" s="628"/>
      <c r="KXM1" s="628"/>
      <c r="KXN1" s="628"/>
      <c r="KXO1" s="628"/>
      <c r="KXP1" s="628"/>
      <c r="KXQ1" s="52"/>
      <c r="KXR1" s="55"/>
      <c r="KXS1" s="628"/>
      <c r="KXT1" s="628"/>
      <c r="KXU1" s="628"/>
      <c r="KXV1" s="628"/>
      <c r="KXW1" s="628"/>
      <c r="KXX1" s="52"/>
      <c r="KXY1" s="55"/>
      <c r="KXZ1" s="628"/>
      <c r="KYA1" s="628"/>
      <c r="KYB1" s="628"/>
      <c r="KYC1" s="628"/>
      <c r="KYD1" s="628"/>
      <c r="KYE1" s="52"/>
      <c r="KYF1" s="55"/>
      <c r="KYG1" s="628"/>
      <c r="KYH1" s="628"/>
      <c r="KYI1" s="628"/>
      <c r="KYJ1" s="628"/>
      <c r="KYK1" s="628"/>
      <c r="KYL1" s="52"/>
      <c r="KYM1" s="55"/>
      <c r="KYN1" s="628"/>
      <c r="KYO1" s="628"/>
      <c r="KYP1" s="628"/>
      <c r="KYQ1" s="628"/>
      <c r="KYR1" s="628"/>
      <c r="KYS1" s="52"/>
      <c r="KYT1" s="55"/>
      <c r="KYU1" s="628"/>
      <c r="KYV1" s="628"/>
      <c r="KYW1" s="628"/>
      <c r="KYX1" s="628"/>
      <c r="KYY1" s="628"/>
      <c r="KYZ1" s="52"/>
      <c r="KZA1" s="55"/>
      <c r="KZB1" s="628"/>
      <c r="KZC1" s="628"/>
      <c r="KZD1" s="628"/>
      <c r="KZE1" s="628"/>
      <c r="KZF1" s="628"/>
      <c r="KZG1" s="52"/>
      <c r="KZH1" s="55"/>
      <c r="KZI1" s="628"/>
      <c r="KZJ1" s="628"/>
      <c r="KZK1" s="628"/>
      <c r="KZL1" s="628"/>
      <c r="KZM1" s="628"/>
      <c r="KZN1" s="52"/>
      <c r="KZO1" s="55"/>
      <c r="KZP1" s="628"/>
      <c r="KZQ1" s="628"/>
      <c r="KZR1" s="628"/>
      <c r="KZS1" s="628"/>
      <c r="KZT1" s="628"/>
      <c r="KZU1" s="52"/>
      <c r="KZV1" s="55"/>
      <c r="KZW1" s="628"/>
      <c r="KZX1" s="628"/>
      <c r="KZY1" s="628"/>
      <c r="KZZ1" s="628"/>
      <c r="LAA1" s="628"/>
      <c r="LAB1" s="52"/>
      <c r="LAC1" s="55"/>
      <c r="LAD1" s="628"/>
      <c r="LAE1" s="628"/>
      <c r="LAF1" s="628"/>
      <c r="LAG1" s="628"/>
      <c r="LAH1" s="628"/>
      <c r="LAI1" s="52"/>
      <c r="LAJ1" s="55"/>
      <c r="LAK1" s="628"/>
      <c r="LAL1" s="628"/>
      <c r="LAM1" s="628"/>
      <c r="LAN1" s="628"/>
      <c r="LAO1" s="628"/>
      <c r="LAP1" s="52"/>
      <c r="LAQ1" s="55"/>
      <c r="LAR1" s="628"/>
      <c r="LAS1" s="628"/>
      <c r="LAT1" s="628"/>
      <c r="LAU1" s="628"/>
      <c r="LAV1" s="628"/>
      <c r="LAW1" s="52"/>
      <c r="LAX1" s="55"/>
      <c r="LAY1" s="628"/>
      <c r="LAZ1" s="628"/>
      <c r="LBA1" s="628"/>
      <c r="LBB1" s="628"/>
      <c r="LBC1" s="628"/>
      <c r="LBD1" s="52"/>
      <c r="LBE1" s="55"/>
      <c r="LBF1" s="628"/>
      <c r="LBG1" s="628"/>
      <c r="LBH1" s="628"/>
      <c r="LBI1" s="628"/>
      <c r="LBJ1" s="628"/>
      <c r="LBK1" s="52"/>
      <c r="LBL1" s="55"/>
      <c r="LBM1" s="628"/>
      <c r="LBN1" s="628"/>
      <c r="LBO1" s="628"/>
      <c r="LBP1" s="628"/>
      <c r="LBQ1" s="628"/>
      <c r="LBR1" s="52"/>
      <c r="LBS1" s="55"/>
      <c r="LBT1" s="628"/>
      <c r="LBU1" s="628"/>
      <c r="LBV1" s="628"/>
      <c r="LBW1" s="628"/>
      <c r="LBX1" s="628"/>
      <c r="LBY1" s="52"/>
      <c r="LBZ1" s="55"/>
      <c r="LCA1" s="628"/>
      <c r="LCB1" s="628"/>
      <c r="LCC1" s="628"/>
      <c r="LCD1" s="628"/>
      <c r="LCE1" s="628"/>
      <c r="LCF1" s="52"/>
      <c r="LCG1" s="55"/>
      <c r="LCH1" s="628"/>
      <c r="LCI1" s="628"/>
      <c r="LCJ1" s="628"/>
      <c r="LCK1" s="628"/>
      <c r="LCL1" s="628"/>
      <c r="LCM1" s="52"/>
      <c r="LCN1" s="55"/>
      <c r="LCO1" s="628"/>
      <c r="LCP1" s="628"/>
      <c r="LCQ1" s="628"/>
      <c r="LCR1" s="628"/>
      <c r="LCS1" s="628"/>
      <c r="LCT1" s="52"/>
      <c r="LCU1" s="55"/>
      <c r="LCV1" s="628"/>
      <c r="LCW1" s="628"/>
      <c r="LCX1" s="628"/>
      <c r="LCY1" s="628"/>
      <c r="LCZ1" s="628"/>
      <c r="LDA1" s="52"/>
      <c r="LDB1" s="55"/>
      <c r="LDC1" s="628"/>
      <c r="LDD1" s="628"/>
      <c r="LDE1" s="628"/>
      <c r="LDF1" s="628"/>
      <c r="LDG1" s="628"/>
      <c r="LDH1" s="52"/>
      <c r="LDI1" s="55"/>
      <c r="LDJ1" s="628"/>
      <c r="LDK1" s="628"/>
      <c r="LDL1" s="628"/>
      <c r="LDM1" s="628"/>
      <c r="LDN1" s="628"/>
      <c r="LDO1" s="52"/>
      <c r="LDP1" s="55"/>
      <c r="LDQ1" s="628"/>
      <c r="LDR1" s="628"/>
      <c r="LDS1" s="628"/>
      <c r="LDT1" s="628"/>
      <c r="LDU1" s="628"/>
      <c r="LDV1" s="52"/>
      <c r="LDW1" s="55"/>
      <c r="LDX1" s="628"/>
      <c r="LDY1" s="628"/>
      <c r="LDZ1" s="628"/>
      <c r="LEA1" s="628"/>
      <c r="LEB1" s="628"/>
      <c r="LEC1" s="52"/>
      <c r="LED1" s="55"/>
      <c r="LEE1" s="628"/>
      <c r="LEF1" s="628"/>
      <c r="LEG1" s="628"/>
      <c r="LEH1" s="628"/>
      <c r="LEI1" s="628"/>
      <c r="LEJ1" s="52"/>
      <c r="LEK1" s="55"/>
      <c r="LEL1" s="628"/>
      <c r="LEM1" s="628"/>
      <c r="LEN1" s="628"/>
      <c r="LEO1" s="628"/>
      <c r="LEP1" s="628"/>
      <c r="LEQ1" s="52"/>
      <c r="LER1" s="55"/>
      <c r="LES1" s="628"/>
      <c r="LET1" s="628"/>
      <c r="LEU1" s="628"/>
      <c r="LEV1" s="628"/>
      <c r="LEW1" s="628"/>
      <c r="LEX1" s="52"/>
      <c r="LEY1" s="55"/>
      <c r="LEZ1" s="628"/>
      <c r="LFA1" s="628"/>
      <c r="LFB1" s="628"/>
      <c r="LFC1" s="628"/>
      <c r="LFD1" s="628"/>
      <c r="LFE1" s="52"/>
      <c r="LFF1" s="55"/>
      <c r="LFG1" s="628"/>
      <c r="LFH1" s="628"/>
      <c r="LFI1" s="628"/>
      <c r="LFJ1" s="628"/>
      <c r="LFK1" s="628"/>
      <c r="LFL1" s="52"/>
      <c r="LFM1" s="55"/>
      <c r="LFN1" s="628"/>
      <c r="LFO1" s="628"/>
      <c r="LFP1" s="628"/>
      <c r="LFQ1" s="628"/>
      <c r="LFR1" s="628"/>
      <c r="LFS1" s="52"/>
      <c r="LFT1" s="55"/>
      <c r="LFU1" s="628"/>
      <c r="LFV1" s="628"/>
      <c r="LFW1" s="628"/>
      <c r="LFX1" s="628"/>
      <c r="LFY1" s="628"/>
      <c r="LFZ1" s="52"/>
      <c r="LGA1" s="55"/>
      <c r="LGB1" s="628"/>
      <c r="LGC1" s="628"/>
      <c r="LGD1" s="628"/>
      <c r="LGE1" s="628"/>
      <c r="LGF1" s="628"/>
      <c r="LGG1" s="52"/>
      <c r="LGH1" s="55"/>
      <c r="LGI1" s="628"/>
      <c r="LGJ1" s="628"/>
      <c r="LGK1" s="628"/>
      <c r="LGL1" s="628"/>
      <c r="LGM1" s="628"/>
      <c r="LGN1" s="52"/>
      <c r="LGO1" s="55"/>
      <c r="LGP1" s="628"/>
      <c r="LGQ1" s="628"/>
      <c r="LGR1" s="628"/>
      <c r="LGS1" s="628"/>
      <c r="LGT1" s="628"/>
      <c r="LGU1" s="52"/>
      <c r="LGV1" s="55"/>
      <c r="LGW1" s="628"/>
      <c r="LGX1" s="628"/>
      <c r="LGY1" s="628"/>
      <c r="LGZ1" s="628"/>
      <c r="LHA1" s="628"/>
      <c r="LHB1" s="52"/>
      <c r="LHC1" s="55"/>
      <c r="LHD1" s="628"/>
      <c r="LHE1" s="628"/>
      <c r="LHF1" s="628"/>
      <c r="LHG1" s="628"/>
      <c r="LHH1" s="628"/>
      <c r="LHI1" s="52"/>
      <c r="LHJ1" s="55"/>
      <c r="LHK1" s="628"/>
      <c r="LHL1" s="628"/>
      <c r="LHM1" s="628"/>
      <c r="LHN1" s="628"/>
      <c r="LHO1" s="628"/>
      <c r="LHP1" s="52"/>
      <c r="LHQ1" s="55"/>
      <c r="LHR1" s="628"/>
      <c r="LHS1" s="628"/>
      <c r="LHT1" s="628"/>
      <c r="LHU1" s="628"/>
      <c r="LHV1" s="628"/>
      <c r="LHW1" s="52"/>
      <c r="LHX1" s="55"/>
      <c r="LHY1" s="628"/>
      <c r="LHZ1" s="628"/>
      <c r="LIA1" s="628"/>
      <c r="LIB1" s="628"/>
      <c r="LIC1" s="628"/>
      <c r="LID1" s="52"/>
      <c r="LIE1" s="55"/>
      <c r="LIF1" s="628"/>
      <c r="LIG1" s="628"/>
      <c r="LIH1" s="628"/>
      <c r="LII1" s="628"/>
      <c r="LIJ1" s="628"/>
      <c r="LIK1" s="52"/>
      <c r="LIL1" s="55"/>
      <c r="LIM1" s="628"/>
      <c r="LIN1" s="628"/>
      <c r="LIO1" s="628"/>
      <c r="LIP1" s="628"/>
      <c r="LIQ1" s="628"/>
      <c r="LIR1" s="52"/>
      <c r="LIS1" s="55"/>
      <c r="LIT1" s="628"/>
      <c r="LIU1" s="628"/>
      <c r="LIV1" s="628"/>
      <c r="LIW1" s="628"/>
      <c r="LIX1" s="628"/>
      <c r="LIY1" s="52"/>
      <c r="LIZ1" s="55"/>
      <c r="LJA1" s="628"/>
      <c r="LJB1" s="628"/>
      <c r="LJC1" s="628"/>
      <c r="LJD1" s="628"/>
      <c r="LJE1" s="628"/>
      <c r="LJF1" s="52"/>
      <c r="LJG1" s="55"/>
      <c r="LJH1" s="628"/>
      <c r="LJI1" s="628"/>
      <c r="LJJ1" s="628"/>
      <c r="LJK1" s="628"/>
      <c r="LJL1" s="628"/>
      <c r="LJM1" s="52"/>
      <c r="LJN1" s="55"/>
      <c r="LJO1" s="628"/>
      <c r="LJP1" s="628"/>
      <c r="LJQ1" s="628"/>
      <c r="LJR1" s="628"/>
      <c r="LJS1" s="628"/>
      <c r="LJT1" s="52"/>
      <c r="LJU1" s="55"/>
      <c r="LJV1" s="628"/>
      <c r="LJW1" s="628"/>
      <c r="LJX1" s="628"/>
      <c r="LJY1" s="628"/>
      <c r="LJZ1" s="628"/>
      <c r="LKA1" s="52"/>
      <c r="LKB1" s="55"/>
      <c r="LKC1" s="628"/>
      <c r="LKD1" s="628"/>
      <c r="LKE1" s="628"/>
      <c r="LKF1" s="628"/>
      <c r="LKG1" s="628"/>
      <c r="LKH1" s="52"/>
      <c r="LKI1" s="55"/>
      <c r="LKJ1" s="628"/>
      <c r="LKK1" s="628"/>
      <c r="LKL1" s="628"/>
      <c r="LKM1" s="628"/>
      <c r="LKN1" s="628"/>
      <c r="LKO1" s="52"/>
      <c r="LKP1" s="55"/>
      <c r="LKQ1" s="628"/>
      <c r="LKR1" s="628"/>
      <c r="LKS1" s="628"/>
      <c r="LKT1" s="628"/>
      <c r="LKU1" s="628"/>
      <c r="LKV1" s="52"/>
      <c r="LKW1" s="55"/>
      <c r="LKX1" s="628"/>
      <c r="LKY1" s="628"/>
      <c r="LKZ1" s="628"/>
      <c r="LLA1" s="628"/>
      <c r="LLB1" s="628"/>
      <c r="LLC1" s="52"/>
      <c r="LLD1" s="55"/>
      <c r="LLE1" s="628"/>
      <c r="LLF1" s="628"/>
      <c r="LLG1" s="628"/>
      <c r="LLH1" s="628"/>
      <c r="LLI1" s="628"/>
      <c r="LLJ1" s="52"/>
      <c r="LLK1" s="55"/>
      <c r="LLL1" s="628"/>
      <c r="LLM1" s="628"/>
      <c r="LLN1" s="628"/>
      <c r="LLO1" s="628"/>
      <c r="LLP1" s="628"/>
      <c r="LLQ1" s="52"/>
      <c r="LLR1" s="55"/>
      <c r="LLS1" s="628"/>
      <c r="LLT1" s="628"/>
      <c r="LLU1" s="628"/>
      <c r="LLV1" s="628"/>
      <c r="LLW1" s="628"/>
      <c r="LLX1" s="52"/>
      <c r="LLY1" s="55"/>
      <c r="LLZ1" s="628"/>
      <c r="LMA1" s="628"/>
      <c r="LMB1" s="628"/>
      <c r="LMC1" s="628"/>
      <c r="LMD1" s="628"/>
      <c r="LME1" s="52"/>
      <c r="LMF1" s="55"/>
      <c r="LMG1" s="628"/>
      <c r="LMH1" s="628"/>
      <c r="LMI1" s="628"/>
      <c r="LMJ1" s="628"/>
      <c r="LMK1" s="628"/>
      <c r="LML1" s="52"/>
      <c r="LMM1" s="55"/>
      <c r="LMN1" s="628"/>
      <c r="LMO1" s="628"/>
      <c r="LMP1" s="628"/>
      <c r="LMQ1" s="628"/>
      <c r="LMR1" s="628"/>
      <c r="LMS1" s="52"/>
      <c r="LMT1" s="55"/>
      <c r="LMU1" s="628"/>
      <c r="LMV1" s="628"/>
      <c r="LMW1" s="628"/>
      <c r="LMX1" s="628"/>
      <c r="LMY1" s="628"/>
      <c r="LMZ1" s="52"/>
      <c r="LNA1" s="55"/>
      <c r="LNB1" s="628"/>
      <c r="LNC1" s="628"/>
      <c r="LND1" s="628"/>
      <c r="LNE1" s="628"/>
      <c r="LNF1" s="628"/>
      <c r="LNG1" s="52"/>
      <c r="LNH1" s="55"/>
      <c r="LNI1" s="628"/>
      <c r="LNJ1" s="628"/>
      <c r="LNK1" s="628"/>
      <c r="LNL1" s="628"/>
      <c r="LNM1" s="628"/>
      <c r="LNN1" s="52"/>
      <c r="LNO1" s="55"/>
      <c r="LNP1" s="628"/>
      <c r="LNQ1" s="628"/>
      <c r="LNR1" s="628"/>
      <c r="LNS1" s="628"/>
      <c r="LNT1" s="628"/>
      <c r="LNU1" s="52"/>
      <c r="LNV1" s="55"/>
      <c r="LNW1" s="628"/>
      <c r="LNX1" s="628"/>
      <c r="LNY1" s="628"/>
      <c r="LNZ1" s="628"/>
      <c r="LOA1" s="628"/>
      <c r="LOB1" s="52"/>
      <c r="LOC1" s="55"/>
      <c r="LOD1" s="628"/>
      <c r="LOE1" s="628"/>
      <c r="LOF1" s="628"/>
      <c r="LOG1" s="628"/>
      <c r="LOH1" s="628"/>
      <c r="LOI1" s="52"/>
      <c r="LOJ1" s="55"/>
      <c r="LOK1" s="628"/>
      <c r="LOL1" s="628"/>
      <c r="LOM1" s="628"/>
      <c r="LON1" s="628"/>
      <c r="LOO1" s="628"/>
      <c r="LOP1" s="52"/>
      <c r="LOQ1" s="55"/>
      <c r="LOR1" s="628"/>
      <c r="LOS1" s="628"/>
      <c r="LOT1" s="628"/>
      <c r="LOU1" s="628"/>
      <c r="LOV1" s="628"/>
      <c r="LOW1" s="52"/>
      <c r="LOX1" s="55"/>
      <c r="LOY1" s="628"/>
      <c r="LOZ1" s="628"/>
      <c r="LPA1" s="628"/>
      <c r="LPB1" s="628"/>
      <c r="LPC1" s="628"/>
      <c r="LPD1" s="52"/>
      <c r="LPE1" s="55"/>
      <c r="LPF1" s="628"/>
      <c r="LPG1" s="628"/>
      <c r="LPH1" s="628"/>
      <c r="LPI1" s="628"/>
      <c r="LPJ1" s="628"/>
      <c r="LPK1" s="52"/>
      <c r="LPL1" s="55"/>
      <c r="LPM1" s="628"/>
      <c r="LPN1" s="628"/>
      <c r="LPO1" s="628"/>
      <c r="LPP1" s="628"/>
      <c r="LPQ1" s="628"/>
      <c r="LPR1" s="52"/>
      <c r="LPS1" s="55"/>
      <c r="LPT1" s="628"/>
      <c r="LPU1" s="628"/>
      <c r="LPV1" s="628"/>
      <c r="LPW1" s="628"/>
      <c r="LPX1" s="628"/>
      <c r="LPY1" s="52"/>
      <c r="LPZ1" s="55"/>
      <c r="LQA1" s="628"/>
      <c r="LQB1" s="628"/>
      <c r="LQC1" s="628"/>
      <c r="LQD1" s="628"/>
      <c r="LQE1" s="628"/>
      <c r="LQF1" s="52"/>
      <c r="LQG1" s="55"/>
      <c r="LQH1" s="628"/>
      <c r="LQI1" s="628"/>
      <c r="LQJ1" s="628"/>
      <c r="LQK1" s="628"/>
      <c r="LQL1" s="628"/>
      <c r="LQM1" s="52"/>
      <c r="LQN1" s="55"/>
      <c r="LQO1" s="628"/>
      <c r="LQP1" s="628"/>
      <c r="LQQ1" s="628"/>
      <c r="LQR1" s="628"/>
      <c r="LQS1" s="628"/>
      <c r="LQT1" s="52"/>
      <c r="LQU1" s="55"/>
      <c r="LQV1" s="628"/>
      <c r="LQW1" s="628"/>
      <c r="LQX1" s="628"/>
      <c r="LQY1" s="628"/>
      <c r="LQZ1" s="628"/>
      <c r="LRA1" s="52"/>
      <c r="LRB1" s="55"/>
      <c r="LRC1" s="628"/>
      <c r="LRD1" s="628"/>
      <c r="LRE1" s="628"/>
      <c r="LRF1" s="628"/>
      <c r="LRG1" s="628"/>
      <c r="LRH1" s="52"/>
      <c r="LRI1" s="55"/>
      <c r="LRJ1" s="628"/>
      <c r="LRK1" s="628"/>
      <c r="LRL1" s="628"/>
      <c r="LRM1" s="628"/>
      <c r="LRN1" s="628"/>
      <c r="LRO1" s="52"/>
      <c r="LRP1" s="55"/>
      <c r="LRQ1" s="628"/>
      <c r="LRR1" s="628"/>
      <c r="LRS1" s="628"/>
      <c r="LRT1" s="628"/>
      <c r="LRU1" s="628"/>
      <c r="LRV1" s="52"/>
      <c r="LRW1" s="55"/>
      <c r="LRX1" s="628"/>
      <c r="LRY1" s="628"/>
      <c r="LRZ1" s="628"/>
      <c r="LSA1" s="628"/>
      <c r="LSB1" s="628"/>
      <c r="LSC1" s="52"/>
      <c r="LSD1" s="55"/>
      <c r="LSE1" s="628"/>
      <c r="LSF1" s="628"/>
      <c r="LSG1" s="628"/>
      <c r="LSH1" s="628"/>
      <c r="LSI1" s="628"/>
      <c r="LSJ1" s="52"/>
      <c r="LSK1" s="55"/>
      <c r="LSL1" s="628"/>
      <c r="LSM1" s="628"/>
      <c r="LSN1" s="628"/>
      <c r="LSO1" s="628"/>
      <c r="LSP1" s="628"/>
      <c r="LSQ1" s="52"/>
      <c r="LSR1" s="55"/>
      <c r="LSS1" s="628"/>
      <c r="LST1" s="628"/>
      <c r="LSU1" s="628"/>
      <c r="LSV1" s="628"/>
      <c r="LSW1" s="628"/>
      <c r="LSX1" s="52"/>
      <c r="LSY1" s="55"/>
      <c r="LSZ1" s="628"/>
      <c r="LTA1" s="628"/>
      <c r="LTB1" s="628"/>
      <c r="LTC1" s="628"/>
      <c r="LTD1" s="628"/>
      <c r="LTE1" s="52"/>
      <c r="LTF1" s="55"/>
      <c r="LTG1" s="628"/>
      <c r="LTH1" s="628"/>
      <c r="LTI1" s="628"/>
      <c r="LTJ1" s="628"/>
      <c r="LTK1" s="628"/>
      <c r="LTL1" s="52"/>
      <c r="LTM1" s="55"/>
      <c r="LTN1" s="628"/>
      <c r="LTO1" s="628"/>
      <c r="LTP1" s="628"/>
      <c r="LTQ1" s="628"/>
      <c r="LTR1" s="628"/>
      <c r="LTS1" s="52"/>
      <c r="LTT1" s="55"/>
      <c r="LTU1" s="628"/>
      <c r="LTV1" s="628"/>
      <c r="LTW1" s="628"/>
      <c r="LTX1" s="628"/>
      <c r="LTY1" s="628"/>
      <c r="LTZ1" s="52"/>
      <c r="LUA1" s="55"/>
      <c r="LUB1" s="628"/>
      <c r="LUC1" s="628"/>
      <c r="LUD1" s="628"/>
      <c r="LUE1" s="628"/>
      <c r="LUF1" s="628"/>
      <c r="LUG1" s="52"/>
      <c r="LUH1" s="55"/>
      <c r="LUI1" s="628"/>
      <c r="LUJ1" s="628"/>
      <c r="LUK1" s="628"/>
      <c r="LUL1" s="628"/>
      <c r="LUM1" s="628"/>
      <c r="LUN1" s="52"/>
      <c r="LUO1" s="55"/>
      <c r="LUP1" s="628"/>
      <c r="LUQ1" s="628"/>
      <c r="LUR1" s="628"/>
      <c r="LUS1" s="628"/>
      <c r="LUT1" s="628"/>
      <c r="LUU1" s="52"/>
      <c r="LUV1" s="55"/>
      <c r="LUW1" s="628"/>
      <c r="LUX1" s="628"/>
      <c r="LUY1" s="628"/>
      <c r="LUZ1" s="628"/>
      <c r="LVA1" s="628"/>
      <c r="LVB1" s="52"/>
      <c r="LVC1" s="55"/>
      <c r="LVD1" s="628"/>
      <c r="LVE1" s="628"/>
      <c r="LVF1" s="628"/>
      <c r="LVG1" s="628"/>
      <c r="LVH1" s="628"/>
      <c r="LVI1" s="52"/>
      <c r="LVJ1" s="55"/>
      <c r="LVK1" s="628"/>
      <c r="LVL1" s="628"/>
      <c r="LVM1" s="628"/>
      <c r="LVN1" s="628"/>
      <c r="LVO1" s="628"/>
      <c r="LVP1" s="52"/>
      <c r="LVQ1" s="55"/>
      <c r="LVR1" s="628"/>
      <c r="LVS1" s="628"/>
      <c r="LVT1" s="628"/>
      <c r="LVU1" s="628"/>
      <c r="LVV1" s="628"/>
      <c r="LVW1" s="52"/>
      <c r="LVX1" s="55"/>
      <c r="LVY1" s="628"/>
      <c r="LVZ1" s="628"/>
      <c r="LWA1" s="628"/>
      <c r="LWB1" s="628"/>
      <c r="LWC1" s="628"/>
      <c r="LWD1" s="52"/>
      <c r="LWE1" s="55"/>
      <c r="LWF1" s="628"/>
      <c r="LWG1" s="628"/>
      <c r="LWH1" s="628"/>
      <c r="LWI1" s="628"/>
      <c r="LWJ1" s="628"/>
      <c r="LWK1" s="52"/>
      <c r="LWL1" s="55"/>
      <c r="LWM1" s="628"/>
      <c r="LWN1" s="628"/>
      <c r="LWO1" s="628"/>
      <c r="LWP1" s="628"/>
      <c r="LWQ1" s="628"/>
      <c r="LWR1" s="52"/>
      <c r="LWS1" s="55"/>
      <c r="LWT1" s="628"/>
      <c r="LWU1" s="628"/>
      <c r="LWV1" s="628"/>
      <c r="LWW1" s="628"/>
      <c r="LWX1" s="628"/>
      <c r="LWY1" s="52"/>
      <c r="LWZ1" s="55"/>
      <c r="LXA1" s="628"/>
      <c r="LXB1" s="628"/>
      <c r="LXC1" s="628"/>
      <c r="LXD1" s="628"/>
      <c r="LXE1" s="628"/>
      <c r="LXF1" s="52"/>
      <c r="LXG1" s="55"/>
      <c r="LXH1" s="628"/>
      <c r="LXI1" s="628"/>
      <c r="LXJ1" s="628"/>
      <c r="LXK1" s="628"/>
      <c r="LXL1" s="628"/>
      <c r="LXM1" s="52"/>
      <c r="LXN1" s="55"/>
      <c r="LXO1" s="628"/>
      <c r="LXP1" s="628"/>
      <c r="LXQ1" s="628"/>
      <c r="LXR1" s="628"/>
      <c r="LXS1" s="628"/>
      <c r="LXT1" s="52"/>
      <c r="LXU1" s="55"/>
      <c r="LXV1" s="628"/>
      <c r="LXW1" s="628"/>
      <c r="LXX1" s="628"/>
      <c r="LXY1" s="628"/>
      <c r="LXZ1" s="628"/>
      <c r="LYA1" s="52"/>
      <c r="LYB1" s="55"/>
      <c r="LYC1" s="628"/>
      <c r="LYD1" s="628"/>
      <c r="LYE1" s="628"/>
      <c r="LYF1" s="628"/>
      <c r="LYG1" s="628"/>
      <c r="LYH1" s="52"/>
      <c r="LYI1" s="55"/>
      <c r="LYJ1" s="628"/>
      <c r="LYK1" s="628"/>
      <c r="LYL1" s="628"/>
      <c r="LYM1" s="628"/>
      <c r="LYN1" s="628"/>
      <c r="LYO1" s="52"/>
      <c r="LYP1" s="55"/>
      <c r="LYQ1" s="628"/>
      <c r="LYR1" s="628"/>
      <c r="LYS1" s="628"/>
      <c r="LYT1" s="628"/>
      <c r="LYU1" s="628"/>
      <c r="LYV1" s="52"/>
      <c r="LYW1" s="55"/>
      <c r="LYX1" s="628"/>
      <c r="LYY1" s="628"/>
      <c r="LYZ1" s="628"/>
      <c r="LZA1" s="628"/>
      <c r="LZB1" s="628"/>
      <c r="LZC1" s="52"/>
      <c r="LZD1" s="55"/>
      <c r="LZE1" s="628"/>
      <c r="LZF1" s="628"/>
      <c r="LZG1" s="628"/>
      <c r="LZH1" s="628"/>
      <c r="LZI1" s="628"/>
      <c r="LZJ1" s="52"/>
      <c r="LZK1" s="55"/>
      <c r="LZL1" s="628"/>
      <c r="LZM1" s="628"/>
      <c r="LZN1" s="628"/>
      <c r="LZO1" s="628"/>
      <c r="LZP1" s="628"/>
      <c r="LZQ1" s="52"/>
      <c r="LZR1" s="55"/>
      <c r="LZS1" s="628"/>
      <c r="LZT1" s="628"/>
      <c r="LZU1" s="628"/>
      <c r="LZV1" s="628"/>
      <c r="LZW1" s="628"/>
      <c r="LZX1" s="52"/>
      <c r="LZY1" s="55"/>
      <c r="LZZ1" s="628"/>
      <c r="MAA1" s="628"/>
      <c r="MAB1" s="628"/>
      <c r="MAC1" s="628"/>
      <c r="MAD1" s="628"/>
      <c r="MAE1" s="52"/>
      <c r="MAF1" s="55"/>
      <c r="MAG1" s="628"/>
      <c r="MAH1" s="628"/>
      <c r="MAI1" s="628"/>
      <c r="MAJ1" s="628"/>
      <c r="MAK1" s="628"/>
      <c r="MAL1" s="52"/>
      <c r="MAM1" s="55"/>
      <c r="MAN1" s="628"/>
      <c r="MAO1" s="628"/>
      <c r="MAP1" s="628"/>
      <c r="MAQ1" s="628"/>
      <c r="MAR1" s="628"/>
      <c r="MAS1" s="52"/>
      <c r="MAT1" s="55"/>
      <c r="MAU1" s="628"/>
      <c r="MAV1" s="628"/>
      <c r="MAW1" s="628"/>
      <c r="MAX1" s="628"/>
      <c r="MAY1" s="628"/>
      <c r="MAZ1" s="52"/>
      <c r="MBA1" s="55"/>
      <c r="MBB1" s="628"/>
      <c r="MBC1" s="628"/>
      <c r="MBD1" s="628"/>
      <c r="MBE1" s="628"/>
      <c r="MBF1" s="628"/>
      <c r="MBG1" s="52"/>
      <c r="MBH1" s="55"/>
      <c r="MBI1" s="628"/>
      <c r="MBJ1" s="628"/>
      <c r="MBK1" s="628"/>
      <c r="MBL1" s="628"/>
      <c r="MBM1" s="628"/>
      <c r="MBN1" s="52"/>
      <c r="MBO1" s="55"/>
      <c r="MBP1" s="628"/>
      <c r="MBQ1" s="628"/>
      <c r="MBR1" s="628"/>
      <c r="MBS1" s="628"/>
      <c r="MBT1" s="628"/>
      <c r="MBU1" s="52"/>
      <c r="MBV1" s="55"/>
      <c r="MBW1" s="628"/>
      <c r="MBX1" s="628"/>
      <c r="MBY1" s="628"/>
      <c r="MBZ1" s="628"/>
      <c r="MCA1" s="628"/>
      <c r="MCB1" s="52"/>
      <c r="MCC1" s="55"/>
      <c r="MCD1" s="628"/>
      <c r="MCE1" s="628"/>
      <c r="MCF1" s="628"/>
      <c r="MCG1" s="628"/>
      <c r="MCH1" s="628"/>
      <c r="MCI1" s="52"/>
      <c r="MCJ1" s="55"/>
      <c r="MCK1" s="628"/>
      <c r="MCL1" s="628"/>
      <c r="MCM1" s="628"/>
      <c r="MCN1" s="628"/>
      <c r="MCO1" s="628"/>
      <c r="MCP1" s="52"/>
      <c r="MCQ1" s="55"/>
      <c r="MCR1" s="628"/>
      <c r="MCS1" s="628"/>
      <c r="MCT1" s="628"/>
      <c r="MCU1" s="628"/>
      <c r="MCV1" s="628"/>
      <c r="MCW1" s="52"/>
      <c r="MCX1" s="55"/>
      <c r="MCY1" s="628"/>
      <c r="MCZ1" s="628"/>
      <c r="MDA1" s="628"/>
      <c r="MDB1" s="628"/>
      <c r="MDC1" s="628"/>
      <c r="MDD1" s="52"/>
      <c r="MDE1" s="55"/>
      <c r="MDF1" s="628"/>
      <c r="MDG1" s="628"/>
      <c r="MDH1" s="628"/>
      <c r="MDI1" s="628"/>
      <c r="MDJ1" s="628"/>
      <c r="MDK1" s="52"/>
      <c r="MDL1" s="55"/>
      <c r="MDM1" s="628"/>
      <c r="MDN1" s="628"/>
      <c r="MDO1" s="628"/>
      <c r="MDP1" s="628"/>
      <c r="MDQ1" s="628"/>
      <c r="MDR1" s="52"/>
      <c r="MDS1" s="55"/>
      <c r="MDT1" s="628"/>
      <c r="MDU1" s="628"/>
      <c r="MDV1" s="628"/>
      <c r="MDW1" s="628"/>
      <c r="MDX1" s="628"/>
      <c r="MDY1" s="52"/>
      <c r="MDZ1" s="55"/>
      <c r="MEA1" s="628"/>
      <c r="MEB1" s="628"/>
      <c r="MEC1" s="628"/>
      <c r="MED1" s="628"/>
      <c r="MEE1" s="628"/>
      <c r="MEF1" s="52"/>
      <c r="MEG1" s="55"/>
      <c r="MEH1" s="628"/>
      <c r="MEI1" s="628"/>
      <c r="MEJ1" s="628"/>
      <c r="MEK1" s="628"/>
      <c r="MEL1" s="628"/>
      <c r="MEM1" s="52"/>
      <c r="MEN1" s="55"/>
      <c r="MEO1" s="628"/>
      <c r="MEP1" s="628"/>
      <c r="MEQ1" s="628"/>
      <c r="MER1" s="628"/>
      <c r="MES1" s="628"/>
      <c r="MET1" s="52"/>
      <c r="MEU1" s="55"/>
      <c r="MEV1" s="628"/>
      <c r="MEW1" s="628"/>
      <c r="MEX1" s="628"/>
      <c r="MEY1" s="628"/>
      <c r="MEZ1" s="628"/>
      <c r="MFA1" s="52"/>
      <c r="MFB1" s="55"/>
      <c r="MFC1" s="628"/>
      <c r="MFD1" s="628"/>
      <c r="MFE1" s="628"/>
      <c r="MFF1" s="628"/>
      <c r="MFG1" s="628"/>
      <c r="MFH1" s="52"/>
      <c r="MFI1" s="55"/>
      <c r="MFJ1" s="628"/>
      <c r="MFK1" s="628"/>
      <c r="MFL1" s="628"/>
      <c r="MFM1" s="628"/>
      <c r="MFN1" s="628"/>
      <c r="MFO1" s="52"/>
      <c r="MFP1" s="55"/>
      <c r="MFQ1" s="628"/>
      <c r="MFR1" s="628"/>
      <c r="MFS1" s="628"/>
      <c r="MFT1" s="628"/>
      <c r="MFU1" s="628"/>
      <c r="MFV1" s="52"/>
      <c r="MFW1" s="55"/>
      <c r="MFX1" s="628"/>
      <c r="MFY1" s="628"/>
      <c r="MFZ1" s="628"/>
      <c r="MGA1" s="628"/>
      <c r="MGB1" s="628"/>
      <c r="MGC1" s="52"/>
      <c r="MGD1" s="55"/>
      <c r="MGE1" s="628"/>
      <c r="MGF1" s="628"/>
      <c r="MGG1" s="628"/>
      <c r="MGH1" s="628"/>
      <c r="MGI1" s="628"/>
      <c r="MGJ1" s="52"/>
      <c r="MGK1" s="55"/>
      <c r="MGL1" s="628"/>
      <c r="MGM1" s="628"/>
      <c r="MGN1" s="628"/>
      <c r="MGO1" s="628"/>
      <c r="MGP1" s="628"/>
      <c r="MGQ1" s="52"/>
      <c r="MGR1" s="55"/>
      <c r="MGS1" s="628"/>
      <c r="MGT1" s="628"/>
      <c r="MGU1" s="628"/>
      <c r="MGV1" s="628"/>
      <c r="MGW1" s="628"/>
      <c r="MGX1" s="52"/>
      <c r="MGY1" s="55"/>
      <c r="MGZ1" s="628"/>
      <c r="MHA1" s="628"/>
      <c r="MHB1" s="628"/>
      <c r="MHC1" s="628"/>
      <c r="MHD1" s="628"/>
      <c r="MHE1" s="52"/>
      <c r="MHF1" s="55"/>
      <c r="MHG1" s="628"/>
      <c r="MHH1" s="628"/>
      <c r="MHI1" s="628"/>
      <c r="MHJ1" s="628"/>
      <c r="MHK1" s="628"/>
      <c r="MHL1" s="52"/>
      <c r="MHM1" s="55"/>
      <c r="MHN1" s="628"/>
      <c r="MHO1" s="628"/>
      <c r="MHP1" s="628"/>
      <c r="MHQ1" s="628"/>
      <c r="MHR1" s="628"/>
      <c r="MHS1" s="52"/>
      <c r="MHT1" s="55"/>
      <c r="MHU1" s="628"/>
      <c r="MHV1" s="628"/>
      <c r="MHW1" s="628"/>
      <c r="MHX1" s="628"/>
      <c r="MHY1" s="628"/>
      <c r="MHZ1" s="52"/>
      <c r="MIA1" s="55"/>
      <c r="MIB1" s="628"/>
      <c r="MIC1" s="628"/>
      <c r="MID1" s="628"/>
      <c r="MIE1" s="628"/>
      <c r="MIF1" s="628"/>
      <c r="MIG1" s="52"/>
      <c r="MIH1" s="55"/>
      <c r="MII1" s="628"/>
      <c r="MIJ1" s="628"/>
      <c r="MIK1" s="628"/>
      <c r="MIL1" s="628"/>
      <c r="MIM1" s="628"/>
      <c r="MIN1" s="52"/>
      <c r="MIO1" s="55"/>
      <c r="MIP1" s="628"/>
      <c r="MIQ1" s="628"/>
      <c r="MIR1" s="628"/>
      <c r="MIS1" s="628"/>
      <c r="MIT1" s="628"/>
      <c r="MIU1" s="52"/>
      <c r="MIV1" s="55"/>
      <c r="MIW1" s="628"/>
      <c r="MIX1" s="628"/>
      <c r="MIY1" s="628"/>
      <c r="MIZ1" s="628"/>
      <c r="MJA1" s="628"/>
      <c r="MJB1" s="52"/>
      <c r="MJC1" s="55"/>
      <c r="MJD1" s="628"/>
      <c r="MJE1" s="628"/>
      <c r="MJF1" s="628"/>
      <c r="MJG1" s="628"/>
      <c r="MJH1" s="628"/>
      <c r="MJI1" s="52"/>
      <c r="MJJ1" s="55"/>
      <c r="MJK1" s="628"/>
      <c r="MJL1" s="628"/>
      <c r="MJM1" s="628"/>
      <c r="MJN1" s="628"/>
      <c r="MJO1" s="628"/>
      <c r="MJP1" s="52"/>
      <c r="MJQ1" s="55"/>
      <c r="MJR1" s="628"/>
      <c r="MJS1" s="628"/>
      <c r="MJT1" s="628"/>
      <c r="MJU1" s="628"/>
      <c r="MJV1" s="628"/>
      <c r="MJW1" s="52"/>
      <c r="MJX1" s="55"/>
      <c r="MJY1" s="628"/>
      <c r="MJZ1" s="628"/>
      <c r="MKA1" s="628"/>
      <c r="MKB1" s="628"/>
      <c r="MKC1" s="628"/>
      <c r="MKD1" s="52"/>
      <c r="MKE1" s="55"/>
      <c r="MKF1" s="628"/>
      <c r="MKG1" s="628"/>
      <c r="MKH1" s="628"/>
      <c r="MKI1" s="628"/>
      <c r="MKJ1" s="628"/>
      <c r="MKK1" s="52"/>
      <c r="MKL1" s="55"/>
      <c r="MKM1" s="628"/>
      <c r="MKN1" s="628"/>
      <c r="MKO1" s="628"/>
      <c r="MKP1" s="628"/>
      <c r="MKQ1" s="628"/>
      <c r="MKR1" s="52"/>
      <c r="MKS1" s="55"/>
      <c r="MKT1" s="628"/>
      <c r="MKU1" s="628"/>
      <c r="MKV1" s="628"/>
      <c r="MKW1" s="628"/>
      <c r="MKX1" s="628"/>
      <c r="MKY1" s="52"/>
      <c r="MKZ1" s="55"/>
      <c r="MLA1" s="628"/>
      <c r="MLB1" s="628"/>
      <c r="MLC1" s="628"/>
      <c r="MLD1" s="628"/>
      <c r="MLE1" s="628"/>
      <c r="MLF1" s="52"/>
      <c r="MLG1" s="55"/>
      <c r="MLH1" s="628"/>
      <c r="MLI1" s="628"/>
      <c r="MLJ1" s="628"/>
      <c r="MLK1" s="628"/>
      <c r="MLL1" s="628"/>
      <c r="MLM1" s="52"/>
      <c r="MLN1" s="55"/>
      <c r="MLO1" s="628"/>
      <c r="MLP1" s="628"/>
      <c r="MLQ1" s="628"/>
      <c r="MLR1" s="628"/>
      <c r="MLS1" s="628"/>
      <c r="MLT1" s="52"/>
      <c r="MLU1" s="55"/>
      <c r="MLV1" s="628"/>
      <c r="MLW1" s="628"/>
      <c r="MLX1" s="628"/>
      <c r="MLY1" s="628"/>
      <c r="MLZ1" s="628"/>
      <c r="MMA1" s="52"/>
      <c r="MMB1" s="55"/>
      <c r="MMC1" s="628"/>
      <c r="MMD1" s="628"/>
      <c r="MME1" s="628"/>
      <c r="MMF1" s="628"/>
      <c r="MMG1" s="628"/>
      <c r="MMH1" s="52"/>
      <c r="MMI1" s="55"/>
      <c r="MMJ1" s="628"/>
      <c r="MMK1" s="628"/>
      <c r="MML1" s="628"/>
      <c r="MMM1" s="628"/>
      <c r="MMN1" s="628"/>
      <c r="MMO1" s="52"/>
      <c r="MMP1" s="55"/>
      <c r="MMQ1" s="628"/>
      <c r="MMR1" s="628"/>
      <c r="MMS1" s="628"/>
      <c r="MMT1" s="628"/>
      <c r="MMU1" s="628"/>
      <c r="MMV1" s="52"/>
      <c r="MMW1" s="55"/>
      <c r="MMX1" s="628"/>
      <c r="MMY1" s="628"/>
      <c r="MMZ1" s="628"/>
      <c r="MNA1" s="628"/>
      <c r="MNB1" s="628"/>
      <c r="MNC1" s="52"/>
      <c r="MND1" s="55"/>
      <c r="MNE1" s="628"/>
      <c r="MNF1" s="628"/>
      <c r="MNG1" s="628"/>
      <c r="MNH1" s="628"/>
      <c r="MNI1" s="628"/>
      <c r="MNJ1" s="52"/>
      <c r="MNK1" s="55"/>
      <c r="MNL1" s="628"/>
      <c r="MNM1" s="628"/>
      <c r="MNN1" s="628"/>
      <c r="MNO1" s="628"/>
      <c r="MNP1" s="628"/>
      <c r="MNQ1" s="52"/>
      <c r="MNR1" s="55"/>
      <c r="MNS1" s="628"/>
      <c r="MNT1" s="628"/>
      <c r="MNU1" s="628"/>
      <c r="MNV1" s="628"/>
      <c r="MNW1" s="628"/>
      <c r="MNX1" s="52"/>
      <c r="MNY1" s="55"/>
      <c r="MNZ1" s="628"/>
      <c r="MOA1" s="628"/>
      <c r="MOB1" s="628"/>
      <c r="MOC1" s="628"/>
      <c r="MOD1" s="628"/>
      <c r="MOE1" s="52"/>
      <c r="MOF1" s="55"/>
      <c r="MOG1" s="628"/>
      <c r="MOH1" s="628"/>
      <c r="MOI1" s="628"/>
      <c r="MOJ1" s="628"/>
      <c r="MOK1" s="628"/>
      <c r="MOL1" s="52"/>
      <c r="MOM1" s="55"/>
      <c r="MON1" s="628"/>
      <c r="MOO1" s="628"/>
      <c r="MOP1" s="628"/>
      <c r="MOQ1" s="628"/>
      <c r="MOR1" s="628"/>
      <c r="MOS1" s="52"/>
      <c r="MOT1" s="55"/>
      <c r="MOU1" s="628"/>
      <c r="MOV1" s="628"/>
      <c r="MOW1" s="628"/>
      <c r="MOX1" s="628"/>
      <c r="MOY1" s="628"/>
      <c r="MOZ1" s="52"/>
      <c r="MPA1" s="55"/>
      <c r="MPB1" s="628"/>
      <c r="MPC1" s="628"/>
      <c r="MPD1" s="628"/>
      <c r="MPE1" s="628"/>
      <c r="MPF1" s="628"/>
      <c r="MPG1" s="52"/>
      <c r="MPH1" s="55"/>
      <c r="MPI1" s="628"/>
      <c r="MPJ1" s="628"/>
      <c r="MPK1" s="628"/>
      <c r="MPL1" s="628"/>
      <c r="MPM1" s="628"/>
      <c r="MPN1" s="52"/>
      <c r="MPO1" s="55"/>
      <c r="MPP1" s="628"/>
      <c r="MPQ1" s="628"/>
      <c r="MPR1" s="628"/>
      <c r="MPS1" s="628"/>
      <c r="MPT1" s="628"/>
      <c r="MPU1" s="52"/>
      <c r="MPV1" s="55"/>
      <c r="MPW1" s="628"/>
      <c r="MPX1" s="628"/>
      <c r="MPY1" s="628"/>
      <c r="MPZ1" s="628"/>
      <c r="MQA1" s="628"/>
      <c r="MQB1" s="52"/>
      <c r="MQC1" s="55"/>
      <c r="MQD1" s="628"/>
      <c r="MQE1" s="628"/>
      <c r="MQF1" s="628"/>
      <c r="MQG1" s="628"/>
      <c r="MQH1" s="628"/>
      <c r="MQI1" s="52"/>
      <c r="MQJ1" s="55"/>
      <c r="MQK1" s="628"/>
      <c r="MQL1" s="628"/>
      <c r="MQM1" s="628"/>
      <c r="MQN1" s="628"/>
      <c r="MQO1" s="628"/>
      <c r="MQP1" s="52"/>
      <c r="MQQ1" s="55"/>
      <c r="MQR1" s="628"/>
      <c r="MQS1" s="628"/>
      <c r="MQT1" s="628"/>
      <c r="MQU1" s="628"/>
      <c r="MQV1" s="628"/>
      <c r="MQW1" s="52"/>
      <c r="MQX1" s="55"/>
      <c r="MQY1" s="628"/>
      <c r="MQZ1" s="628"/>
      <c r="MRA1" s="628"/>
      <c r="MRB1" s="628"/>
      <c r="MRC1" s="628"/>
      <c r="MRD1" s="52"/>
      <c r="MRE1" s="55"/>
      <c r="MRF1" s="628"/>
      <c r="MRG1" s="628"/>
      <c r="MRH1" s="628"/>
      <c r="MRI1" s="628"/>
      <c r="MRJ1" s="628"/>
      <c r="MRK1" s="52"/>
      <c r="MRL1" s="55"/>
      <c r="MRM1" s="628"/>
      <c r="MRN1" s="628"/>
      <c r="MRO1" s="628"/>
      <c r="MRP1" s="628"/>
      <c r="MRQ1" s="628"/>
      <c r="MRR1" s="52"/>
      <c r="MRS1" s="55"/>
      <c r="MRT1" s="628"/>
      <c r="MRU1" s="628"/>
      <c r="MRV1" s="628"/>
      <c r="MRW1" s="628"/>
      <c r="MRX1" s="628"/>
      <c r="MRY1" s="52"/>
      <c r="MRZ1" s="55"/>
      <c r="MSA1" s="628"/>
      <c r="MSB1" s="628"/>
      <c r="MSC1" s="628"/>
      <c r="MSD1" s="628"/>
      <c r="MSE1" s="628"/>
      <c r="MSF1" s="52"/>
      <c r="MSG1" s="55"/>
      <c r="MSH1" s="628"/>
      <c r="MSI1" s="628"/>
      <c r="MSJ1" s="628"/>
      <c r="MSK1" s="628"/>
      <c r="MSL1" s="628"/>
      <c r="MSM1" s="52"/>
      <c r="MSN1" s="55"/>
      <c r="MSO1" s="628"/>
      <c r="MSP1" s="628"/>
      <c r="MSQ1" s="628"/>
      <c r="MSR1" s="628"/>
      <c r="MSS1" s="628"/>
      <c r="MST1" s="52"/>
      <c r="MSU1" s="55"/>
      <c r="MSV1" s="628"/>
      <c r="MSW1" s="628"/>
      <c r="MSX1" s="628"/>
      <c r="MSY1" s="628"/>
      <c r="MSZ1" s="628"/>
      <c r="MTA1" s="52"/>
      <c r="MTB1" s="55"/>
      <c r="MTC1" s="628"/>
      <c r="MTD1" s="628"/>
      <c r="MTE1" s="628"/>
      <c r="MTF1" s="628"/>
      <c r="MTG1" s="628"/>
      <c r="MTH1" s="52"/>
      <c r="MTI1" s="55"/>
      <c r="MTJ1" s="628"/>
      <c r="MTK1" s="628"/>
      <c r="MTL1" s="628"/>
      <c r="MTM1" s="628"/>
      <c r="MTN1" s="628"/>
      <c r="MTO1" s="52"/>
      <c r="MTP1" s="55"/>
      <c r="MTQ1" s="628"/>
      <c r="MTR1" s="628"/>
      <c r="MTS1" s="628"/>
      <c r="MTT1" s="628"/>
      <c r="MTU1" s="628"/>
      <c r="MTV1" s="52"/>
      <c r="MTW1" s="55"/>
      <c r="MTX1" s="628"/>
      <c r="MTY1" s="628"/>
      <c r="MTZ1" s="628"/>
      <c r="MUA1" s="628"/>
      <c r="MUB1" s="628"/>
      <c r="MUC1" s="52"/>
      <c r="MUD1" s="55"/>
      <c r="MUE1" s="628"/>
      <c r="MUF1" s="628"/>
      <c r="MUG1" s="628"/>
      <c r="MUH1" s="628"/>
      <c r="MUI1" s="628"/>
      <c r="MUJ1" s="52"/>
      <c r="MUK1" s="55"/>
      <c r="MUL1" s="628"/>
      <c r="MUM1" s="628"/>
      <c r="MUN1" s="628"/>
      <c r="MUO1" s="628"/>
      <c r="MUP1" s="628"/>
      <c r="MUQ1" s="52"/>
      <c r="MUR1" s="55"/>
      <c r="MUS1" s="628"/>
      <c r="MUT1" s="628"/>
      <c r="MUU1" s="628"/>
      <c r="MUV1" s="628"/>
      <c r="MUW1" s="628"/>
      <c r="MUX1" s="52"/>
      <c r="MUY1" s="55"/>
      <c r="MUZ1" s="628"/>
      <c r="MVA1" s="628"/>
      <c r="MVB1" s="628"/>
      <c r="MVC1" s="628"/>
      <c r="MVD1" s="628"/>
      <c r="MVE1" s="52"/>
      <c r="MVF1" s="55"/>
      <c r="MVG1" s="628"/>
      <c r="MVH1" s="628"/>
      <c r="MVI1" s="628"/>
      <c r="MVJ1" s="628"/>
      <c r="MVK1" s="628"/>
      <c r="MVL1" s="52"/>
      <c r="MVM1" s="55"/>
      <c r="MVN1" s="628"/>
      <c r="MVO1" s="628"/>
      <c r="MVP1" s="628"/>
      <c r="MVQ1" s="628"/>
      <c r="MVR1" s="628"/>
      <c r="MVS1" s="52"/>
      <c r="MVT1" s="55"/>
      <c r="MVU1" s="628"/>
      <c r="MVV1" s="628"/>
      <c r="MVW1" s="628"/>
      <c r="MVX1" s="628"/>
      <c r="MVY1" s="628"/>
      <c r="MVZ1" s="52"/>
      <c r="MWA1" s="55"/>
      <c r="MWB1" s="628"/>
      <c r="MWC1" s="628"/>
      <c r="MWD1" s="628"/>
      <c r="MWE1" s="628"/>
      <c r="MWF1" s="628"/>
      <c r="MWG1" s="52"/>
      <c r="MWH1" s="55"/>
      <c r="MWI1" s="628"/>
      <c r="MWJ1" s="628"/>
      <c r="MWK1" s="628"/>
      <c r="MWL1" s="628"/>
      <c r="MWM1" s="628"/>
      <c r="MWN1" s="52"/>
      <c r="MWO1" s="55"/>
      <c r="MWP1" s="628"/>
      <c r="MWQ1" s="628"/>
      <c r="MWR1" s="628"/>
      <c r="MWS1" s="628"/>
      <c r="MWT1" s="628"/>
      <c r="MWU1" s="52"/>
      <c r="MWV1" s="55"/>
      <c r="MWW1" s="628"/>
      <c r="MWX1" s="628"/>
      <c r="MWY1" s="628"/>
      <c r="MWZ1" s="628"/>
      <c r="MXA1" s="628"/>
      <c r="MXB1" s="52"/>
      <c r="MXC1" s="55"/>
      <c r="MXD1" s="628"/>
      <c r="MXE1" s="628"/>
      <c r="MXF1" s="628"/>
      <c r="MXG1" s="628"/>
      <c r="MXH1" s="628"/>
      <c r="MXI1" s="52"/>
      <c r="MXJ1" s="55"/>
      <c r="MXK1" s="628"/>
      <c r="MXL1" s="628"/>
      <c r="MXM1" s="628"/>
      <c r="MXN1" s="628"/>
      <c r="MXO1" s="628"/>
      <c r="MXP1" s="52"/>
      <c r="MXQ1" s="55"/>
      <c r="MXR1" s="628"/>
      <c r="MXS1" s="628"/>
      <c r="MXT1" s="628"/>
      <c r="MXU1" s="628"/>
      <c r="MXV1" s="628"/>
      <c r="MXW1" s="52"/>
      <c r="MXX1" s="55"/>
      <c r="MXY1" s="628"/>
      <c r="MXZ1" s="628"/>
      <c r="MYA1" s="628"/>
      <c r="MYB1" s="628"/>
      <c r="MYC1" s="628"/>
      <c r="MYD1" s="52"/>
      <c r="MYE1" s="55"/>
      <c r="MYF1" s="628"/>
      <c r="MYG1" s="628"/>
      <c r="MYH1" s="628"/>
      <c r="MYI1" s="628"/>
      <c r="MYJ1" s="628"/>
      <c r="MYK1" s="52"/>
      <c r="MYL1" s="55"/>
      <c r="MYM1" s="628"/>
      <c r="MYN1" s="628"/>
      <c r="MYO1" s="628"/>
      <c r="MYP1" s="628"/>
      <c r="MYQ1" s="628"/>
      <c r="MYR1" s="52"/>
      <c r="MYS1" s="55"/>
      <c r="MYT1" s="628"/>
      <c r="MYU1" s="628"/>
      <c r="MYV1" s="628"/>
      <c r="MYW1" s="628"/>
      <c r="MYX1" s="628"/>
      <c r="MYY1" s="52"/>
      <c r="MYZ1" s="55"/>
      <c r="MZA1" s="628"/>
      <c r="MZB1" s="628"/>
      <c r="MZC1" s="628"/>
      <c r="MZD1" s="628"/>
      <c r="MZE1" s="628"/>
      <c r="MZF1" s="52"/>
      <c r="MZG1" s="55"/>
      <c r="MZH1" s="628"/>
      <c r="MZI1" s="628"/>
      <c r="MZJ1" s="628"/>
      <c r="MZK1" s="628"/>
      <c r="MZL1" s="628"/>
      <c r="MZM1" s="52"/>
      <c r="MZN1" s="55"/>
      <c r="MZO1" s="628"/>
      <c r="MZP1" s="628"/>
      <c r="MZQ1" s="628"/>
      <c r="MZR1" s="628"/>
      <c r="MZS1" s="628"/>
      <c r="MZT1" s="52"/>
      <c r="MZU1" s="55"/>
      <c r="MZV1" s="628"/>
      <c r="MZW1" s="628"/>
      <c r="MZX1" s="628"/>
      <c r="MZY1" s="628"/>
      <c r="MZZ1" s="628"/>
      <c r="NAA1" s="52"/>
      <c r="NAB1" s="55"/>
      <c r="NAC1" s="628"/>
      <c r="NAD1" s="628"/>
      <c r="NAE1" s="628"/>
      <c r="NAF1" s="628"/>
      <c r="NAG1" s="628"/>
      <c r="NAH1" s="52"/>
      <c r="NAI1" s="55"/>
      <c r="NAJ1" s="628"/>
      <c r="NAK1" s="628"/>
      <c r="NAL1" s="628"/>
      <c r="NAM1" s="628"/>
      <c r="NAN1" s="628"/>
      <c r="NAO1" s="52"/>
      <c r="NAP1" s="55"/>
      <c r="NAQ1" s="628"/>
      <c r="NAR1" s="628"/>
      <c r="NAS1" s="628"/>
      <c r="NAT1" s="628"/>
      <c r="NAU1" s="628"/>
      <c r="NAV1" s="52"/>
      <c r="NAW1" s="55"/>
      <c r="NAX1" s="628"/>
      <c r="NAY1" s="628"/>
      <c r="NAZ1" s="628"/>
      <c r="NBA1" s="628"/>
      <c r="NBB1" s="628"/>
      <c r="NBC1" s="52"/>
      <c r="NBD1" s="55"/>
      <c r="NBE1" s="628"/>
      <c r="NBF1" s="628"/>
      <c r="NBG1" s="628"/>
      <c r="NBH1" s="628"/>
      <c r="NBI1" s="628"/>
      <c r="NBJ1" s="52"/>
      <c r="NBK1" s="55"/>
      <c r="NBL1" s="628"/>
      <c r="NBM1" s="628"/>
      <c r="NBN1" s="628"/>
      <c r="NBO1" s="628"/>
      <c r="NBP1" s="628"/>
      <c r="NBQ1" s="52"/>
      <c r="NBR1" s="55"/>
      <c r="NBS1" s="628"/>
      <c r="NBT1" s="628"/>
      <c r="NBU1" s="628"/>
      <c r="NBV1" s="628"/>
      <c r="NBW1" s="628"/>
      <c r="NBX1" s="52"/>
      <c r="NBY1" s="55"/>
      <c r="NBZ1" s="628"/>
      <c r="NCA1" s="628"/>
      <c r="NCB1" s="628"/>
      <c r="NCC1" s="628"/>
      <c r="NCD1" s="628"/>
      <c r="NCE1" s="52"/>
      <c r="NCF1" s="55"/>
      <c r="NCG1" s="628"/>
      <c r="NCH1" s="628"/>
      <c r="NCI1" s="628"/>
      <c r="NCJ1" s="628"/>
      <c r="NCK1" s="628"/>
      <c r="NCL1" s="52"/>
      <c r="NCM1" s="55"/>
      <c r="NCN1" s="628"/>
      <c r="NCO1" s="628"/>
      <c r="NCP1" s="628"/>
      <c r="NCQ1" s="628"/>
      <c r="NCR1" s="628"/>
      <c r="NCS1" s="52"/>
      <c r="NCT1" s="55"/>
      <c r="NCU1" s="628"/>
      <c r="NCV1" s="628"/>
      <c r="NCW1" s="628"/>
      <c r="NCX1" s="628"/>
      <c r="NCY1" s="628"/>
      <c r="NCZ1" s="52"/>
      <c r="NDA1" s="55"/>
      <c r="NDB1" s="628"/>
      <c r="NDC1" s="628"/>
      <c r="NDD1" s="628"/>
      <c r="NDE1" s="628"/>
      <c r="NDF1" s="628"/>
      <c r="NDG1" s="52"/>
      <c r="NDH1" s="55"/>
      <c r="NDI1" s="628"/>
      <c r="NDJ1" s="628"/>
      <c r="NDK1" s="628"/>
      <c r="NDL1" s="628"/>
      <c r="NDM1" s="628"/>
      <c r="NDN1" s="52"/>
      <c r="NDO1" s="55"/>
      <c r="NDP1" s="628"/>
      <c r="NDQ1" s="628"/>
      <c r="NDR1" s="628"/>
      <c r="NDS1" s="628"/>
      <c r="NDT1" s="628"/>
      <c r="NDU1" s="52"/>
      <c r="NDV1" s="55"/>
      <c r="NDW1" s="628"/>
      <c r="NDX1" s="628"/>
      <c r="NDY1" s="628"/>
      <c r="NDZ1" s="628"/>
      <c r="NEA1" s="628"/>
      <c r="NEB1" s="52"/>
      <c r="NEC1" s="55"/>
      <c r="NED1" s="628"/>
      <c r="NEE1" s="628"/>
      <c r="NEF1" s="628"/>
      <c r="NEG1" s="628"/>
      <c r="NEH1" s="628"/>
      <c r="NEI1" s="52"/>
      <c r="NEJ1" s="55"/>
      <c r="NEK1" s="628"/>
      <c r="NEL1" s="628"/>
      <c r="NEM1" s="628"/>
      <c r="NEN1" s="628"/>
      <c r="NEO1" s="628"/>
      <c r="NEP1" s="52"/>
      <c r="NEQ1" s="55"/>
      <c r="NER1" s="628"/>
      <c r="NES1" s="628"/>
      <c r="NET1" s="628"/>
      <c r="NEU1" s="628"/>
      <c r="NEV1" s="628"/>
      <c r="NEW1" s="52"/>
      <c r="NEX1" s="55"/>
      <c r="NEY1" s="628"/>
      <c r="NEZ1" s="628"/>
      <c r="NFA1" s="628"/>
      <c r="NFB1" s="628"/>
      <c r="NFC1" s="628"/>
      <c r="NFD1" s="52"/>
      <c r="NFE1" s="55"/>
      <c r="NFF1" s="628"/>
      <c r="NFG1" s="628"/>
      <c r="NFH1" s="628"/>
      <c r="NFI1" s="628"/>
      <c r="NFJ1" s="628"/>
      <c r="NFK1" s="52"/>
      <c r="NFL1" s="55"/>
      <c r="NFM1" s="628"/>
      <c r="NFN1" s="628"/>
      <c r="NFO1" s="628"/>
      <c r="NFP1" s="628"/>
      <c r="NFQ1" s="628"/>
      <c r="NFR1" s="52"/>
      <c r="NFS1" s="55"/>
      <c r="NFT1" s="628"/>
      <c r="NFU1" s="628"/>
      <c r="NFV1" s="628"/>
      <c r="NFW1" s="628"/>
      <c r="NFX1" s="628"/>
      <c r="NFY1" s="52"/>
      <c r="NFZ1" s="55"/>
      <c r="NGA1" s="628"/>
      <c r="NGB1" s="628"/>
      <c r="NGC1" s="628"/>
      <c r="NGD1" s="628"/>
      <c r="NGE1" s="628"/>
      <c r="NGF1" s="52"/>
      <c r="NGG1" s="55"/>
      <c r="NGH1" s="628"/>
      <c r="NGI1" s="628"/>
      <c r="NGJ1" s="628"/>
      <c r="NGK1" s="628"/>
      <c r="NGL1" s="628"/>
      <c r="NGM1" s="52"/>
      <c r="NGN1" s="55"/>
      <c r="NGO1" s="628"/>
      <c r="NGP1" s="628"/>
      <c r="NGQ1" s="628"/>
      <c r="NGR1" s="628"/>
      <c r="NGS1" s="628"/>
      <c r="NGT1" s="52"/>
      <c r="NGU1" s="55"/>
      <c r="NGV1" s="628"/>
      <c r="NGW1" s="628"/>
      <c r="NGX1" s="628"/>
      <c r="NGY1" s="628"/>
      <c r="NGZ1" s="628"/>
      <c r="NHA1" s="52"/>
      <c r="NHB1" s="55"/>
      <c r="NHC1" s="628"/>
      <c r="NHD1" s="628"/>
      <c r="NHE1" s="628"/>
      <c r="NHF1" s="628"/>
      <c r="NHG1" s="628"/>
      <c r="NHH1" s="52"/>
      <c r="NHI1" s="55"/>
      <c r="NHJ1" s="628"/>
      <c r="NHK1" s="628"/>
      <c r="NHL1" s="628"/>
      <c r="NHM1" s="628"/>
      <c r="NHN1" s="628"/>
      <c r="NHO1" s="52"/>
      <c r="NHP1" s="55"/>
      <c r="NHQ1" s="628"/>
      <c r="NHR1" s="628"/>
      <c r="NHS1" s="628"/>
      <c r="NHT1" s="628"/>
      <c r="NHU1" s="628"/>
      <c r="NHV1" s="52"/>
      <c r="NHW1" s="55"/>
      <c r="NHX1" s="628"/>
      <c r="NHY1" s="628"/>
      <c r="NHZ1" s="628"/>
      <c r="NIA1" s="628"/>
      <c r="NIB1" s="628"/>
      <c r="NIC1" s="52"/>
      <c r="NID1" s="55"/>
      <c r="NIE1" s="628"/>
      <c r="NIF1" s="628"/>
      <c r="NIG1" s="628"/>
      <c r="NIH1" s="628"/>
      <c r="NII1" s="628"/>
      <c r="NIJ1" s="52"/>
      <c r="NIK1" s="55"/>
      <c r="NIL1" s="628"/>
      <c r="NIM1" s="628"/>
      <c r="NIN1" s="628"/>
      <c r="NIO1" s="628"/>
      <c r="NIP1" s="628"/>
      <c r="NIQ1" s="52"/>
      <c r="NIR1" s="55"/>
      <c r="NIS1" s="628"/>
      <c r="NIT1" s="628"/>
      <c r="NIU1" s="628"/>
      <c r="NIV1" s="628"/>
      <c r="NIW1" s="628"/>
      <c r="NIX1" s="52"/>
      <c r="NIY1" s="55"/>
      <c r="NIZ1" s="628"/>
      <c r="NJA1" s="628"/>
      <c r="NJB1" s="628"/>
      <c r="NJC1" s="628"/>
      <c r="NJD1" s="628"/>
      <c r="NJE1" s="52"/>
      <c r="NJF1" s="55"/>
      <c r="NJG1" s="628"/>
      <c r="NJH1" s="628"/>
      <c r="NJI1" s="628"/>
      <c r="NJJ1" s="628"/>
      <c r="NJK1" s="628"/>
      <c r="NJL1" s="52"/>
      <c r="NJM1" s="55"/>
      <c r="NJN1" s="628"/>
      <c r="NJO1" s="628"/>
      <c r="NJP1" s="628"/>
      <c r="NJQ1" s="628"/>
      <c r="NJR1" s="628"/>
      <c r="NJS1" s="52"/>
      <c r="NJT1" s="55"/>
      <c r="NJU1" s="628"/>
      <c r="NJV1" s="628"/>
      <c r="NJW1" s="628"/>
      <c r="NJX1" s="628"/>
      <c r="NJY1" s="628"/>
      <c r="NJZ1" s="52"/>
      <c r="NKA1" s="55"/>
      <c r="NKB1" s="628"/>
      <c r="NKC1" s="628"/>
      <c r="NKD1" s="628"/>
      <c r="NKE1" s="628"/>
      <c r="NKF1" s="628"/>
      <c r="NKG1" s="52"/>
      <c r="NKH1" s="55"/>
      <c r="NKI1" s="628"/>
      <c r="NKJ1" s="628"/>
      <c r="NKK1" s="628"/>
      <c r="NKL1" s="628"/>
      <c r="NKM1" s="628"/>
      <c r="NKN1" s="52"/>
      <c r="NKO1" s="55"/>
      <c r="NKP1" s="628"/>
      <c r="NKQ1" s="628"/>
      <c r="NKR1" s="628"/>
      <c r="NKS1" s="628"/>
      <c r="NKT1" s="628"/>
      <c r="NKU1" s="52"/>
      <c r="NKV1" s="55"/>
      <c r="NKW1" s="628"/>
      <c r="NKX1" s="628"/>
      <c r="NKY1" s="628"/>
      <c r="NKZ1" s="628"/>
      <c r="NLA1" s="628"/>
      <c r="NLB1" s="52"/>
      <c r="NLC1" s="55"/>
      <c r="NLD1" s="628"/>
      <c r="NLE1" s="628"/>
      <c r="NLF1" s="628"/>
      <c r="NLG1" s="628"/>
      <c r="NLH1" s="628"/>
      <c r="NLI1" s="52"/>
      <c r="NLJ1" s="55"/>
      <c r="NLK1" s="628"/>
      <c r="NLL1" s="628"/>
      <c r="NLM1" s="628"/>
      <c r="NLN1" s="628"/>
      <c r="NLO1" s="628"/>
      <c r="NLP1" s="52"/>
      <c r="NLQ1" s="55"/>
      <c r="NLR1" s="628"/>
      <c r="NLS1" s="628"/>
      <c r="NLT1" s="628"/>
      <c r="NLU1" s="628"/>
      <c r="NLV1" s="628"/>
      <c r="NLW1" s="52"/>
      <c r="NLX1" s="55"/>
      <c r="NLY1" s="628"/>
      <c r="NLZ1" s="628"/>
      <c r="NMA1" s="628"/>
      <c r="NMB1" s="628"/>
      <c r="NMC1" s="628"/>
      <c r="NMD1" s="52"/>
      <c r="NME1" s="55"/>
      <c r="NMF1" s="628"/>
      <c r="NMG1" s="628"/>
      <c r="NMH1" s="628"/>
      <c r="NMI1" s="628"/>
      <c r="NMJ1" s="628"/>
      <c r="NMK1" s="52"/>
      <c r="NML1" s="55"/>
      <c r="NMM1" s="628"/>
      <c r="NMN1" s="628"/>
      <c r="NMO1" s="628"/>
      <c r="NMP1" s="628"/>
      <c r="NMQ1" s="628"/>
      <c r="NMR1" s="52"/>
      <c r="NMS1" s="55"/>
      <c r="NMT1" s="628"/>
      <c r="NMU1" s="628"/>
      <c r="NMV1" s="628"/>
      <c r="NMW1" s="628"/>
      <c r="NMX1" s="628"/>
      <c r="NMY1" s="52"/>
      <c r="NMZ1" s="55"/>
      <c r="NNA1" s="628"/>
      <c r="NNB1" s="628"/>
      <c r="NNC1" s="628"/>
      <c r="NND1" s="628"/>
      <c r="NNE1" s="628"/>
      <c r="NNF1" s="52"/>
      <c r="NNG1" s="55"/>
      <c r="NNH1" s="628"/>
      <c r="NNI1" s="628"/>
      <c r="NNJ1" s="628"/>
      <c r="NNK1" s="628"/>
      <c r="NNL1" s="628"/>
      <c r="NNM1" s="52"/>
      <c r="NNN1" s="55"/>
      <c r="NNO1" s="628"/>
      <c r="NNP1" s="628"/>
      <c r="NNQ1" s="628"/>
      <c r="NNR1" s="628"/>
      <c r="NNS1" s="628"/>
      <c r="NNT1" s="52"/>
      <c r="NNU1" s="55"/>
      <c r="NNV1" s="628"/>
      <c r="NNW1" s="628"/>
      <c r="NNX1" s="628"/>
      <c r="NNY1" s="628"/>
      <c r="NNZ1" s="628"/>
      <c r="NOA1" s="52"/>
      <c r="NOB1" s="55"/>
      <c r="NOC1" s="628"/>
      <c r="NOD1" s="628"/>
      <c r="NOE1" s="628"/>
      <c r="NOF1" s="628"/>
      <c r="NOG1" s="628"/>
      <c r="NOH1" s="52"/>
      <c r="NOI1" s="55"/>
      <c r="NOJ1" s="628"/>
      <c r="NOK1" s="628"/>
      <c r="NOL1" s="628"/>
      <c r="NOM1" s="628"/>
      <c r="NON1" s="628"/>
      <c r="NOO1" s="52"/>
      <c r="NOP1" s="55"/>
      <c r="NOQ1" s="628"/>
      <c r="NOR1" s="628"/>
      <c r="NOS1" s="628"/>
      <c r="NOT1" s="628"/>
      <c r="NOU1" s="628"/>
      <c r="NOV1" s="52"/>
      <c r="NOW1" s="55"/>
      <c r="NOX1" s="628"/>
      <c r="NOY1" s="628"/>
      <c r="NOZ1" s="628"/>
      <c r="NPA1" s="628"/>
      <c r="NPB1" s="628"/>
      <c r="NPC1" s="52"/>
      <c r="NPD1" s="55"/>
      <c r="NPE1" s="628"/>
      <c r="NPF1" s="628"/>
      <c r="NPG1" s="628"/>
      <c r="NPH1" s="628"/>
      <c r="NPI1" s="628"/>
      <c r="NPJ1" s="52"/>
      <c r="NPK1" s="55"/>
      <c r="NPL1" s="628"/>
      <c r="NPM1" s="628"/>
      <c r="NPN1" s="628"/>
      <c r="NPO1" s="628"/>
      <c r="NPP1" s="628"/>
      <c r="NPQ1" s="52"/>
      <c r="NPR1" s="55"/>
      <c r="NPS1" s="628"/>
      <c r="NPT1" s="628"/>
      <c r="NPU1" s="628"/>
      <c r="NPV1" s="628"/>
      <c r="NPW1" s="628"/>
      <c r="NPX1" s="52"/>
      <c r="NPY1" s="55"/>
      <c r="NPZ1" s="628"/>
      <c r="NQA1" s="628"/>
      <c r="NQB1" s="628"/>
      <c r="NQC1" s="628"/>
      <c r="NQD1" s="628"/>
      <c r="NQE1" s="52"/>
      <c r="NQF1" s="55"/>
      <c r="NQG1" s="628"/>
      <c r="NQH1" s="628"/>
      <c r="NQI1" s="628"/>
      <c r="NQJ1" s="628"/>
      <c r="NQK1" s="628"/>
      <c r="NQL1" s="52"/>
      <c r="NQM1" s="55"/>
      <c r="NQN1" s="628"/>
      <c r="NQO1" s="628"/>
      <c r="NQP1" s="628"/>
      <c r="NQQ1" s="628"/>
      <c r="NQR1" s="628"/>
      <c r="NQS1" s="52"/>
      <c r="NQT1" s="55"/>
      <c r="NQU1" s="628"/>
      <c r="NQV1" s="628"/>
      <c r="NQW1" s="628"/>
      <c r="NQX1" s="628"/>
      <c r="NQY1" s="628"/>
      <c r="NQZ1" s="52"/>
      <c r="NRA1" s="55"/>
      <c r="NRB1" s="628"/>
      <c r="NRC1" s="628"/>
      <c r="NRD1" s="628"/>
      <c r="NRE1" s="628"/>
      <c r="NRF1" s="628"/>
      <c r="NRG1" s="52"/>
      <c r="NRH1" s="55"/>
      <c r="NRI1" s="628"/>
      <c r="NRJ1" s="628"/>
      <c r="NRK1" s="628"/>
      <c r="NRL1" s="628"/>
      <c r="NRM1" s="628"/>
      <c r="NRN1" s="52"/>
      <c r="NRO1" s="55"/>
      <c r="NRP1" s="628"/>
      <c r="NRQ1" s="628"/>
      <c r="NRR1" s="628"/>
      <c r="NRS1" s="628"/>
      <c r="NRT1" s="628"/>
      <c r="NRU1" s="52"/>
      <c r="NRV1" s="55"/>
      <c r="NRW1" s="628"/>
      <c r="NRX1" s="628"/>
      <c r="NRY1" s="628"/>
      <c r="NRZ1" s="628"/>
      <c r="NSA1" s="628"/>
      <c r="NSB1" s="52"/>
      <c r="NSC1" s="55"/>
      <c r="NSD1" s="628"/>
      <c r="NSE1" s="628"/>
      <c r="NSF1" s="628"/>
      <c r="NSG1" s="628"/>
      <c r="NSH1" s="628"/>
      <c r="NSI1" s="52"/>
      <c r="NSJ1" s="55"/>
      <c r="NSK1" s="628"/>
      <c r="NSL1" s="628"/>
      <c r="NSM1" s="628"/>
      <c r="NSN1" s="628"/>
      <c r="NSO1" s="628"/>
      <c r="NSP1" s="52"/>
      <c r="NSQ1" s="55"/>
      <c r="NSR1" s="628"/>
      <c r="NSS1" s="628"/>
      <c r="NST1" s="628"/>
      <c r="NSU1" s="628"/>
      <c r="NSV1" s="628"/>
      <c r="NSW1" s="52"/>
      <c r="NSX1" s="55"/>
      <c r="NSY1" s="628"/>
      <c r="NSZ1" s="628"/>
      <c r="NTA1" s="628"/>
      <c r="NTB1" s="628"/>
      <c r="NTC1" s="628"/>
      <c r="NTD1" s="52"/>
      <c r="NTE1" s="55"/>
      <c r="NTF1" s="628"/>
      <c r="NTG1" s="628"/>
      <c r="NTH1" s="628"/>
      <c r="NTI1" s="628"/>
      <c r="NTJ1" s="628"/>
      <c r="NTK1" s="52"/>
      <c r="NTL1" s="55"/>
      <c r="NTM1" s="628"/>
      <c r="NTN1" s="628"/>
      <c r="NTO1" s="628"/>
      <c r="NTP1" s="628"/>
      <c r="NTQ1" s="628"/>
      <c r="NTR1" s="52"/>
      <c r="NTS1" s="55"/>
      <c r="NTT1" s="628"/>
      <c r="NTU1" s="628"/>
      <c r="NTV1" s="628"/>
      <c r="NTW1" s="628"/>
      <c r="NTX1" s="628"/>
      <c r="NTY1" s="52"/>
      <c r="NTZ1" s="55"/>
      <c r="NUA1" s="628"/>
      <c r="NUB1" s="628"/>
      <c r="NUC1" s="628"/>
      <c r="NUD1" s="628"/>
      <c r="NUE1" s="628"/>
      <c r="NUF1" s="52"/>
      <c r="NUG1" s="55"/>
      <c r="NUH1" s="628"/>
      <c r="NUI1" s="628"/>
      <c r="NUJ1" s="628"/>
      <c r="NUK1" s="628"/>
      <c r="NUL1" s="628"/>
      <c r="NUM1" s="52"/>
      <c r="NUN1" s="55"/>
      <c r="NUO1" s="628"/>
      <c r="NUP1" s="628"/>
      <c r="NUQ1" s="628"/>
      <c r="NUR1" s="628"/>
      <c r="NUS1" s="628"/>
      <c r="NUT1" s="52"/>
      <c r="NUU1" s="55"/>
      <c r="NUV1" s="628"/>
      <c r="NUW1" s="628"/>
      <c r="NUX1" s="628"/>
      <c r="NUY1" s="628"/>
      <c r="NUZ1" s="628"/>
      <c r="NVA1" s="52"/>
      <c r="NVB1" s="55"/>
      <c r="NVC1" s="628"/>
      <c r="NVD1" s="628"/>
      <c r="NVE1" s="628"/>
      <c r="NVF1" s="628"/>
      <c r="NVG1" s="628"/>
      <c r="NVH1" s="52"/>
      <c r="NVI1" s="55"/>
      <c r="NVJ1" s="628"/>
      <c r="NVK1" s="628"/>
      <c r="NVL1" s="628"/>
      <c r="NVM1" s="628"/>
      <c r="NVN1" s="628"/>
      <c r="NVO1" s="52"/>
      <c r="NVP1" s="55"/>
      <c r="NVQ1" s="628"/>
      <c r="NVR1" s="628"/>
      <c r="NVS1" s="628"/>
      <c r="NVT1" s="628"/>
      <c r="NVU1" s="628"/>
      <c r="NVV1" s="52"/>
      <c r="NVW1" s="55"/>
      <c r="NVX1" s="628"/>
      <c r="NVY1" s="628"/>
      <c r="NVZ1" s="628"/>
      <c r="NWA1" s="628"/>
      <c r="NWB1" s="628"/>
      <c r="NWC1" s="52"/>
      <c r="NWD1" s="55"/>
      <c r="NWE1" s="628"/>
      <c r="NWF1" s="628"/>
      <c r="NWG1" s="628"/>
      <c r="NWH1" s="628"/>
      <c r="NWI1" s="628"/>
      <c r="NWJ1" s="52"/>
      <c r="NWK1" s="55"/>
      <c r="NWL1" s="628"/>
      <c r="NWM1" s="628"/>
      <c r="NWN1" s="628"/>
      <c r="NWO1" s="628"/>
      <c r="NWP1" s="628"/>
      <c r="NWQ1" s="52"/>
      <c r="NWR1" s="55"/>
      <c r="NWS1" s="628"/>
      <c r="NWT1" s="628"/>
      <c r="NWU1" s="628"/>
      <c r="NWV1" s="628"/>
      <c r="NWW1" s="628"/>
      <c r="NWX1" s="52"/>
      <c r="NWY1" s="55"/>
      <c r="NWZ1" s="628"/>
      <c r="NXA1" s="628"/>
      <c r="NXB1" s="628"/>
      <c r="NXC1" s="628"/>
      <c r="NXD1" s="628"/>
      <c r="NXE1" s="52"/>
      <c r="NXF1" s="55"/>
      <c r="NXG1" s="628"/>
      <c r="NXH1" s="628"/>
      <c r="NXI1" s="628"/>
      <c r="NXJ1" s="628"/>
      <c r="NXK1" s="628"/>
      <c r="NXL1" s="52"/>
      <c r="NXM1" s="55"/>
      <c r="NXN1" s="628"/>
      <c r="NXO1" s="628"/>
      <c r="NXP1" s="628"/>
      <c r="NXQ1" s="628"/>
      <c r="NXR1" s="628"/>
      <c r="NXS1" s="52"/>
      <c r="NXT1" s="55"/>
      <c r="NXU1" s="628"/>
      <c r="NXV1" s="628"/>
      <c r="NXW1" s="628"/>
      <c r="NXX1" s="628"/>
      <c r="NXY1" s="628"/>
      <c r="NXZ1" s="52"/>
      <c r="NYA1" s="55"/>
      <c r="NYB1" s="628"/>
      <c r="NYC1" s="628"/>
      <c r="NYD1" s="628"/>
      <c r="NYE1" s="628"/>
      <c r="NYF1" s="628"/>
      <c r="NYG1" s="52"/>
      <c r="NYH1" s="55"/>
      <c r="NYI1" s="628"/>
      <c r="NYJ1" s="628"/>
      <c r="NYK1" s="628"/>
      <c r="NYL1" s="628"/>
      <c r="NYM1" s="628"/>
      <c r="NYN1" s="52"/>
      <c r="NYO1" s="55"/>
      <c r="NYP1" s="628"/>
      <c r="NYQ1" s="628"/>
      <c r="NYR1" s="628"/>
      <c r="NYS1" s="628"/>
      <c r="NYT1" s="628"/>
      <c r="NYU1" s="52"/>
      <c r="NYV1" s="55"/>
      <c r="NYW1" s="628"/>
      <c r="NYX1" s="628"/>
      <c r="NYY1" s="628"/>
      <c r="NYZ1" s="628"/>
      <c r="NZA1" s="628"/>
      <c r="NZB1" s="52"/>
      <c r="NZC1" s="55"/>
      <c r="NZD1" s="628"/>
      <c r="NZE1" s="628"/>
      <c r="NZF1" s="628"/>
      <c r="NZG1" s="628"/>
      <c r="NZH1" s="628"/>
      <c r="NZI1" s="52"/>
      <c r="NZJ1" s="55"/>
      <c r="NZK1" s="628"/>
      <c r="NZL1" s="628"/>
      <c r="NZM1" s="628"/>
      <c r="NZN1" s="628"/>
      <c r="NZO1" s="628"/>
      <c r="NZP1" s="52"/>
      <c r="NZQ1" s="55"/>
      <c r="NZR1" s="628"/>
      <c r="NZS1" s="628"/>
      <c r="NZT1" s="628"/>
      <c r="NZU1" s="628"/>
      <c r="NZV1" s="628"/>
      <c r="NZW1" s="52"/>
      <c r="NZX1" s="55"/>
      <c r="NZY1" s="628"/>
      <c r="NZZ1" s="628"/>
      <c r="OAA1" s="628"/>
      <c r="OAB1" s="628"/>
      <c r="OAC1" s="628"/>
      <c r="OAD1" s="52"/>
      <c r="OAE1" s="55"/>
      <c r="OAF1" s="628"/>
      <c r="OAG1" s="628"/>
      <c r="OAH1" s="628"/>
      <c r="OAI1" s="628"/>
      <c r="OAJ1" s="628"/>
      <c r="OAK1" s="52"/>
      <c r="OAL1" s="55"/>
      <c r="OAM1" s="628"/>
      <c r="OAN1" s="628"/>
      <c r="OAO1" s="628"/>
      <c r="OAP1" s="628"/>
      <c r="OAQ1" s="628"/>
      <c r="OAR1" s="52"/>
      <c r="OAS1" s="55"/>
      <c r="OAT1" s="628"/>
      <c r="OAU1" s="628"/>
      <c r="OAV1" s="628"/>
      <c r="OAW1" s="628"/>
      <c r="OAX1" s="628"/>
      <c r="OAY1" s="52"/>
      <c r="OAZ1" s="55"/>
      <c r="OBA1" s="628"/>
      <c r="OBB1" s="628"/>
      <c r="OBC1" s="628"/>
      <c r="OBD1" s="628"/>
      <c r="OBE1" s="628"/>
      <c r="OBF1" s="52"/>
      <c r="OBG1" s="55"/>
      <c r="OBH1" s="628"/>
      <c r="OBI1" s="628"/>
      <c r="OBJ1" s="628"/>
      <c r="OBK1" s="628"/>
      <c r="OBL1" s="628"/>
      <c r="OBM1" s="52"/>
      <c r="OBN1" s="55"/>
      <c r="OBO1" s="628"/>
      <c r="OBP1" s="628"/>
      <c r="OBQ1" s="628"/>
      <c r="OBR1" s="628"/>
      <c r="OBS1" s="628"/>
      <c r="OBT1" s="52"/>
      <c r="OBU1" s="55"/>
      <c r="OBV1" s="628"/>
      <c r="OBW1" s="628"/>
      <c r="OBX1" s="628"/>
      <c r="OBY1" s="628"/>
      <c r="OBZ1" s="628"/>
      <c r="OCA1" s="52"/>
      <c r="OCB1" s="55"/>
      <c r="OCC1" s="628"/>
      <c r="OCD1" s="628"/>
      <c r="OCE1" s="628"/>
      <c r="OCF1" s="628"/>
      <c r="OCG1" s="628"/>
      <c r="OCH1" s="52"/>
      <c r="OCI1" s="55"/>
      <c r="OCJ1" s="628"/>
      <c r="OCK1" s="628"/>
      <c r="OCL1" s="628"/>
      <c r="OCM1" s="628"/>
      <c r="OCN1" s="628"/>
      <c r="OCO1" s="52"/>
      <c r="OCP1" s="55"/>
      <c r="OCQ1" s="628"/>
      <c r="OCR1" s="628"/>
      <c r="OCS1" s="628"/>
      <c r="OCT1" s="628"/>
      <c r="OCU1" s="628"/>
      <c r="OCV1" s="52"/>
      <c r="OCW1" s="55"/>
      <c r="OCX1" s="628"/>
      <c r="OCY1" s="628"/>
      <c r="OCZ1" s="628"/>
      <c r="ODA1" s="628"/>
      <c r="ODB1" s="628"/>
      <c r="ODC1" s="52"/>
      <c r="ODD1" s="55"/>
      <c r="ODE1" s="628"/>
      <c r="ODF1" s="628"/>
      <c r="ODG1" s="628"/>
      <c r="ODH1" s="628"/>
      <c r="ODI1" s="628"/>
      <c r="ODJ1" s="52"/>
      <c r="ODK1" s="55"/>
      <c r="ODL1" s="628"/>
      <c r="ODM1" s="628"/>
      <c r="ODN1" s="628"/>
      <c r="ODO1" s="628"/>
      <c r="ODP1" s="628"/>
      <c r="ODQ1" s="52"/>
      <c r="ODR1" s="55"/>
      <c r="ODS1" s="628"/>
      <c r="ODT1" s="628"/>
      <c r="ODU1" s="628"/>
      <c r="ODV1" s="628"/>
      <c r="ODW1" s="628"/>
      <c r="ODX1" s="52"/>
      <c r="ODY1" s="55"/>
      <c r="ODZ1" s="628"/>
      <c r="OEA1" s="628"/>
      <c r="OEB1" s="628"/>
      <c r="OEC1" s="628"/>
      <c r="OED1" s="628"/>
      <c r="OEE1" s="52"/>
      <c r="OEF1" s="55"/>
      <c r="OEG1" s="628"/>
      <c r="OEH1" s="628"/>
      <c r="OEI1" s="628"/>
      <c r="OEJ1" s="628"/>
      <c r="OEK1" s="628"/>
      <c r="OEL1" s="52"/>
      <c r="OEM1" s="55"/>
      <c r="OEN1" s="628"/>
      <c r="OEO1" s="628"/>
      <c r="OEP1" s="628"/>
      <c r="OEQ1" s="628"/>
      <c r="OER1" s="628"/>
      <c r="OES1" s="52"/>
      <c r="OET1" s="55"/>
      <c r="OEU1" s="628"/>
      <c r="OEV1" s="628"/>
      <c r="OEW1" s="628"/>
      <c r="OEX1" s="628"/>
      <c r="OEY1" s="628"/>
      <c r="OEZ1" s="52"/>
      <c r="OFA1" s="55"/>
      <c r="OFB1" s="628"/>
      <c r="OFC1" s="628"/>
      <c r="OFD1" s="628"/>
      <c r="OFE1" s="628"/>
      <c r="OFF1" s="628"/>
      <c r="OFG1" s="52"/>
      <c r="OFH1" s="55"/>
      <c r="OFI1" s="628"/>
      <c r="OFJ1" s="628"/>
      <c r="OFK1" s="628"/>
      <c r="OFL1" s="628"/>
      <c r="OFM1" s="628"/>
      <c r="OFN1" s="52"/>
      <c r="OFO1" s="55"/>
      <c r="OFP1" s="628"/>
      <c r="OFQ1" s="628"/>
      <c r="OFR1" s="628"/>
      <c r="OFS1" s="628"/>
      <c r="OFT1" s="628"/>
      <c r="OFU1" s="52"/>
      <c r="OFV1" s="55"/>
      <c r="OFW1" s="628"/>
      <c r="OFX1" s="628"/>
      <c r="OFY1" s="628"/>
      <c r="OFZ1" s="628"/>
      <c r="OGA1" s="628"/>
      <c r="OGB1" s="52"/>
      <c r="OGC1" s="55"/>
      <c r="OGD1" s="628"/>
      <c r="OGE1" s="628"/>
      <c r="OGF1" s="628"/>
      <c r="OGG1" s="628"/>
      <c r="OGH1" s="628"/>
      <c r="OGI1" s="52"/>
      <c r="OGJ1" s="55"/>
      <c r="OGK1" s="628"/>
      <c r="OGL1" s="628"/>
      <c r="OGM1" s="628"/>
      <c r="OGN1" s="628"/>
      <c r="OGO1" s="628"/>
      <c r="OGP1" s="52"/>
      <c r="OGQ1" s="55"/>
      <c r="OGR1" s="628"/>
      <c r="OGS1" s="628"/>
      <c r="OGT1" s="628"/>
      <c r="OGU1" s="628"/>
      <c r="OGV1" s="628"/>
      <c r="OGW1" s="52"/>
      <c r="OGX1" s="55"/>
      <c r="OGY1" s="628"/>
      <c r="OGZ1" s="628"/>
      <c r="OHA1" s="628"/>
      <c r="OHB1" s="628"/>
      <c r="OHC1" s="628"/>
      <c r="OHD1" s="52"/>
      <c r="OHE1" s="55"/>
      <c r="OHF1" s="628"/>
      <c r="OHG1" s="628"/>
      <c r="OHH1" s="628"/>
      <c r="OHI1" s="628"/>
      <c r="OHJ1" s="628"/>
      <c r="OHK1" s="52"/>
      <c r="OHL1" s="55"/>
      <c r="OHM1" s="628"/>
      <c r="OHN1" s="628"/>
      <c r="OHO1" s="628"/>
      <c r="OHP1" s="628"/>
      <c r="OHQ1" s="628"/>
      <c r="OHR1" s="52"/>
      <c r="OHS1" s="55"/>
      <c r="OHT1" s="628"/>
      <c r="OHU1" s="628"/>
      <c r="OHV1" s="628"/>
      <c r="OHW1" s="628"/>
      <c r="OHX1" s="628"/>
      <c r="OHY1" s="52"/>
      <c r="OHZ1" s="55"/>
      <c r="OIA1" s="628"/>
      <c r="OIB1" s="628"/>
      <c r="OIC1" s="628"/>
      <c r="OID1" s="628"/>
      <c r="OIE1" s="628"/>
      <c r="OIF1" s="52"/>
      <c r="OIG1" s="55"/>
      <c r="OIH1" s="628"/>
      <c r="OII1" s="628"/>
      <c r="OIJ1" s="628"/>
      <c r="OIK1" s="628"/>
      <c r="OIL1" s="628"/>
      <c r="OIM1" s="52"/>
      <c r="OIN1" s="55"/>
      <c r="OIO1" s="628"/>
      <c r="OIP1" s="628"/>
      <c r="OIQ1" s="628"/>
      <c r="OIR1" s="628"/>
      <c r="OIS1" s="628"/>
      <c r="OIT1" s="52"/>
      <c r="OIU1" s="55"/>
      <c r="OIV1" s="628"/>
      <c r="OIW1" s="628"/>
      <c r="OIX1" s="628"/>
      <c r="OIY1" s="628"/>
      <c r="OIZ1" s="628"/>
      <c r="OJA1" s="52"/>
      <c r="OJB1" s="55"/>
      <c r="OJC1" s="628"/>
      <c r="OJD1" s="628"/>
      <c r="OJE1" s="628"/>
      <c r="OJF1" s="628"/>
      <c r="OJG1" s="628"/>
      <c r="OJH1" s="52"/>
      <c r="OJI1" s="55"/>
      <c r="OJJ1" s="628"/>
      <c r="OJK1" s="628"/>
      <c r="OJL1" s="628"/>
      <c r="OJM1" s="628"/>
      <c r="OJN1" s="628"/>
      <c r="OJO1" s="52"/>
      <c r="OJP1" s="55"/>
      <c r="OJQ1" s="628"/>
      <c r="OJR1" s="628"/>
      <c r="OJS1" s="628"/>
      <c r="OJT1" s="628"/>
      <c r="OJU1" s="628"/>
      <c r="OJV1" s="52"/>
      <c r="OJW1" s="55"/>
      <c r="OJX1" s="628"/>
      <c r="OJY1" s="628"/>
      <c r="OJZ1" s="628"/>
      <c r="OKA1" s="628"/>
      <c r="OKB1" s="628"/>
      <c r="OKC1" s="52"/>
      <c r="OKD1" s="55"/>
      <c r="OKE1" s="628"/>
      <c r="OKF1" s="628"/>
      <c r="OKG1" s="628"/>
      <c r="OKH1" s="628"/>
      <c r="OKI1" s="628"/>
      <c r="OKJ1" s="52"/>
      <c r="OKK1" s="55"/>
      <c r="OKL1" s="628"/>
      <c r="OKM1" s="628"/>
      <c r="OKN1" s="628"/>
      <c r="OKO1" s="628"/>
      <c r="OKP1" s="628"/>
      <c r="OKQ1" s="52"/>
      <c r="OKR1" s="55"/>
      <c r="OKS1" s="628"/>
      <c r="OKT1" s="628"/>
      <c r="OKU1" s="628"/>
      <c r="OKV1" s="628"/>
      <c r="OKW1" s="628"/>
      <c r="OKX1" s="52"/>
      <c r="OKY1" s="55"/>
      <c r="OKZ1" s="628"/>
      <c r="OLA1" s="628"/>
      <c r="OLB1" s="628"/>
      <c r="OLC1" s="628"/>
      <c r="OLD1" s="628"/>
      <c r="OLE1" s="52"/>
      <c r="OLF1" s="55"/>
      <c r="OLG1" s="628"/>
      <c r="OLH1" s="628"/>
      <c r="OLI1" s="628"/>
      <c r="OLJ1" s="628"/>
      <c r="OLK1" s="628"/>
      <c r="OLL1" s="52"/>
      <c r="OLM1" s="55"/>
      <c r="OLN1" s="628"/>
      <c r="OLO1" s="628"/>
      <c r="OLP1" s="628"/>
      <c r="OLQ1" s="628"/>
      <c r="OLR1" s="628"/>
      <c r="OLS1" s="52"/>
      <c r="OLT1" s="55"/>
      <c r="OLU1" s="628"/>
      <c r="OLV1" s="628"/>
      <c r="OLW1" s="628"/>
      <c r="OLX1" s="628"/>
      <c r="OLY1" s="628"/>
      <c r="OLZ1" s="52"/>
      <c r="OMA1" s="55"/>
      <c r="OMB1" s="628"/>
      <c r="OMC1" s="628"/>
      <c r="OMD1" s="628"/>
      <c r="OME1" s="628"/>
      <c r="OMF1" s="628"/>
      <c r="OMG1" s="52"/>
      <c r="OMH1" s="55"/>
      <c r="OMI1" s="628"/>
      <c r="OMJ1" s="628"/>
      <c r="OMK1" s="628"/>
      <c r="OML1" s="628"/>
      <c r="OMM1" s="628"/>
      <c r="OMN1" s="52"/>
      <c r="OMO1" s="55"/>
      <c r="OMP1" s="628"/>
      <c r="OMQ1" s="628"/>
      <c r="OMR1" s="628"/>
      <c r="OMS1" s="628"/>
      <c r="OMT1" s="628"/>
      <c r="OMU1" s="52"/>
      <c r="OMV1" s="55"/>
      <c r="OMW1" s="628"/>
      <c r="OMX1" s="628"/>
      <c r="OMY1" s="628"/>
      <c r="OMZ1" s="628"/>
      <c r="ONA1" s="628"/>
      <c r="ONB1" s="52"/>
      <c r="ONC1" s="55"/>
      <c r="OND1" s="628"/>
      <c r="ONE1" s="628"/>
      <c r="ONF1" s="628"/>
      <c r="ONG1" s="628"/>
      <c r="ONH1" s="628"/>
      <c r="ONI1" s="52"/>
      <c r="ONJ1" s="55"/>
      <c r="ONK1" s="628"/>
      <c r="ONL1" s="628"/>
      <c r="ONM1" s="628"/>
      <c r="ONN1" s="628"/>
      <c r="ONO1" s="628"/>
      <c r="ONP1" s="52"/>
      <c r="ONQ1" s="55"/>
      <c r="ONR1" s="628"/>
      <c r="ONS1" s="628"/>
      <c r="ONT1" s="628"/>
      <c r="ONU1" s="628"/>
      <c r="ONV1" s="628"/>
      <c r="ONW1" s="52"/>
      <c r="ONX1" s="55"/>
      <c r="ONY1" s="628"/>
      <c r="ONZ1" s="628"/>
      <c r="OOA1" s="628"/>
      <c r="OOB1" s="628"/>
      <c r="OOC1" s="628"/>
      <c r="OOD1" s="52"/>
      <c r="OOE1" s="55"/>
      <c r="OOF1" s="628"/>
      <c r="OOG1" s="628"/>
      <c r="OOH1" s="628"/>
      <c r="OOI1" s="628"/>
      <c r="OOJ1" s="628"/>
      <c r="OOK1" s="52"/>
      <c r="OOL1" s="55"/>
      <c r="OOM1" s="628"/>
      <c r="OON1" s="628"/>
      <c r="OOO1" s="628"/>
      <c r="OOP1" s="628"/>
      <c r="OOQ1" s="628"/>
      <c r="OOR1" s="52"/>
      <c r="OOS1" s="55"/>
      <c r="OOT1" s="628"/>
      <c r="OOU1" s="628"/>
      <c r="OOV1" s="628"/>
      <c r="OOW1" s="628"/>
      <c r="OOX1" s="628"/>
      <c r="OOY1" s="52"/>
      <c r="OOZ1" s="55"/>
      <c r="OPA1" s="628"/>
      <c r="OPB1" s="628"/>
      <c r="OPC1" s="628"/>
      <c r="OPD1" s="628"/>
      <c r="OPE1" s="628"/>
      <c r="OPF1" s="52"/>
      <c r="OPG1" s="55"/>
      <c r="OPH1" s="628"/>
      <c r="OPI1" s="628"/>
      <c r="OPJ1" s="628"/>
      <c r="OPK1" s="628"/>
      <c r="OPL1" s="628"/>
      <c r="OPM1" s="52"/>
      <c r="OPN1" s="55"/>
      <c r="OPO1" s="628"/>
      <c r="OPP1" s="628"/>
      <c r="OPQ1" s="628"/>
      <c r="OPR1" s="628"/>
      <c r="OPS1" s="628"/>
      <c r="OPT1" s="52"/>
      <c r="OPU1" s="55"/>
      <c r="OPV1" s="628"/>
      <c r="OPW1" s="628"/>
      <c r="OPX1" s="628"/>
      <c r="OPY1" s="628"/>
      <c r="OPZ1" s="628"/>
      <c r="OQA1" s="52"/>
      <c r="OQB1" s="55"/>
      <c r="OQC1" s="628"/>
      <c r="OQD1" s="628"/>
      <c r="OQE1" s="628"/>
      <c r="OQF1" s="628"/>
      <c r="OQG1" s="628"/>
      <c r="OQH1" s="52"/>
      <c r="OQI1" s="55"/>
      <c r="OQJ1" s="628"/>
      <c r="OQK1" s="628"/>
      <c r="OQL1" s="628"/>
      <c r="OQM1" s="628"/>
      <c r="OQN1" s="628"/>
      <c r="OQO1" s="52"/>
      <c r="OQP1" s="55"/>
      <c r="OQQ1" s="628"/>
      <c r="OQR1" s="628"/>
      <c r="OQS1" s="628"/>
      <c r="OQT1" s="628"/>
      <c r="OQU1" s="628"/>
      <c r="OQV1" s="52"/>
      <c r="OQW1" s="55"/>
      <c r="OQX1" s="628"/>
      <c r="OQY1" s="628"/>
      <c r="OQZ1" s="628"/>
      <c r="ORA1" s="628"/>
      <c r="ORB1" s="628"/>
      <c r="ORC1" s="52"/>
      <c r="ORD1" s="55"/>
      <c r="ORE1" s="628"/>
      <c r="ORF1" s="628"/>
      <c r="ORG1" s="628"/>
      <c r="ORH1" s="628"/>
      <c r="ORI1" s="628"/>
      <c r="ORJ1" s="52"/>
      <c r="ORK1" s="55"/>
      <c r="ORL1" s="628"/>
      <c r="ORM1" s="628"/>
      <c r="ORN1" s="628"/>
      <c r="ORO1" s="628"/>
      <c r="ORP1" s="628"/>
      <c r="ORQ1" s="52"/>
      <c r="ORR1" s="55"/>
      <c r="ORS1" s="628"/>
      <c r="ORT1" s="628"/>
      <c r="ORU1" s="628"/>
      <c r="ORV1" s="628"/>
      <c r="ORW1" s="628"/>
      <c r="ORX1" s="52"/>
      <c r="ORY1" s="55"/>
      <c r="ORZ1" s="628"/>
      <c r="OSA1" s="628"/>
      <c r="OSB1" s="628"/>
      <c r="OSC1" s="628"/>
      <c r="OSD1" s="628"/>
      <c r="OSE1" s="52"/>
      <c r="OSF1" s="55"/>
      <c r="OSG1" s="628"/>
      <c r="OSH1" s="628"/>
      <c r="OSI1" s="628"/>
      <c r="OSJ1" s="628"/>
      <c r="OSK1" s="628"/>
      <c r="OSL1" s="52"/>
      <c r="OSM1" s="55"/>
      <c r="OSN1" s="628"/>
      <c r="OSO1" s="628"/>
      <c r="OSP1" s="628"/>
      <c r="OSQ1" s="628"/>
      <c r="OSR1" s="628"/>
      <c r="OSS1" s="52"/>
      <c r="OST1" s="55"/>
      <c r="OSU1" s="628"/>
      <c r="OSV1" s="628"/>
      <c r="OSW1" s="628"/>
      <c r="OSX1" s="628"/>
      <c r="OSY1" s="628"/>
      <c r="OSZ1" s="52"/>
      <c r="OTA1" s="55"/>
      <c r="OTB1" s="628"/>
      <c r="OTC1" s="628"/>
      <c r="OTD1" s="628"/>
      <c r="OTE1" s="628"/>
      <c r="OTF1" s="628"/>
      <c r="OTG1" s="52"/>
      <c r="OTH1" s="55"/>
      <c r="OTI1" s="628"/>
      <c r="OTJ1" s="628"/>
      <c r="OTK1" s="628"/>
      <c r="OTL1" s="628"/>
      <c r="OTM1" s="628"/>
      <c r="OTN1" s="52"/>
      <c r="OTO1" s="55"/>
      <c r="OTP1" s="628"/>
      <c r="OTQ1" s="628"/>
      <c r="OTR1" s="628"/>
      <c r="OTS1" s="628"/>
      <c r="OTT1" s="628"/>
      <c r="OTU1" s="52"/>
      <c r="OTV1" s="55"/>
      <c r="OTW1" s="628"/>
      <c r="OTX1" s="628"/>
      <c r="OTY1" s="628"/>
      <c r="OTZ1" s="628"/>
      <c r="OUA1" s="628"/>
      <c r="OUB1" s="52"/>
      <c r="OUC1" s="55"/>
      <c r="OUD1" s="628"/>
      <c r="OUE1" s="628"/>
      <c r="OUF1" s="628"/>
      <c r="OUG1" s="628"/>
      <c r="OUH1" s="628"/>
      <c r="OUI1" s="52"/>
      <c r="OUJ1" s="55"/>
      <c r="OUK1" s="628"/>
      <c r="OUL1" s="628"/>
      <c r="OUM1" s="628"/>
      <c r="OUN1" s="628"/>
      <c r="OUO1" s="628"/>
      <c r="OUP1" s="52"/>
      <c r="OUQ1" s="55"/>
      <c r="OUR1" s="628"/>
      <c r="OUS1" s="628"/>
      <c r="OUT1" s="628"/>
      <c r="OUU1" s="628"/>
      <c r="OUV1" s="628"/>
      <c r="OUW1" s="52"/>
      <c r="OUX1" s="55"/>
      <c r="OUY1" s="628"/>
      <c r="OUZ1" s="628"/>
      <c r="OVA1" s="628"/>
      <c r="OVB1" s="628"/>
      <c r="OVC1" s="628"/>
      <c r="OVD1" s="52"/>
      <c r="OVE1" s="55"/>
      <c r="OVF1" s="628"/>
      <c r="OVG1" s="628"/>
      <c r="OVH1" s="628"/>
      <c r="OVI1" s="628"/>
      <c r="OVJ1" s="628"/>
      <c r="OVK1" s="52"/>
      <c r="OVL1" s="55"/>
      <c r="OVM1" s="628"/>
      <c r="OVN1" s="628"/>
      <c r="OVO1" s="628"/>
      <c r="OVP1" s="628"/>
      <c r="OVQ1" s="628"/>
      <c r="OVR1" s="52"/>
      <c r="OVS1" s="55"/>
      <c r="OVT1" s="628"/>
      <c r="OVU1" s="628"/>
      <c r="OVV1" s="628"/>
      <c r="OVW1" s="628"/>
      <c r="OVX1" s="628"/>
      <c r="OVY1" s="52"/>
      <c r="OVZ1" s="55"/>
      <c r="OWA1" s="628"/>
      <c r="OWB1" s="628"/>
      <c r="OWC1" s="628"/>
      <c r="OWD1" s="628"/>
      <c r="OWE1" s="628"/>
      <c r="OWF1" s="52"/>
      <c r="OWG1" s="55"/>
      <c r="OWH1" s="628"/>
      <c r="OWI1" s="628"/>
      <c r="OWJ1" s="628"/>
      <c r="OWK1" s="628"/>
      <c r="OWL1" s="628"/>
      <c r="OWM1" s="52"/>
      <c r="OWN1" s="55"/>
      <c r="OWO1" s="628"/>
      <c r="OWP1" s="628"/>
      <c r="OWQ1" s="628"/>
      <c r="OWR1" s="628"/>
      <c r="OWS1" s="628"/>
      <c r="OWT1" s="52"/>
      <c r="OWU1" s="55"/>
      <c r="OWV1" s="628"/>
      <c r="OWW1" s="628"/>
      <c r="OWX1" s="628"/>
      <c r="OWY1" s="628"/>
      <c r="OWZ1" s="628"/>
      <c r="OXA1" s="52"/>
      <c r="OXB1" s="55"/>
      <c r="OXC1" s="628"/>
      <c r="OXD1" s="628"/>
      <c r="OXE1" s="628"/>
      <c r="OXF1" s="628"/>
      <c r="OXG1" s="628"/>
      <c r="OXH1" s="52"/>
      <c r="OXI1" s="55"/>
      <c r="OXJ1" s="628"/>
      <c r="OXK1" s="628"/>
      <c r="OXL1" s="628"/>
      <c r="OXM1" s="628"/>
      <c r="OXN1" s="628"/>
      <c r="OXO1" s="52"/>
      <c r="OXP1" s="55"/>
      <c r="OXQ1" s="628"/>
      <c r="OXR1" s="628"/>
      <c r="OXS1" s="628"/>
      <c r="OXT1" s="628"/>
      <c r="OXU1" s="628"/>
      <c r="OXV1" s="52"/>
      <c r="OXW1" s="55"/>
      <c r="OXX1" s="628"/>
      <c r="OXY1" s="628"/>
      <c r="OXZ1" s="628"/>
      <c r="OYA1" s="628"/>
      <c r="OYB1" s="628"/>
      <c r="OYC1" s="52"/>
      <c r="OYD1" s="55"/>
      <c r="OYE1" s="628"/>
      <c r="OYF1" s="628"/>
      <c r="OYG1" s="628"/>
      <c r="OYH1" s="628"/>
      <c r="OYI1" s="628"/>
      <c r="OYJ1" s="52"/>
      <c r="OYK1" s="55"/>
      <c r="OYL1" s="628"/>
      <c r="OYM1" s="628"/>
      <c r="OYN1" s="628"/>
      <c r="OYO1" s="628"/>
      <c r="OYP1" s="628"/>
      <c r="OYQ1" s="52"/>
      <c r="OYR1" s="55"/>
      <c r="OYS1" s="628"/>
      <c r="OYT1" s="628"/>
      <c r="OYU1" s="628"/>
      <c r="OYV1" s="628"/>
      <c r="OYW1" s="628"/>
      <c r="OYX1" s="52"/>
      <c r="OYY1" s="55"/>
      <c r="OYZ1" s="628"/>
      <c r="OZA1" s="628"/>
      <c r="OZB1" s="628"/>
      <c r="OZC1" s="628"/>
      <c r="OZD1" s="628"/>
      <c r="OZE1" s="52"/>
      <c r="OZF1" s="55"/>
      <c r="OZG1" s="628"/>
      <c r="OZH1" s="628"/>
      <c r="OZI1" s="628"/>
      <c r="OZJ1" s="628"/>
      <c r="OZK1" s="628"/>
      <c r="OZL1" s="52"/>
      <c r="OZM1" s="55"/>
      <c r="OZN1" s="628"/>
      <c r="OZO1" s="628"/>
      <c r="OZP1" s="628"/>
      <c r="OZQ1" s="628"/>
      <c r="OZR1" s="628"/>
      <c r="OZS1" s="52"/>
      <c r="OZT1" s="55"/>
      <c r="OZU1" s="628"/>
      <c r="OZV1" s="628"/>
      <c r="OZW1" s="628"/>
      <c r="OZX1" s="628"/>
      <c r="OZY1" s="628"/>
      <c r="OZZ1" s="52"/>
      <c r="PAA1" s="55"/>
      <c r="PAB1" s="628"/>
      <c r="PAC1" s="628"/>
      <c r="PAD1" s="628"/>
      <c r="PAE1" s="628"/>
      <c r="PAF1" s="628"/>
      <c r="PAG1" s="52"/>
      <c r="PAH1" s="55"/>
      <c r="PAI1" s="628"/>
      <c r="PAJ1" s="628"/>
      <c r="PAK1" s="628"/>
      <c r="PAL1" s="628"/>
      <c r="PAM1" s="628"/>
      <c r="PAN1" s="52"/>
      <c r="PAO1" s="55"/>
      <c r="PAP1" s="628"/>
      <c r="PAQ1" s="628"/>
      <c r="PAR1" s="628"/>
      <c r="PAS1" s="628"/>
      <c r="PAT1" s="628"/>
      <c r="PAU1" s="52"/>
      <c r="PAV1" s="55"/>
      <c r="PAW1" s="628"/>
      <c r="PAX1" s="628"/>
      <c r="PAY1" s="628"/>
      <c r="PAZ1" s="628"/>
      <c r="PBA1" s="628"/>
      <c r="PBB1" s="52"/>
      <c r="PBC1" s="55"/>
      <c r="PBD1" s="628"/>
      <c r="PBE1" s="628"/>
      <c r="PBF1" s="628"/>
      <c r="PBG1" s="628"/>
      <c r="PBH1" s="628"/>
      <c r="PBI1" s="52"/>
      <c r="PBJ1" s="55"/>
      <c r="PBK1" s="628"/>
      <c r="PBL1" s="628"/>
      <c r="PBM1" s="628"/>
      <c r="PBN1" s="628"/>
      <c r="PBO1" s="628"/>
      <c r="PBP1" s="52"/>
      <c r="PBQ1" s="55"/>
      <c r="PBR1" s="628"/>
      <c r="PBS1" s="628"/>
      <c r="PBT1" s="628"/>
      <c r="PBU1" s="628"/>
      <c r="PBV1" s="628"/>
      <c r="PBW1" s="52"/>
      <c r="PBX1" s="55"/>
      <c r="PBY1" s="628"/>
      <c r="PBZ1" s="628"/>
      <c r="PCA1" s="628"/>
      <c r="PCB1" s="628"/>
      <c r="PCC1" s="628"/>
      <c r="PCD1" s="52"/>
      <c r="PCE1" s="55"/>
      <c r="PCF1" s="628"/>
      <c r="PCG1" s="628"/>
      <c r="PCH1" s="628"/>
      <c r="PCI1" s="628"/>
      <c r="PCJ1" s="628"/>
      <c r="PCK1" s="52"/>
      <c r="PCL1" s="55"/>
      <c r="PCM1" s="628"/>
      <c r="PCN1" s="628"/>
      <c r="PCO1" s="628"/>
      <c r="PCP1" s="628"/>
      <c r="PCQ1" s="628"/>
      <c r="PCR1" s="52"/>
      <c r="PCS1" s="55"/>
      <c r="PCT1" s="628"/>
      <c r="PCU1" s="628"/>
      <c r="PCV1" s="628"/>
      <c r="PCW1" s="628"/>
      <c r="PCX1" s="628"/>
      <c r="PCY1" s="52"/>
      <c r="PCZ1" s="55"/>
      <c r="PDA1" s="628"/>
      <c r="PDB1" s="628"/>
      <c r="PDC1" s="628"/>
      <c r="PDD1" s="628"/>
      <c r="PDE1" s="628"/>
      <c r="PDF1" s="52"/>
      <c r="PDG1" s="55"/>
      <c r="PDH1" s="628"/>
      <c r="PDI1" s="628"/>
      <c r="PDJ1" s="628"/>
      <c r="PDK1" s="628"/>
      <c r="PDL1" s="628"/>
      <c r="PDM1" s="52"/>
      <c r="PDN1" s="55"/>
      <c r="PDO1" s="628"/>
      <c r="PDP1" s="628"/>
      <c r="PDQ1" s="628"/>
      <c r="PDR1" s="628"/>
      <c r="PDS1" s="628"/>
      <c r="PDT1" s="52"/>
      <c r="PDU1" s="55"/>
      <c r="PDV1" s="628"/>
      <c r="PDW1" s="628"/>
      <c r="PDX1" s="628"/>
      <c r="PDY1" s="628"/>
      <c r="PDZ1" s="628"/>
      <c r="PEA1" s="52"/>
      <c r="PEB1" s="55"/>
      <c r="PEC1" s="628"/>
      <c r="PED1" s="628"/>
      <c r="PEE1" s="628"/>
      <c r="PEF1" s="628"/>
      <c r="PEG1" s="628"/>
      <c r="PEH1" s="52"/>
      <c r="PEI1" s="55"/>
      <c r="PEJ1" s="628"/>
      <c r="PEK1" s="628"/>
      <c r="PEL1" s="628"/>
      <c r="PEM1" s="628"/>
      <c r="PEN1" s="628"/>
      <c r="PEO1" s="52"/>
      <c r="PEP1" s="55"/>
      <c r="PEQ1" s="628"/>
      <c r="PER1" s="628"/>
      <c r="PES1" s="628"/>
      <c r="PET1" s="628"/>
      <c r="PEU1" s="628"/>
      <c r="PEV1" s="52"/>
      <c r="PEW1" s="55"/>
      <c r="PEX1" s="628"/>
      <c r="PEY1" s="628"/>
      <c r="PEZ1" s="628"/>
      <c r="PFA1" s="628"/>
      <c r="PFB1" s="628"/>
      <c r="PFC1" s="52"/>
      <c r="PFD1" s="55"/>
      <c r="PFE1" s="628"/>
      <c r="PFF1" s="628"/>
      <c r="PFG1" s="628"/>
      <c r="PFH1" s="628"/>
      <c r="PFI1" s="628"/>
      <c r="PFJ1" s="52"/>
      <c r="PFK1" s="55"/>
      <c r="PFL1" s="628"/>
      <c r="PFM1" s="628"/>
      <c r="PFN1" s="628"/>
      <c r="PFO1" s="628"/>
      <c r="PFP1" s="628"/>
      <c r="PFQ1" s="52"/>
      <c r="PFR1" s="55"/>
      <c r="PFS1" s="628"/>
      <c r="PFT1" s="628"/>
      <c r="PFU1" s="628"/>
      <c r="PFV1" s="628"/>
      <c r="PFW1" s="628"/>
      <c r="PFX1" s="52"/>
      <c r="PFY1" s="55"/>
      <c r="PFZ1" s="628"/>
      <c r="PGA1" s="628"/>
      <c r="PGB1" s="628"/>
      <c r="PGC1" s="628"/>
      <c r="PGD1" s="628"/>
      <c r="PGE1" s="52"/>
      <c r="PGF1" s="55"/>
      <c r="PGG1" s="628"/>
      <c r="PGH1" s="628"/>
      <c r="PGI1" s="628"/>
      <c r="PGJ1" s="628"/>
      <c r="PGK1" s="628"/>
      <c r="PGL1" s="52"/>
      <c r="PGM1" s="55"/>
      <c r="PGN1" s="628"/>
      <c r="PGO1" s="628"/>
      <c r="PGP1" s="628"/>
      <c r="PGQ1" s="628"/>
      <c r="PGR1" s="628"/>
      <c r="PGS1" s="52"/>
      <c r="PGT1" s="55"/>
      <c r="PGU1" s="628"/>
      <c r="PGV1" s="628"/>
      <c r="PGW1" s="628"/>
      <c r="PGX1" s="628"/>
      <c r="PGY1" s="628"/>
      <c r="PGZ1" s="52"/>
      <c r="PHA1" s="55"/>
      <c r="PHB1" s="628"/>
      <c r="PHC1" s="628"/>
      <c r="PHD1" s="628"/>
      <c r="PHE1" s="628"/>
      <c r="PHF1" s="628"/>
      <c r="PHG1" s="52"/>
      <c r="PHH1" s="55"/>
      <c r="PHI1" s="628"/>
      <c r="PHJ1" s="628"/>
      <c r="PHK1" s="628"/>
      <c r="PHL1" s="628"/>
      <c r="PHM1" s="628"/>
      <c r="PHN1" s="52"/>
      <c r="PHO1" s="55"/>
      <c r="PHP1" s="628"/>
      <c r="PHQ1" s="628"/>
      <c r="PHR1" s="628"/>
      <c r="PHS1" s="628"/>
      <c r="PHT1" s="628"/>
      <c r="PHU1" s="52"/>
      <c r="PHV1" s="55"/>
      <c r="PHW1" s="628"/>
      <c r="PHX1" s="628"/>
      <c r="PHY1" s="628"/>
      <c r="PHZ1" s="628"/>
      <c r="PIA1" s="628"/>
      <c r="PIB1" s="52"/>
      <c r="PIC1" s="55"/>
      <c r="PID1" s="628"/>
      <c r="PIE1" s="628"/>
      <c r="PIF1" s="628"/>
      <c r="PIG1" s="628"/>
      <c r="PIH1" s="628"/>
      <c r="PII1" s="52"/>
      <c r="PIJ1" s="55"/>
      <c r="PIK1" s="628"/>
      <c r="PIL1" s="628"/>
      <c r="PIM1" s="628"/>
      <c r="PIN1" s="628"/>
      <c r="PIO1" s="628"/>
      <c r="PIP1" s="52"/>
      <c r="PIQ1" s="55"/>
      <c r="PIR1" s="628"/>
      <c r="PIS1" s="628"/>
      <c r="PIT1" s="628"/>
      <c r="PIU1" s="628"/>
      <c r="PIV1" s="628"/>
      <c r="PIW1" s="52"/>
      <c r="PIX1" s="55"/>
      <c r="PIY1" s="628"/>
      <c r="PIZ1" s="628"/>
      <c r="PJA1" s="628"/>
      <c r="PJB1" s="628"/>
      <c r="PJC1" s="628"/>
      <c r="PJD1" s="52"/>
      <c r="PJE1" s="55"/>
      <c r="PJF1" s="628"/>
      <c r="PJG1" s="628"/>
      <c r="PJH1" s="628"/>
      <c r="PJI1" s="628"/>
      <c r="PJJ1" s="628"/>
      <c r="PJK1" s="52"/>
      <c r="PJL1" s="55"/>
      <c r="PJM1" s="628"/>
      <c r="PJN1" s="628"/>
      <c r="PJO1" s="628"/>
      <c r="PJP1" s="628"/>
      <c r="PJQ1" s="628"/>
      <c r="PJR1" s="52"/>
      <c r="PJS1" s="55"/>
      <c r="PJT1" s="628"/>
      <c r="PJU1" s="628"/>
      <c r="PJV1" s="628"/>
      <c r="PJW1" s="628"/>
      <c r="PJX1" s="628"/>
      <c r="PJY1" s="52"/>
      <c r="PJZ1" s="55"/>
      <c r="PKA1" s="628"/>
      <c r="PKB1" s="628"/>
      <c r="PKC1" s="628"/>
      <c r="PKD1" s="628"/>
      <c r="PKE1" s="628"/>
      <c r="PKF1" s="52"/>
      <c r="PKG1" s="55"/>
      <c r="PKH1" s="628"/>
      <c r="PKI1" s="628"/>
      <c r="PKJ1" s="628"/>
      <c r="PKK1" s="628"/>
      <c r="PKL1" s="628"/>
      <c r="PKM1" s="52"/>
      <c r="PKN1" s="55"/>
      <c r="PKO1" s="628"/>
      <c r="PKP1" s="628"/>
      <c r="PKQ1" s="628"/>
      <c r="PKR1" s="628"/>
      <c r="PKS1" s="628"/>
      <c r="PKT1" s="52"/>
      <c r="PKU1" s="55"/>
      <c r="PKV1" s="628"/>
      <c r="PKW1" s="628"/>
      <c r="PKX1" s="628"/>
      <c r="PKY1" s="628"/>
      <c r="PKZ1" s="628"/>
      <c r="PLA1" s="52"/>
      <c r="PLB1" s="55"/>
      <c r="PLC1" s="628"/>
      <c r="PLD1" s="628"/>
      <c r="PLE1" s="628"/>
      <c r="PLF1" s="628"/>
      <c r="PLG1" s="628"/>
      <c r="PLH1" s="52"/>
      <c r="PLI1" s="55"/>
      <c r="PLJ1" s="628"/>
      <c r="PLK1" s="628"/>
      <c r="PLL1" s="628"/>
      <c r="PLM1" s="628"/>
      <c r="PLN1" s="628"/>
      <c r="PLO1" s="52"/>
      <c r="PLP1" s="55"/>
      <c r="PLQ1" s="628"/>
      <c r="PLR1" s="628"/>
      <c r="PLS1" s="628"/>
      <c r="PLT1" s="628"/>
      <c r="PLU1" s="628"/>
      <c r="PLV1" s="52"/>
      <c r="PLW1" s="55"/>
      <c r="PLX1" s="628"/>
      <c r="PLY1" s="628"/>
      <c r="PLZ1" s="628"/>
      <c r="PMA1" s="628"/>
      <c r="PMB1" s="628"/>
      <c r="PMC1" s="52"/>
      <c r="PMD1" s="55"/>
      <c r="PME1" s="628"/>
      <c r="PMF1" s="628"/>
      <c r="PMG1" s="628"/>
      <c r="PMH1" s="628"/>
      <c r="PMI1" s="628"/>
      <c r="PMJ1" s="52"/>
      <c r="PMK1" s="55"/>
      <c r="PML1" s="628"/>
      <c r="PMM1" s="628"/>
      <c r="PMN1" s="628"/>
      <c r="PMO1" s="628"/>
      <c r="PMP1" s="628"/>
      <c r="PMQ1" s="52"/>
      <c r="PMR1" s="55"/>
      <c r="PMS1" s="628"/>
      <c r="PMT1" s="628"/>
      <c r="PMU1" s="628"/>
      <c r="PMV1" s="628"/>
      <c r="PMW1" s="628"/>
      <c r="PMX1" s="52"/>
      <c r="PMY1" s="55"/>
      <c r="PMZ1" s="628"/>
      <c r="PNA1" s="628"/>
      <c r="PNB1" s="628"/>
      <c r="PNC1" s="628"/>
      <c r="PND1" s="628"/>
      <c r="PNE1" s="52"/>
      <c r="PNF1" s="55"/>
      <c r="PNG1" s="628"/>
      <c r="PNH1" s="628"/>
      <c r="PNI1" s="628"/>
      <c r="PNJ1" s="628"/>
      <c r="PNK1" s="628"/>
      <c r="PNL1" s="52"/>
      <c r="PNM1" s="55"/>
      <c r="PNN1" s="628"/>
      <c r="PNO1" s="628"/>
      <c r="PNP1" s="628"/>
      <c r="PNQ1" s="628"/>
      <c r="PNR1" s="628"/>
      <c r="PNS1" s="52"/>
      <c r="PNT1" s="55"/>
      <c r="PNU1" s="628"/>
      <c r="PNV1" s="628"/>
      <c r="PNW1" s="628"/>
      <c r="PNX1" s="628"/>
      <c r="PNY1" s="628"/>
      <c r="PNZ1" s="52"/>
      <c r="POA1" s="55"/>
      <c r="POB1" s="628"/>
      <c r="POC1" s="628"/>
      <c r="POD1" s="628"/>
      <c r="POE1" s="628"/>
      <c r="POF1" s="628"/>
      <c r="POG1" s="52"/>
      <c r="POH1" s="55"/>
      <c r="POI1" s="628"/>
      <c r="POJ1" s="628"/>
      <c r="POK1" s="628"/>
      <c r="POL1" s="628"/>
      <c r="POM1" s="628"/>
      <c r="PON1" s="52"/>
      <c r="POO1" s="55"/>
      <c r="POP1" s="628"/>
      <c r="POQ1" s="628"/>
      <c r="POR1" s="628"/>
      <c r="POS1" s="628"/>
      <c r="POT1" s="628"/>
      <c r="POU1" s="52"/>
      <c r="POV1" s="55"/>
      <c r="POW1" s="628"/>
      <c r="POX1" s="628"/>
      <c r="POY1" s="628"/>
      <c r="POZ1" s="628"/>
      <c r="PPA1" s="628"/>
      <c r="PPB1" s="52"/>
      <c r="PPC1" s="55"/>
      <c r="PPD1" s="628"/>
      <c r="PPE1" s="628"/>
      <c r="PPF1" s="628"/>
      <c r="PPG1" s="628"/>
      <c r="PPH1" s="628"/>
      <c r="PPI1" s="52"/>
      <c r="PPJ1" s="55"/>
      <c r="PPK1" s="628"/>
      <c r="PPL1" s="628"/>
      <c r="PPM1" s="628"/>
      <c r="PPN1" s="628"/>
      <c r="PPO1" s="628"/>
      <c r="PPP1" s="52"/>
      <c r="PPQ1" s="55"/>
      <c r="PPR1" s="628"/>
      <c r="PPS1" s="628"/>
      <c r="PPT1" s="628"/>
      <c r="PPU1" s="628"/>
      <c r="PPV1" s="628"/>
      <c r="PPW1" s="52"/>
      <c r="PPX1" s="55"/>
      <c r="PPY1" s="628"/>
      <c r="PPZ1" s="628"/>
      <c r="PQA1" s="628"/>
      <c r="PQB1" s="628"/>
      <c r="PQC1" s="628"/>
      <c r="PQD1" s="52"/>
      <c r="PQE1" s="55"/>
      <c r="PQF1" s="628"/>
      <c r="PQG1" s="628"/>
      <c r="PQH1" s="628"/>
      <c r="PQI1" s="628"/>
      <c r="PQJ1" s="628"/>
      <c r="PQK1" s="52"/>
      <c r="PQL1" s="55"/>
      <c r="PQM1" s="628"/>
      <c r="PQN1" s="628"/>
      <c r="PQO1" s="628"/>
      <c r="PQP1" s="628"/>
      <c r="PQQ1" s="628"/>
      <c r="PQR1" s="52"/>
      <c r="PQS1" s="55"/>
      <c r="PQT1" s="628"/>
      <c r="PQU1" s="628"/>
      <c r="PQV1" s="628"/>
      <c r="PQW1" s="628"/>
      <c r="PQX1" s="628"/>
      <c r="PQY1" s="52"/>
      <c r="PQZ1" s="55"/>
      <c r="PRA1" s="628"/>
      <c r="PRB1" s="628"/>
      <c r="PRC1" s="628"/>
      <c r="PRD1" s="628"/>
      <c r="PRE1" s="628"/>
      <c r="PRF1" s="52"/>
      <c r="PRG1" s="55"/>
      <c r="PRH1" s="628"/>
      <c r="PRI1" s="628"/>
      <c r="PRJ1" s="628"/>
      <c r="PRK1" s="628"/>
      <c r="PRL1" s="628"/>
      <c r="PRM1" s="52"/>
      <c r="PRN1" s="55"/>
      <c r="PRO1" s="628"/>
      <c r="PRP1" s="628"/>
      <c r="PRQ1" s="628"/>
      <c r="PRR1" s="628"/>
      <c r="PRS1" s="628"/>
      <c r="PRT1" s="52"/>
      <c r="PRU1" s="55"/>
      <c r="PRV1" s="628"/>
      <c r="PRW1" s="628"/>
      <c r="PRX1" s="628"/>
      <c r="PRY1" s="628"/>
      <c r="PRZ1" s="628"/>
      <c r="PSA1" s="52"/>
      <c r="PSB1" s="55"/>
      <c r="PSC1" s="628"/>
      <c r="PSD1" s="628"/>
      <c r="PSE1" s="628"/>
      <c r="PSF1" s="628"/>
      <c r="PSG1" s="628"/>
      <c r="PSH1" s="52"/>
      <c r="PSI1" s="55"/>
      <c r="PSJ1" s="628"/>
      <c r="PSK1" s="628"/>
      <c r="PSL1" s="628"/>
      <c r="PSM1" s="628"/>
      <c r="PSN1" s="628"/>
      <c r="PSO1" s="52"/>
      <c r="PSP1" s="55"/>
      <c r="PSQ1" s="628"/>
      <c r="PSR1" s="628"/>
      <c r="PSS1" s="628"/>
      <c r="PST1" s="628"/>
      <c r="PSU1" s="628"/>
      <c r="PSV1" s="52"/>
      <c r="PSW1" s="55"/>
      <c r="PSX1" s="628"/>
      <c r="PSY1" s="628"/>
      <c r="PSZ1" s="628"/>
      <c r="PTA1" s="628"/>
      <c r="PTB1" s="628"/>
      <c r="PTC1" s="52"/>
      <c r="PTD1" s="55"/>
      <c r="PTE1" s="628"/>
      <c r="PTF1" s="628"/>
      <c r="PTG1" s="628"/>
      <c r="PTH1" s="628"/>
      <c r="PTI1" s="628"/>
      <c r="PTJ1" s="52"/>
      <c r="PTK1" s="55"/>
      <c r="PTL1" s="628"/>
      <c r="PTM1" s="628"/>
      <c r="PTN1" s="628"/>
      <c r="PTO1" s="628"/>
      <c r="PTP1" s="628"/>
      <c r="PTQ1" s="52"/>
      <c r="PTR1" s="55"/>
      <c r="PTS1" s="628"/>
      <c r="PTT1" s="628"/>
      <c r="PTU1" s="628"/>
      <c r="PTV1" s="628"/>
      <c r="PTW1" s="628"/>
      <c r="PTX1" s="52"/>
      <c r="PTY1" s="55"/>
      <c r="PTZ1" s="628"/>
      <c r="PUA1" s="628"/>
      <c r="PUB1" s="628"/>
      <c r="PUC1" s="628"/>
      <c r="PUD1" s="628"/>
      <c r="PUE1" s="52"/>
      <c r="PUF1" s="55"/>
      <c r="PUG1" s="628"/>
      <c r="PUH1" s="628"/>
      <c r="PUI1" s="628"/>
      <c r="PUJ1" s="628"/>
      <c r="PUK1" s="628"/>
      <c r="PUL1" s="52"/>
      <c r="PUM1" s="55"/>
      <c r="PUN1" s="628"/>
      <c r="PUO1" s="628"/>
      <c r="PUP1" s="628"/>
      <c r="PUQ1" s="628"/>
      <c r="PUR1" s="628"/>
      <c r="PUS1" s="52"/>
      <c r="PUT1" s="55"/>
      <c r="PUU1" s="628"/>
      <c r="PUV1" s="628"/>
      <c r="PUW1" s="628"/>
      <c r="PUX1" s="628"/>
      <c r="PUY1" s="628"/>
      <c r="PUZ1" s="52"/>
      <c r="PVA1" s="55"/>
      <c r="PVB1" s="628"/>
      <c r="PVC1" s="628"/>
      <c r="PVD1" s="628"/>
      <c r="PVE1" s="628"/>
      <c r="PVF1" s="628"/>
      <c r="PVG1" s="52"/>
      <c r="PVH1" s="55"/>
      <c r="PVI1" s="628"/>
      <c r="PVJ1" s="628"/>
      <c r="PVK1" s="628"/>
      <c r="PVL1" s="628"/>
      <c r="PVM1" s="628"/>
      <c r="PVN1" s="52"/>
      <c r="PVO1" s="55"/>
      <c r="PVP1" s="628"/>
      <c r="PVQ1" s="628"/>
      <c r="PVR1" s="628"/>
      <c r="PVS1" s="628"/>
      <c r="PVT1" s="628"/>
      <c r="PVU1" s="52"/>
      <c r="PVV1" s="55"/>
      <c r="PVW1" s="628"/>
      <c r="PVX1" s="628"/>
      <c r="PVY1" s="628"/>
      <c r="PVZ1" s="628"/>
      <c r="PWA1" s="628"/>
      <c r="PWB1" s="52"/>
      <c r="PWC1" s="55"/>
      <c r="PWD1" s="628"/>
      <c r="PWE1" s="628"/>
      <c r="PWF1" s="628"/>
      <c r="PWG1" s="628"/>
      <c r="PWH1" s="628"/>
      <c r="PWI1" s="52"/>
      <c r="PWJ1" s="55"/>
      <c r="PWK1" s="628"/>
      <c r="PWL1" s="628"/>
      <c r="PWM1" s="628"/>
      <c r="PWN1" s="628"/>
      <c r="PWO1" s="628"/>
      <c r="PWP1" s="52"/>
      <c r="PWQ1" s="55"/>
      <c r="PWR1" s="628"/>
      <c r="PWS1" s="628"/>
      <c r="PWT1" s="628"/>
      <c r="PWU1" s="628"/>
      <c r="PWV1" s="628"/>
      <c r="PWW1" s="52"/>
      <c r="PWX1" s="55"/>
      <c r="PWY1" s="628"/>
      <c r="PWZ1" s="628"/>
      <c r="PXA1" s="628"/>
      <c r="PXB1" s="628"/>
      <c r="PXC1" s="628"/>
      <c r="PXD1" s="52"/>
      <c r="PXE1" s="55"/>
      <c r="PXF1" s="628"/>
      <c r="PXG1" s="628"/>
      <c r="PXH1" s="628"/>
      <c r="PXI1" s="628"/>
      <c r="PXJ1" s="628"/>
      <c r="PXK1" s="52"/>
      <c r="PXL1" s="55"/>
      <c r="PXM1" s="628"/>
      <c r="PXN1" s="628"/>
      <c r="PXO1" s="628"/>
      <c r="PXP1" s="628"/>
      <c r="PXQ1" s="628"/>
      <c r="PXR1" s="52"/>
      <c r="PXS1" s="55"/>
      <c r="PXT1" s="628"/>
      <c r="PXU1" s="628"/>
      <c r="PXV1" s="628"/>
      <c r="PXW1" s="628"/>
      <c r="PXX1" s="628"/>
      <c r="PXY1" s="52"/>
      <c r="PXZ1" s="55"/>
      <c r="PYA1" s="628"/>
      <c r="PYB1" s="628"/>
      <c r="PYC1" s="628"/>
      <c r="PYD1" s="628"/>
      <c r="PYE1" s="628"/>
      <c r="PYF1" s="52"/>
      <c r="PYG1" s="55"/>
      <c r="PYH1" s="628"/>
      <c r="PYI1" s="628"/>
      <c r="PYJ1" s="628"/>
      <c r="PYK1" s="628"/>
      <c r="PYL1" s="628"/>
      <c r="PYM1" s="52"/>
      <c r="PYN1" s="55"/>
      <c r="PYO1" s="628"/>
      <c r="PYP1" s="628"/>
      <c r="PYQ1" s="628"/>
      <c r="PYR1" s="628"/>
      <c r="PYS1" s="628"/>
      <c r="PYT1" s="52"/>
      <c r="PYU1" s="55"/>
      <c r="PYV1" s="628"/>
      <c r="PYW1" s="628"/>
      <c r="PYX1" s="628"/>
      <c r="PYY1" s="628"/>
      <c r="PYZ1" s="628"/>
      <c r="PZA1" s="52"/>
      <c r="PZB1" s="55"/>
      <c r="PZC1" s="628"/>
      <c r="PZD1" s="628"/>
      <c r="PZE1" s="628"/>
      <c r="PZF1" s="628"/>
      <c r="PZG1" s="628"/>
      <c r="PZH1" s="52"/>
      <c r="PZI1" s="55"/>
      <c r="PZJ1" s="628"/>
      <c r="PZK1" s="628"/>
      <c r="PZL1" s="628"/>
      <c r="PZM1" s="628"/>
      <c r="PZN1" s="628"/>
      <c r="PZO1" s="52"/>
      <c r="PZP1" s="55"/>
      <c r="PZQ1" s="628"/>
      <c r="PZR1" s="628"/>
      <c r="PZS1" s="628"/>
      <c r="PZT1" s="628"/>
      <c r="PZU1" s="628"/>
      <c r="PZV1" s="52"/>
      <c r="PZW1" s="55"/>
      <c r="PZX1" s="628"/>
      <c r="PZY1" s="628"/>
      <c r="PZZ1" s="628"/>
      <c r="QAA1" s="628"/>
      <c r="QAB1" s="628"/>
      <c r="QAC1" s="52"/>
      <c r="QAD1" s="55"/>
      <c r="QAE1" s="628"/>
      <c r="QAF1" s="628"/>
      <c r="QAG1" s="628"/>
      <c r="QAH1" s="628"/>
      <c r="QAI1" s="628"/>
      <c r="QAJ1" s="52"/>
      <c r="QAK1" s="55"/>
      <c r="QAL1" s="628"/>
      <c r="QAM1" s="628"/>
      <c r="QAN1" s="628"/>
      <c r="QAO1" s="628"/>
      <c r="QAP1" s="628"/>
      <c r="QAQ1" s="52"/>
      <c r="QAR1" s="55"/>
      <c r="QAS1" s="628"/>
      <c r="QAT1" s="628"/>
      <c r="QAU1" s="628"/>
      <c r="QAV1" s="628"/>
      <c r="QAW1" s="628"/>
      <c r="QAX1" s="52"/>
      <c r="QAY1" s="55"/>
      <c r="QAZ1" s="628"/>
      <c r="QBA1" s="628"/>
      <c r="QBB1" s="628"/>
      <c r="QBC1" s="628"/>
      <c r="QBD1" s="628"/>
      <c r="QBE1" s="52"/>
      <c r="QBF1" s="55"/>
      <c r="QBG1" s="628"/>
      <c r="QBH1" s="628"/>
      <c r="QBI1" s="628"/>
      <c r="QBJ1" s="628"/>
      <c r="QBK1" s="628"/>
      <c r="QBL1" s="52"/>
      <c r="QBM1" s="55"/>
      <c r="QBN1" s="628"/>
      <c r="QBO1" s="628"/>
      <c r="QBP1" s="628"/>
      <c r="QBQ1" s="628"/>
      <c r="QBR1" s="628"/>
      <c r="QBS1" s="52"/>
      <c r="QBT1" s="55"/>
      <c r="QBU1" s="628"/>
      <c r="QBV1" s="628"/>
      <c r="QBW1" s="628"/>
      <c r="QBX1" s="628"/>
      <c r="QBY1" s="628"/>
      <c r="QBZ1" s="52"/>
      <c r="QCA1" s="55"/>
      <c r="QCB1" s="628"/>
      <c r="QCC1" s="628"/>
      <c r="QCD1" s="628"/>
      <c r="QCE1" s="628"/>
      <c r="QCF1" s="628"/>
      <c r="QCG1" s="52"/>
      <c r="QCH1" s="55"/>
      <c r="QCI1" s="628"/>
      <c r="QCJ1" s="628"/>
      <c r="QCK1" s="628"/>
      <c r="QCL1" s="628"/>
      <c r="QCM1" s="628"/>
      <c r="QCN1" s="52"/>
      <c r="QCO1" s="55"/>
      <c r="QCP1" s="628"/>
      <c r="QCQ1" s="628"/>
      <c r="QCR1" s="628"/>
      <c r="QCS1" s="628"/>
      <c r="QCT1" s="628"/>
      <c r="QCU1" s="52"/>
      <c r="QCV1" s="55"/>
      <c r="QCW1" s="628"/>
      <c r="QCX1" s="628"/>
      <c r="QCY1" s="628"/>
      <c r="QCZ1" s="628"/>
      <c r="QDA1" s="628"/>
      <c r="QDB1" s="52"/>
      <c r="QDC1" s="55"/>
      <c r="QDD1" s="628"/>
      <c r="QDE1" s="628"/>
      <c r="QDF1" s="628"/>
      <c r="QDG1" s="628"/>
      <c r="QDH1" s="628"/>
      <c r="QDI1" s="52"/>
      <c r="QDJ1" s="55"/>
      <c r="QDK1" s="628"/>
      <c r="QDL1" s="628"/>
      <c r="QDM1" s="628"/>
      <c r="QDN1" s="628"/>
      <c r="QDO1" s="628"/>
      <c r="QDP1" s="52"/>
      <c r="QDQ1" s="55"/>
      <c r="QDR1" s="628"/>
      <c r="QDS1" s="628"/>
      <c r="QDT1" s="628"/>
      <c r="QDU1" s="628"/>
      <c r="QDV1" s="628"/>
      <c r="QDW1" s="52"/>
      <c r="QDX1" s="55"/>
      <c r="QDY1" s="628"/>
      <c r="QDZ1" s="628"/>
      <c r="QEA1" s="628"/>
      <c r="QEB1" s="628"/>
      <c r="QEC1" s="628"/>
      <c r="QED1" s="52"/>
      <c r="QEE1" s="55"/>
      <c r="QEF1" s="628"/>
      <c r="QEG1" s="628"/>
      <c r="QEH1" s="628"/>
      <c r="QEI1" s="628"/>
      <c r="QEJ1" s="628"/>
      <c r="QEK1" s="52"/>
      <c r="QEL1" s="55"/>
      <c r="QEM1" s="628"/>
      <c r="QEN1" s="628"/>
      <c r="QEO1" s="628"/>
      <c r="QEP1" s="628"/>
      <c r="QEQ1" s="628"/>
      <c r="QER1" s="52"/>
      <c r="QES1" s="55"/>
      <c r="QET1" s="628"/>
      <c r="QEU1" s="628"/>
      <c r="QEV1" s="628"/>
      <c r="QEW1" s="628"/>
      <c r="QEX1" s="628"/>
      <c r="QEY1" s="52"/>
      <c r="QEZ1" s="55"/>
      <c r="QFA1" s="628"/>
      <c r="QFB1" s="628"/>
      <c r="QFC1" s="628"/>
      <c r="QFD1" s="628"/>
      <c r="QFE1" s="628"/>
      <c r="QFF1" s="52"/>
      <c r="QFG1" s="55"/>
      <c r="QFH1" s="628"/>
      <c r="QFI1" s="628"/>
      <c r="QFJ1" s="628"/>
      <c r="QFK1" s="628"/>
      <c r="QFL1" s="628"/>
      <c r="QFM1" s="52"/>
      <c r="QFN1" s="55"/>
      <c r="QFO1" s="628"/>
      <c r="QFP1" s="628"/>
      <c r="QFQ1" s="628"/>
      <c r="QFR1" s="628"/>
      <c r="QFS1" s="628"/>
      <c r="QFT1" s="52"/>
      <c r="QFU1" s="55"/>
      <c r="QFV1" s="628"/>
      <c r="QFW1" s="628"/>
      <c r="QFX1" s="628"/>
      <c r="QFY1" s="628"/>
      <c r="QFZ1" s="628"/>
      <c r="QGA1" s="52"/>
      <c r="QGB1" s="55"/>
      <c r="QGC1" s="628"/>
      <c r="QGD1" s="628"/>
      <c r="QGE1" s="628"/>
      <c r="QGF1" s="628"/>
      <c r="QGG1" s="628"/>
      <c r="QGH1" s="52"/>
      <c r="QGI1" s="55"/>
      <c r="QGJ1" s="628"/>
      <c r="QGK1" s="628"/>
      <c r="QGL1" s="628"/>
      <c r="QGM1" s="628"/>
      <c r="QGN1" s="628"/>
      <c r="QGO1" s="52"/>
      <c r="QGP1" s="55"/>
      <c r="QGQ1" s="628"/>
      <c r="QGR1" s="628"/>
      <c r="QGS1" s="628"/>
      <c r="QGT1" s="628"/>
      <c r="QGU1" s="628"/>
      <c r="QGV1" s="52"/>
      <c r="QGW1" s="55"/>
      <c r="QGX1" s="628"/>
      <c r="QGY1" s="628"/>
      <c r="QGZ1" s="628"/>
      <c r="QHA1" s="628"/>
      <c r="QHB1" s="628"/>
      <c r="QHC1" s="52"/>
      <c r="QHD1" s="55"/>
      <c r="QHE1" s="628"/>
      <c r="QHF1" s="628"/>
      <c r="QHG1" s="628"/>
      <c r="QHH1" s="628"/>
      <c r="QHI1" s="628"/>
      <c r="QHJ1" s="52"/>
      <c r="QHK1" s="55"/>
      <c r="QHL1" s="628"/>
      <c r="QHM1" s="628"/>
      <c r="QHN1" s="628"/>
      <c r="QHO1" s="628"/>
      <c r="QHP1" s="628"/>
      <c r="QHQ1" s="52"/>
      <c r="QHR1" s="55"/>
      <c r="QHS1" s="628"/>
      <c r="QHT1" s="628"/>
      <c r="QHU1" s="628"/>
      <c r="QHV1" s="628"/>
      <c r="QHW1" s="628"/>
      <c r="QHX1" s="52"/>
      <c r="QHY1" s="55"/>
      <c r="QHZ1" s="628"/>
      <c r="QIA1" s="628"/>
      <c r="QIB1" s="628"/>
      <c r="QIC1" s="628"/>
      <c r="QID1" s="628"/>
      <c r="QIE1" s="52"/>
      <c r="QIF1" s="55"/>
      <c r="QIG1" s="628"/>
      <c r="QIH1" s="628"/>
      <c r="QII1" s="628"/>
      <c r="QIJ1" s="628"/>
      <c r="QIK1" s="628"/>
      <c r="QIL1" s="52"/>
      <c r="QIM1" s="55"/>
      <c r="QIN1" s="628"/>
      <c r="QIO1" s="628"/>
      <c r="QIP1" s="628"/>
      <c r="QIQ1" s="628"/>
      <c r="QIR1" s="628"/>
      <c r="QIS1" s="52"/>
      <c r="QIT1" s="55"/>
      <c r="QIU1" s="628"/>
      <c r="QIV1" s="628"/>
      <c r="QIW1" s="628"/>
      <c r="QIX1" s="628"/>
      <c r="QIY1" s="628"/>
      <c r="QIZ1" s="52"/>
      <c r="QJA1" s="55"/>
      <c r="QJB1" s="628"/>
      <c r="QJC1" s="628"/>
      <c r="QJD1" s="628"/>
      <c r="QJE1" s="628"/>
      <c r="QJF1" s="628"/>
      <c r="QJG1" s="52"/>
      <c r="QJH1" s="55"/>
      <c r="QJI1" s="628"/>
      <c r="QJJ1" s="628"/>
      <c r="QJK1" s="628"/>
      <c r="QJL1" s="628"/>
      <c r="QJM1" s="628"/>
      <c r="QJN1" s="52"/>
      <c r="QJO1" s="55"/>
      <c r="QJP1" s="628"/>
      <c r="QJQ1" s="628"/>
      <c r="QJR1" s="628"/>
      <c r="QJS1" s="628"/>
      <c r="QJT1" s="628"/>
      <c r="QJU1" s="52"/>
      <c r="QJV1" s="55"/>
      <c r="QJW1" s="628"/>
      <c r="QJX1" s="628"/>
      <c r="QJY1" s="628"/>
      <c r="QJZ1" s="628"/>
      <c r="QKA1" s="628"/>
      <c r="QKB1" s="52"/>
      <c r="QKC1" s="55"/>
      <c r="QKD1" s="628"/>
      <c r="QKE1" s="628"/>
      <c r="QKF1" s="628"/>
      <c r="QKG1" s="628"/>
      <c r="QKH1" s="628"/>
      <c r="QKI1" s="52"/>
      <c r="QKJ1" s="55"/>
      <c r="QKK1" s="628"/>
      <c r="QKL1" s="628"/>
      <c r="QKM1" s="628"/>
      <c r="QKN1" s="628"/>
      <c r="QKO1" s="628"/>
      <c r="QKP1" s="52"/>
      <c r="QKQ1" s="55"/>
      <c r="QKR1" s="628"/>
      <c r="QKS1" s="628"/>
      <c r="QKT1" s="628"/>
      <c r="QKU1" s="628"/>
      <c r="QKV1" s="628"/>
      <c r="QKW1" s="52"/>
      <c r="QKX1" s="55"/>
      <c r="QKY1" s="628"/>
      <c r="QKZ1" s="628"/>
      <c r="QLA1" s="628"/>
      <c r="QLB1" s="628"/>
      <c r="QLC1" s="628"/>
      <c r="QLD1" s="52"/>
      <c r="QLE1" s="55"/>
      <c r="QLF1" s="628"/>
      <c r="QLG1" s="628"/>
      <c r="QLH1" s="628"/>
      <c r="QLI1" s="628"/>
      <c r="QLJ1" s="628"/>
      <c r="QLK1" s="52"/>
      <c r="QLL1" s="55"/>
      <c r="QLM1" s="628"/>
      <c r="QLN1" s="628"/>
      <c r="QLO1" s="628"/>
      <c r="QLP1" s="628"/>
      <c r="QLQ1" s="628"/>
      <c r="QLR1" s="52"/>
      <c r="QLS1" s="55"/>
      <c r="QLT1" s="628"/>
      <c r="QLU1" s="628"/>
      <c r="QLV1" s="628"/>
      <c r="QLW1" s="628"/>
      <c r="QLX1" s="628"/>
      <c r="QLY1" s="52"/>
      <c r="QLZ1" s="55"/>
      <c r="QMA1" s="628"/>
      <c r="QMB1" s="628"/>
      <c r="QMC1" s="628"/>
      <c r="QMD1" s="628"/>
      <c r="QME1" s="628"/>
      <c r="QMF1" s="52"/>
      <c r="QMG1" s="55"/>
      <c r="QMH1" s="628"/>
      <c r="QMI1" s="628"/>
      <c r="QMJ1" s="628"/>
      <c r="QMK1" s="628"/>
      <c r="QML1" s="628"/>
      <c r="QMM1" s="52"/>
      <c r="QMN1" s="55"/>
      <c r="QMO1" s="628"/>
      <c r="QMP1" s="628"/>
      <c r="QMQ1" s="628"/>
      <c r="QMR1" s="628"/>
      <c r="QMS1" s="628"/>
      <c r="QMT1" s="52"/>
      <c r="QMU1" s="55"/>
      <c r="QMV1" s="628"/>
      <c r="QMW1" s="628"/>
      <c r="QMX1" s="628"/>
      <c r="QMY1" s="628"/>
      <c r="QMZ1" s="628"/>
      <c r="QNA1" s="52"/>
      <c r="QNB1" s="55"/>
      <c r="QNC1" s="628"/>
      <c r="QND1" s="628"/>
      <c r="QNE1" s="628"/>
      <c r="QNF1" s="628"/>
      <c r="QNG1" s="628"/>
      <c r="QNH1" s="52"/>
      <c r="QNI1" s="55"/>
      <c r="QNJ1" s="628"/>
      <c r="QNK1" s="628"/>
      <c r="QNL1" s="628"/>
      <c r="QNM1" s="628"/>
      <c r="QNN1" s="628"/>
      <c r="QNO1" s="52"/>
      <c r="QNP1" s="55"/>
      <c r="QNQ1" s="628"/>
      <c r="QNR1" s="628"/>
      <c r="QNS1" s="628"/>
      <c r="QNT1" s="628"/>
      <c r="QNU1" s="628"/>
      <c r="QNV1" s="52"/>
      <c r="QNW1" s="55"/>
      <c r="QNX1" s="628"/>
      <c r="QNY1" s="628"/>
      <c r="QNZ1" s="628"/>
      <c r="QOA1" s="628"/>
      <c r="QOB1" s="628"/>
      <c r="QOC1" s="52"/>
      <c r="QOD1" s="55"/>
      <c r="QOE1" s="628"/>
      <c r="QOF1" s="628"/>
      <c r="QOG1" s="628"/>
      <c r="QOH1" s="628"/>
      <c r="QOI1" s="628"/>
      <c r="QOJ1" s="52"/>
      <c r="QOK1" s="55"/>
      <c r="QOL1" s="628"/>
      <c r="QOM1" s="628"/>
      <c r="QON1" s="628"/>
      <c r="QOO1" s="628"/>
      <c r="QOP1" s="628"/>
      <c r="QOQ1" s="52"/>
      <c r="QOR1" s="55"/>
      <c r="QOS1" s="628"/>
      <c r="QOT1" s="628"/>
      <c r="QOU1" s="628"/>
      <c r="QOV1" s="628"/>
      <c r="QOW1" s="628"/>
      <c r="QOX1" s="52"/>
      <c r="QOY1" s="55"/>
      <c r="QOZ1" s="628"/>
      <c r="QPA1" s="628"/>
      <c r="QPB1" s="628"/>
      <c r="QPC1" s="628"/>
      <c r="QPD1" s="628"/>
      <c r="QPE1" s="52"/>
      <c r="QPF1" s="55"/>
      <c r="QPG1" s="628"/>
      <c r="QPH1" s="628"/>
      <c r="QPI1" s="628"/>
      <c r="QPJ1" s="628"/>
      <c r="QPK1" s="628"/>
      <c r="QPL1" s="52"/>
      <c r="QPM1" s="55"/>
      <c r="QPN1" s="628"/>
      <c r="QPO1" s="628"/>
      <c r="QPP1" s="628"/>
      <c r="QPQ1" s="628"/>
      <c r="QPR1" s="628"/>
      <c r="QPS1" s="52"/>
      <c r="QPT1" s="55"/>
      <c r="QPU1" s="628"/>
      <c r="QPV1" s="628"/>
      <c r="QPW1" s="628"/>
      <c r="QPX1" s="628"/>
      <c r="QPY1" s="628"/>
      <c r="QPZ1" s="52"/>
      <c r="QQA1" s="55"/>
      <c r="QQB1" s="628"/>
      <c r="QQC1" s="628"/>
      <c r="QQD1" s="628"/>
      <c r="QQE1" s="628"/>
      <c r="QQF1" s="628"/>
      <c r="QQG1" s="52"/>
      <c r="QQH1" s="55"/>
      <c r="QQI1" s="628"/>
      <c r="QQJ1" s="628"/>
      <c r="QQK1" s="628"/>
      <c r="QQL1" s="628"/>
      <c r="QQM1" s="628"/>
      <c r="QQN1" s="52"/>
      <c r="QQO1" s="55"/>
      <c r="QQP1" s="628"/>
      <c r="QQQ1" s="628"/>
      <c r="QQR1" s="628"/>
      <c r="QQS1" s="628"/>
      <c r="QQT1" s="628"/>
      <c r="QQU1" s="52"/>
      <c r="QQV1" s="55"/>
      <c r="QQW1" s="628"/>
      <c r="QQX1" s="628"/>
      <c r="QQY1" s="628"/>
      <c r="QQZ1" s="628"/>
      <c r="QRA1" s="628"/>
      <c r="QRB1" s="52"/>
      <c r="QRC1" s="55"/>
      <c r="QRD1" s="628"/>
      <c r="QRE1" s="628"/>
      <c r="QRF1" s="628"/>
      <c r="QRG1" s="628"/>
      <c r="QRH1" s="628"/>
      <c r="QRI1" s="52"/>
      <c r="QRJ1" s="55"/>
      <c r="QRK1" s="628"/>
      <c r="QRL1" s="628"/>
      <c r="QRM1" s="628"/>
      <c r="QRN1" s="628"/>
      <c r="QRO1" s="628"/>
      <c r="QRP1" s="52"/>
      <c r="QRQ1" s="55"/>
      <c r="QRR1" s="628"/>
      <c r="QRS1" s="628"/>
      <c r="QRT1" s="628"/>
      <c r="QRU1" s="628"/>
      <c r="QRV1" s="628"/>
      <c r="QRW1" s="52"/>
      <c r="QRX1" s="55"/>
      <c r="QRY1" s="628"/>
      <c r="QRZ1" s="628"/>
      <c r="QSA1" s="628"/>
      <c r="QSB1" s="628"/>
      <c r="QSC1" s="628"/>
      <c r="QSD1" s="52"/>
      <c r="QSE1" s="55"/>
      <c r="QSF1" s="628"/>
      <c r="QSG1" s="628"/>
      <c r="QSH1" s="628"/>
      <c r="QSI1" s="628"/>
      <c r="QSJ1" s="628"/>
      <c r="QSK1" s="52"/>
      <c r="QSL1" s="55"/>
      <c r="QSM1" s="628"/>
      <c r="QSN1" s="628"/>
      <c r="QSO1" s="628"/>
      <c r="QSP1" s="628"/>
      <c r="QSQ1" s="628"/>
      <c r="QSR1" s="52"/>
      <c r="QSS1" s="55"/>
      <c r="QST1" s="628"/>
      <c r="QSU1" s="628"/>
      <c r="QSV1" s="628"/>
      <c r="QSW1" s="628"/>
      <c r="QSX1" s="628"/>
      <c r="QSY1" s="52"/>
      <c r="QSZ1" s="55"/>
      <c r="QTA1" s="628"/>
      <c r="QTB1" s="628"/>
      <c r="QTC1" s="628"/>
      <c r="QTD1" s="628"/>
      <c r="QTE1" s="628"/>
      <c r="QTF1" s="52"/>
      <c r="QTG1" s="55"/>
      <c r="QTH1" s="628"/>
      <c r="QTI1" s="628"/>
      <c r="QTJ1" s="628"/>
      <c r="QTK1" s="628"/>
      <c r="QTL1" s="628"/>
      <c r="QTM1" s="52"/>
      <c r="QTN1" s="55"/>
      <c r="QTO1" s="628"/>
      <c r="QTP1" s="628"/>
      <c r="QTQ1" s="628"/>
      <c r="QTR1" s="628"/>
      <c r="QTS1" s="628"/>
      <c r="QTT1" s="52"/>
      <c r="QTU1" s="55"/>
      <c r="QTV1" s="628"/>
      <c r="QTW1" s="628"/>
      <c r="QTX1" s="628"/>
      <c r="QTY1" s="628"/>
      <c r="QTZ1" s="628"/>
      <c r="QUA1" s="52"/>
      <c r="QUB1" s="55"/>
      <c r="QUC1" s="628"/>
      <c r="QUD1" s="628"/>
      <c r="QUE1" s="628"/>
      <c r="QUF1" s="628"/>
      <c r="QUG1" s="628"/>
      <c r="QUH1" s="52"/>
      <c r="QUI1" s="55"/>
      <c r="QUJ1" s="628"/>
      <c r="QUK1" s="628"/>
      <c r="QUL1" s="628"/>
      <c r="QUM1" s="628"/>
      <c r="QUN1" s="628"/>
      <c r="QUO1" s="52"/>
      <c r="QUP1" s="55"/>
      <c r="QUQ1" s="628"/>
      <c r="QUR1" s="628"/>
      <c r="QUS1" s="628"/>
      <c r="QUT1" s="628"/>
      <c r="QUU1" s="628"/>
      <c r="QUV1" s="52"/>
      <c r="QUW1" s="55"/>
      <c r="QUX1" s="628"/>
      <c r="QUY1" s="628"/>
      <c r="QUZ1" s="628"/>
      <c r="QVA1" s="628"/>
      <c r="QVB1" s="628"/>
      <c r="QVC1" s="52"/>
      <c r="QVD1" s="55"/>
      <c r="QVE1" s="628"/>
      <c r="QVF1" s="628"/>
      <c r="QVG1" s="628"/>
      <c r="QVH1" s="628"/>
      <c r="QVI1" s="628"/>
      <c r="QVJ1" s="52"/>
      <c r="QVK1" s="55"/>
      <c r="QVL1" s="628"/>
      <c r="QVM1" s="628"/>
      <c r="QVN1" s="628"/>
      <c r="QVO1" s="628"/>
      <c r="QVP1" s="628"/>
      <c r="QVQ1" s="52"/>
      <c r="QVR1" s="55"/>
      <c r="QVS1" s="628"/>
      <c r="QVT1" s="628"/>
      <c r="QVU1" s="628"/>
      <c r="QVV1" s="628"/>
      <c r="QVW1" s="628"/>
      <c r="QVX1" s="52"/>
      <c r="QVY1" s="55"/>
      <c r="QVZ1" s="628"/>
      <c r="QWA1" s="628"/>
      <c r="QWB1" s="628"/>
      <c r="QWC1" s="628"/>
      <c r="QWD1" s="628"/>
      <c r="QWE1" s="52"/>
      <c r="QWF1" s="55"/>
      <c r="QWG1" s="628"/>
      <c r="QWH1" s="628"/>
      <c r="QWI1" s="628"/>
      <c r="QWJ1" s="628"/>
      <c r="QWK1" s="628"/>
      <c r="QWL1" s="52"/>
      <c r="QWM1" s="55"/>
      <c r="QWN1" s="628"/>
      <c r="QWO1" s="628"/>
      <c r="QWP1" s="628"/>
      <c r="QWQ1" s="628"/>
      <c r="QWR1" s="628"/>
      <c r="QWS1" s="52"/>
      <c r="QWT1" s="55"/>
      <c r="QWU1" s="628"/>
      <c r="QWV1" s="628"/>
      <c r="QWW1" s="628"/>
      <c r="QWX1" s="628"/>
      <c r="QWY1" s="628"/>
      <c r="QWZ1" s="52"/>
      <c r="QXA1" s="55"/>
      <c r="QXB1" s="628"/>
      <c r="QXC1" s="628"/>
      <c r="QXD1" s="628"/>
      <c r="QXE1" s="628"/>
      <c r="QXF1" s="628"/>
      <c r="QXG1" s="52"/>
      <c r="QXH1" s="55"/>
      <c r="QXI1" s="628"/>
      <c r="QXJ1" s="628"/>
      <c r="QXK1" s="628"/>
      <c r="QXL1" s="628"/>
      <c r="QXM1" s="628"/>
      <c r="QXN1" s="52"/>
      <c r="QXO1" s="55"/>
      <c r="QXP1" s="628"/>
      <c r="QXQ1" s="628"/>
      <c r="QXR1" s="628"/>
      <c r="QXS1" s="628"/>
      <c r="QXT1" s="628"/>
      <c r="QXU1" s="52"/>
      <c r="QXV1" s="55"/>
      <c r="QXW1" s="628"/>
      <c r="QXX1" s="628"/>
      <c r="QXY1" s="628"/>
      <c r="QXZ1" s="628"/>
      <c r="QYA1" s="628"/>
      <c r="QYB1" s="52"/>
      <c r="QYC1" s="55"/>
      <c r="QYD1" s="628"/>
      <c r="QYE1" s="628"/>
      <c r="QYF1" s="628"/>
      <c r="QYG1" s="628"/>
      <c r="QYH1" s="628"/>
      <c r="QYI1" s="52"/>
      <c r="QYJ1" s="55"/>
      <c r="QYK1" s="628"/>
      <c r="QYL1" s="628"/>
      <c r="QYM1" s="628"/>
      <c r="QYN1" s="628"/>
      <c r="QYO1" s="628"/>
      <c r="QYP1" s="52"/>
      <c r="QYQ1" s="55"/>
      <c r="QYR1" s="628"/>
      <c r="QYS1" s="628"/>
      <c r="QYT1" s="628"/>
      <c r="QYU1" s="628"/>
      <c r="QYV1" s="628"/>
      <c r="QYW1" s="52"/>
      <c r="QYX1" s="55"/>
      <c r="QYY1" s="628"/>
      <c r="QYZ1" s="628"/>
      <c r="QZA1" s="628"/>
      <c r="QZB1" s="628"/>
      <c r="QZC1" s="628"/>
      <c r="QZD1" s="52"/>
      <c r="QZE1" s="55"/>
      <c r="QZF1" s="628"/>
      <c r="QZG1" s="628"/>
      <c r="QZH1" s="628"/>
      <c r="QZI1" s="628"/>
      <c r="QZJ1" s="628"/>
      <c r="QZK1" s="52"/>
      <c r="QZL1" s="55"/>
      <c r="QZM1" s="628"/>
      <c r="QZN1" s="628"/>
      <c r="QZO1" s="628"/>
      <c r="QZP1" s="628"/>
      <c r="QZQ1" s="628"/>
      <c r="QZR1" s="52"/>
      <c r="QZS1" s="55"/>
      <c r="QZT1" s="628"/>
      <c r="QZU1" s="628"/>
      <c r="QZV1" s="628"/>
      <c r="QZW1" s="628"/>
      <c r="QZX1" s="628"/>
      <c r="QZY1" s="52"/>
      <c r="QZZ1" s="55"/>
      <c r="RAA1" s="628"/>
      <c r="RAB1" s="628"/>
      <c r="RAC1" s="628"/>
      <c r="RAD1" s="628"/>
      <c r="RAE1" s="628"/>
      <c r="RAF1" s="52"/>
      <c r="RAG1" s="55"/>
      <c r="RAH1" s="628"/>
      <c r="RAI1" s="628"/>
      <c r="RAJ1" s="628"/>
      <c r="RAK1" s="628"/>
      <c r="RAL1" s="628"/>
      <c r="RAM1" s="52"/>
      <c r="RAN1" s="55"/>
      <c r="RAO1" s="628"/>
      <c r="RAP1" s="628"/>
      <c r="RAQ1" s="628"/>
      <c r="RAR1" s="628"/>
      <c r="RAS1" s="628"/>
      <c r="RAT1" s="52"/>
      <c r="RAU1" s="55"/>
      <c r="RAV1" s="628"/>
      <c r="RAW1" s="628"/>
      <c r="RAX1" s="628"/>
      <c r="RAY1" s="628"/>
      <c r="RAZ1" s="628"/>
      <c r="RBA1" s="52"/>
      <c r="RBB1" s="55"/>
      <c r="RBC1" s="628"/>
      <c r="RBD1" s="628"/>
      <c r="RBE1" s="628"/>
      <c r="RBF1" s="628"/>
      <c r="RBG1" s="628"/>
      <c r="RBH1" s="52"/>
      <c r="RBI1" s="55"/>
      <c r="RBJ1" s="628"/>
      <c r="RBK1" s="628"/>
      <c r="RBL1" s="628"/>
      <c r="RBM1" s="628"/>
      <c r="RBN1" s="628"/>
      <c r="RBO1" s="52"/>
      <c r="RBP1" s="55"/>
      <c r="RBQ1" s="628"/>
      <c r="RBR1" s="628"/>
      <c r="RBS1" s="628"/>
      <c r="RBT1" s="628"/>
      <c r="RBU1" s="628"/>
      <c r="RBV1" s="52"/>
      <c r="RBW1" s="55"/>
      <c r="RBX1" s="628"/>
      <c r="RBY1" s="628"/>
      <c r="RBZ1" s="628"/>
      <c r="RCA1" s="628"/>
      <c r="RCB1" s="628"/>
      <c r="RCC1" s="52"/>
      <c r="RCD1" s="55"/>
      <c r="RCE1" s="628"/>
      <c r="RCF1" s="628"/>
      <c r="RCG1" s="628"/>
      <c r="RCH1" s="628"/>
      <c r="RCI1" s="628"/>
      <c r="RCJ1" s="52"/>
      <c r="RCK1" s="55"/>
      <c r="RCL1" s="628"/>
      <c r="RCM1" s="628"/>
      <c r="RCN1" s="628"/>
      <c r="RCO1" s="628"/>
      <c r="RCP1" s="628"/>
      <c r="RCQ1" s="52"/>
      <c r="RCR1" s="55"/>
      <c r="RCS1" s="628"/>
      <c r="RCT1" s="628"/>
      <c r="RCU1" s="628"/>
      <c r="RCV1" s="628"/>
      <c r="RCW1" s="628"/>
      <c r="RCX1" s="52"/>
      <c r="RCY1" s="55"/>
      <c r="RCZ1" s="628"/>
      <c r="RDA1" s="628"/>
      <c r="RDB1" s="628"/>
      <c r="RDC1" s="628"/>
      <c r="RDD1" s="628"/>
      <c r="RDE1" s="52"/>
      <c r="RDF1" s="55"/>
      <c r="RDG1" s="628"/>
      <c r="RDH1" s="628"/>
      <c r="RDI1" s="628"/>
      <c r="RDJ1" s="628"/>
      <c r="RDK1" s="628"/>
      <c r="RDL1" s="52"/>
      <c r="RDM1" s="55"/>
      <c r="RDN1" s="628"/>
      <c r="RDO1" s="628"/>
      <c r="RDP1" s="628"/>
      <c r="RDQ1" s="628"/>
      <c r="RDR1" s="628"/>
      <c r="RDS1" s="52"/>
      <c r="RDT1" s="55"/>
      <c r="RDU1" s="628"/>
      <c r="RDV1" s="628"/>
      <c r="RDW1" s="628"/>
      <c r="RDX1" s="628"/>
      <c r="RDY1" s="628"/>
      <c r="RDZ1" s="52"/>
      <c r="REA1" s="55"/>
      <c r="REB1" s="628"/>
      <c r="REC1" s="628"/>
      <c r="RED1" s="628"/>
      <c r="REE1" s="628"/>
      <c r="REF1" s="628"/>
      <c r="REG1" s="52"/>
      <c r="REH1" s="55"/>
      <c r="REI1" s="628"/>
      <c r="REJ1" s="628"/>
      <c r="REK1" s="628"/>
      <c r="REL1" s="628"/>
      <c r="REM1" s="628"/>
      <c r="REN1" s="52"/>
      <c r="REO1" s="55"/>
      <c r="REP1" s="628"/>
      <c r="REQ1" s="628"/>
      <c r="RER1" s="628"/>
      <c r="RES1" s="628"/>
      <c r="RET1" s="628"/>
      <c r="REU1" s="52"/>
      <c r="REV1" s="55"/>
      <c r="REW1" s="628"/>
      <c r="REX1" s="628"/>
      <c r="REY1" s="628"/>
      <c r="REZ1" s="628"/>
      <c r="RFA1" s="628"/>
      <c r="RFB1" s="52"/>
      <c r="RFC1" s="55"/>
      <c r="RFD1" s="628"/>
      <c r="RFE1" s="628"/>
      <c r="RFF1" s="628"/>
      <c r="RFG1" s="628"/>
      <c r="RFH1" s="628"/>
      <c r="RFI1" s="52"/>
      <c r="RFJ1" s="55"/>
      <c r="RFK1" s="628"/>
      <c r="RFL1" s="628"/>
      <c r="RFM1" s="628"/>
      <c r="RFN1" s="628"/>
      <c r="RFO1" s="628"/>
      <c r="RFP1" s="52"/>
      <c r="RFQ1" s="55"/>
      <c r="RFR1" s="628"/>
      <c r="RFS1" s="628"/>
      <c r="RFT1" s="628"/>
      <c r="RFU1" s="628"/>
      <c r="RFV1" s="628"/>
      <c r="RFW1" s="52"/>
      <c r="RFX1" s="55"/>
      <c r="RFY1" s="628"/>
      <c r="RFZ1" s="628"/>
      <c r="RGA1" s="628"/>
      <c r="RGB1" s="628"/>
      <c r="RGC1" s="628"/>
      <c r="RGD1" s="52"/>
      <c r="RGE1" s="55"/>
      <c r="RGF1" s="628"/>
      <c r="RGG1" s="628"/>
      <c r="RGH1" s="628"/>
      <c r="RGI1" s="628"/>
      <c r="RGJ1" s="628"/>
      <c r="RGK1" s="52"/>
      <c r="RGL1" s="55"/>
      <c r="RGM1" s="628"/>
      <c r="RGN1" s="628"/>
      <c r="RGO1" s="628"/>
      <c r="RGP1" s="628"/>
      <c r="RGQ1" s="628"/>
      <c r="RGR1" s="52"/>
      <c r="RGS1" s="55"/>
      <c r="RGT1" s="628"/>
      <c r="RGU1" s="628"/>
      <c r="RGV1" s="628"/>
      <c r="RGW1" s="628"/>
      <c r="RGX1" s="628"/>
      <c r="RGY1" s="52"/>
      <c r="RGZ1" s="55"/>
      <c r="RHA1" s="628"/>
      <c r="RHB1" s="628"/>
      <c r="RHC1" s="628"/>
      <c r="RHD1" s="628"/>
      <c r="RHE1" s="628"/>
      <c r="RHF1" s="52"/>
      <c r="RHG1" s="55"/>
      <c r="RHH1" s="628"/>
      <c r="RHI1" s="628"/>
      <c r="RHJ1" s="628"/>
      <c r="RHK1" s="628"/>
      <c r="RHL1" s="628"/>
      <c r="RHM1" s="52"/>
      <c r="RHN1" s="55"/>
      <c r="RHO1" s="628"/>
      <c r="RHP1" s="628"/>
      <c r="RHQ1" s="628"/>
      <c r="RHR1" s="628"/>
      <c r="RHS1" s="628"/>
      <c r="RHT1" s="52"/>
      <c r="RHU1" s="55"/>
      <c r="RHV1" s="628"/>
      <c r="RHW1" s="628"/>
      <c r="RHX1" s="628"/>
      <c r="RHY1" s="628"/>
      <c r="RHZ1" s="628"/>
      <c r="RIA1" s="52"/>
      <c r="RIB1" s="55"/>
      <c r="RIC1" s="628"/>
      <c r="RID1" s="628"/>
      <c r="RIE1" s="628"/>
      <c r="RIF1" s="628"/>
      <c r="RIG1" s="628"/>
      <c r="RIH1" s="52"/>
      <c r="RII1" s="55"/>
      <c r="RIJ1" s="628"/>
      <c r="RIK1" s="628"/>
      <c r="RIL1" s="628"/>
      <c r="RIM1" s="628"/>
      <c r="RIN1" s="628"/>
      <c r="RIO1" s="52"/>
      <c r="RIP1" s="55"/>
      <c r="RIQ1" s="628"/>
      <c r="RIR1" s="628"/>
      <c r="RIS1" s="628"/>
      <c r="RIT1" s="628"/>
      <c r="RIU1" s="628"/>
      <c r="RIV1" s="52"/>
      <c r="RIW1" s="55"/>
      <c r="RIX1" s="628"/>
      <c r="RIY1" s="628"/>
      <c r="RIZ1" s="628"/>
      <c r="RJA1" s="628"/>
      <c r="RJB1" s="628"/>
      <c r="RJC1" s="52"/>
      <c r="RJD1" s="55"/>
      <c r="RJE1" s="628"/>
      <c r="RJF1" s="628"/>
      <c r="RJG1" s="628"/>
      <c r="RJH1" s="628"/>
      <c r="RJI1" s="628"/>
      <c r="RJJ1" s="52"/>
      <c r="RJK1" s="55"/>
      <c r="RJL1" s="628"/>
      <c r="RJM1" s="628"/>
      <c r="RJN1" s="628"/>
      <c r="RJO1" s="628"/>
      <c r="RJP1" s="628"/>
      <c r="RJQ1" s="52"/>
      <c r="RJR1" s="55"/>
      <c r="RJS1" s="628"/>
      <c r="RJT1" s="628"/>
      <c r="RJU1" s="628"/>
      <c r="RJV1" s="628"/>
      <c r="RJW1" s="628"/>
      <c r="RJX1" s="52"/>
      <c r="RJY1" s="55"/>
      <c r="RJZ1" s="628"/>
      <c r="RKA1" s="628"/>
      <c r="RKB1" s="628"/>
      <c r="RKC1" s="628"/>
      <c r="RKD1" s="628"/>
      <c r="RKE1" s="52"/>
      <c r="RKF1" s="55"/>
      <c r="RKG1" s="628"/>
      <c r="RKH1" s="628"/>
      <c r="RKI1" s="628"/>
      <c r="RKJ1" s="628"/>
      <c r="RKK1" s="628"/>
      <c r="RKL1" s="52"/>
      <c r="RKM1" s="55"/>
      <c r="RKN1" s="628"/>
      <c r="RKO1" s="628"/>
      <c r="RKP1" s="628"/>
      <c r="RKQ1" s="628"/>
      <c r="RKR1" s="628"/>
      <c r="RKS1" s="52"/>
      <c r="RKT1" s="55"/>
      <c r="RKU1" s="628"/>
      <c r="RKV1" s="628"/>
      <c r="RKW1" s="628"/>
      <c r="RKX1" s="628"/>
      <c r="RKY1" s="628"/>
      <c r="RKZ1" s="52"/>
      <c r="RLA1" s="55"/>
      <c r="RLB1" s="628"/>
      <c r="RLC1" s="628"/>
      <c r="RLD1" s="628"/>
      <c r="RLE1" s="628"/>
      <c r="RLF1" s="628"/>
      <c r="RLG1" s="52"/>
      <c r="RLH1" s="55"/>
      <c r="RLI1" s="628"/>
      <c r="RLJ1" s="628"/>
      <c r="RLK1" s="628"/>
      <c r="RLL1" s="628"/>
      <c r="RLM1" s="628"/>
      <c r="RLN1" s="52"/>
      <c r="RLO1" s="55"/>
      <c r="RLP1" s="628"/>
      <c r="RLQ1" s="628"/>
      <c r="RLR1" s="628"/>
      <c r="RLS1" s="628"/>
      <c r="RLT1" s="628"/>
      <c r="RLU1" s="52"/>
      <c r="RLV1" s="55"/>
      <c r="RLW1" s="628"/>
      <c r="RLX1" s="628"/>
      <c r="RLY1" s="628"/>
      <c r="RLZ1" s="628"/>
      <c r="RMA1" s="628"/>
      <c r="RMB1" s="52"/>
      <c r="RMC1" s="55"/>
      <c r="RMD1" s="628"/>
      <c r="RME1" s="628"/>
      <c r="RMF1" s="628"/>
      <c r="RMG1" s="628"/>
      <c r="RMH1" s="628"/>
      <c r="RMI1" s="52"/>
      <c r="RMJ1" s="55"/>
      <c r="RMK1" s="628"/>
      <c r="RML1" s="628"/>
      <c r="RMM1" s="628"/>
      <c r="RMN1" s="628"/>
      <c r="RMO1" s="628"/>
      <c r="RMP1" s="52"/>
      <c r="RMQ1" s="55"/>
      <c r="RMR1" s="628"/>
      <c r="RMS1" s="628"/>
      <c r="RMT1" s="628"/>
      <c r="RMU1" s="628"/>
      <c r="RMV1" s="628"/>
      <c r="RMW1" s="52"/>
      <c r="RMX1" s="55"/>
      <c r="RMY1" s="628"/>
      <c r="RMZ1" s="628"/>
      <c r="RNA1" s="628"/>
      <c r="RNB1" s="628"/>
      <c r="RNC1" s="628"/>
      <c r="RND1" s="52"/>
      <c r="RNE1" s="55"/>
      <c r="RNF1" s="628"/>
      <c r="RNG1" s="628"/>
      <c r="RNH1" s="628"/>
      <c r="RNI1" s="628"/>
      <c r="RNJ1" s="628"/>
      <c r="RNK1" s="52"/>
      <c r="RNL1" s="55"/>
      <c r="RNM1" s="628"/>
      <c r="RNN1" s="628"/>
      <c r="RNO1" s="628"/>
      <c r="RNP1" s="628"/>
      <c r="RNQ1" s="628"/>
      <c r="RNR1" s="52"/>
      <c r="RNS1" s="55"/>
      <c r="RNT1" s="628"/>
      <c r="RNU1" s="628"/>
      <c r="RNV1" s="628"/>
      <c r="RNW1" s="628"/>
      <c r="RNX1" s="628"/>
      <c r="RNY1" s="52"/>
      <c r="RNZ1" s="55"/>
      <c r="ROA1" s="628"/>
      <c r="ROB1" s="628"/>
      <c r="ROC1" s="628"/>
      <c r="ROD1" s="628"/>
      <c r="ROE1" s="628"/>
      <c r="ROF1" s="52"/>
      <c r="ROG1" s="55"/>
      <c r="ROH1" s="628"/>
      <c r="ROI1" s="628"/>
      <c r="ROJ1" s="628"/>
      <c r="ROK1" s="628"/>
      <c r="ROL1" s="628"/>
      <c r="ROM1" s="52"/>
      <c r="RON1" s="55"/>
      <c r="ROO1" s="628"/>
      <c r="ROP1" s="628"/>
      <c r="ROQ1" s="628"/>
      <c r="ROR1" s="628"/>
      <c r="ROS1" s="628"/>
      <c r="ROT1" s="52"/>
      <c r="ROU1" s="55"/>
      <c r="ROV1" s="628"/>
      <c r="ROW1" s="628"/>
      <c r="ROX1" s="628"/>
      <c r="ROY1" s="628"/>
      <c r="ROZ1" s="628"/>
      <c r="RPA1" s="52"/>
      <c r="RPB1" s="55"/>
      <c r="RPC1" s="628"/>
      <c r="RPD1" s="628"/>
      <c r="RPE1" s="628"/>
      <c r="RPF1" s="628"/>
      <c r="RPG1" s="628"/>
      <c r="RPH1" s="52"/>
      <c r="RPI1" s="55"/>
      <c r="RPJ1" s="628"/>
      <c r="RPK1" s="628"/>
      <c r="RPL1" s="628"/>
      <c r="RPM1" s="628"/>
      <c r="RPN1" s="628"/>
      <c r="RPO1" s="52"/>
      <c r="RPP1" s="55"/>
      <c r="RPQ1" s="628"/>
      <c r="RPR1" s="628"/>
      <c r="RPS1" s="628"/>
      <c r="RPT1" s="628"/>
      <c r="RPU1" s="628"/>
      <c r="RPV1" s="52"/>
      <c r="RPW1" s="55"/>
      <c r="RPX1" s="628"/>
      <c r="RPY1" s="628"/>
      <c r="RPZ1" s="628"/>
      <c r="RQA1" s="628"/>
      <c r="RQB1" s="628"/>
      <c r="RQC1" s="52"/>
      <c r="RQD1" s="55"/>
      <c r="RQE1" s="628"/>
      <c r="RQF1" s="628"/>
      <c r="RQG1" s="628"/>
      <c r="RQH1" s="628"/>
      <c r="RQI1" s="628"/>
      <c r="RQJ1" s="52"/>
      <c r="RQK1" s="55"/>
      <c r="RQL1" s="628"/>
      <c r="RQM1" s="628"/>
      <c r="RQN1" s="628"/>
      <c r="RQO1" s="628"/>
      <c r="RQP1" s="628"/>
      <c r="RQQ1" s="52"/>
      <c r="RQR1" s="55"/>
      <c r="RQS1" s="628"/>
      <c r="RQT1" s="628"/>
      <c r="RQU1" s="628"/>
      <c r="RQV1" s="628"/>
      <c r="RQW1" s="628"/>
      <c r="RQX1" s="52"/>
      <c r="RQY1" s="55"/>
      <c r="RQZ1" s="628"/>
      <c r="RRA1" s="628"/>
      <c r="RRB1" s="628"/>
      <c r="RRC1" s="628"/>
      <c r="RRD1" s="628"/>
      <c r="RRE1" s="52"/>
      <c r="RRF1" s="55"/>
      <c r="RRG1" s="628"/>
      <c r="RRH1" s="628"/>
      <c r="RRI1" s="628"/>
      <c r="RRJ1" s="628"/>
      <c r="RRK1" s="628"/>
      <c r="RRL1" s="52"/>
      <c r="RRM1" s="55"/>
      <c r="RRN1" s="628"/>
      <c r="RRO1" s="628"/>
      <c r="RRP1" s="628"/>
      <c r="RRQ1" s="628"/>
      <c r="RRR1" s="628"/>
      <c r="RRS1" s="52"/>
      <c r="RRT1" s="55"/>
      <c r="RRU1" s="628"/>
      <c r="RRV1" s="628"/>
      <c r="RRW1" s="628"/>
      <c r="RRX1" s="628"/>
      <c r="RRY1" s="628"/>
      <c r="RRZ1" s="52"/>
      <c r="RSA1" s="55"/>
      <c r="RSB1" s="628"/>
      <c r="RSC1" s="628"/>
      <c r="RSD1" s="628"/>
      <c r="RSE1" s="628"/>
      <c r="RSF1" s="628"/>
      <c r="RSG1" s="52"/>
      <c r="RSH1" s="55"/>
      <c r="RSI1" s="628"/>
      <c r="RSJ1" s="628"/>
      <c r="RSK1" s="628"/>
      <c r="RSL1" s="628"/>
      <c r="RSM1" s="628"/>
      <c r="RSN1" s="52"/>
      <c r="RSO1" s="55"/>
      <c r="RSP1" s="628"/>
      <c r="RSQ1" s="628"/>
      <c r="RSR1" s="628"/>
      <c r="RSS1" s="628"/>
      <c r="RST1" s="628"/>
      <c r="RSU1" s="52"/>
      <c r="RSV1" s="55"/>
      <c r="RSW1" s="628"/>
      <c r="RSX1" s="628"/>
      <c r="RSY1" s="628"/>
      <c r="RSZ1" s="628"/>
      <c r="RTA1" s="628"/>
      <c r="RTB1" s="52"/>
      <c r="RTC1" s="55"/>
      <c r="RTD1" s="628"/>
      <c r="RTE1" s="628"/>
      <c r="RTF1" s="628"/>
      <c r="RTG1" s="628"/>
      <c r="RTH1" s="628"/>
      <c r="RTI1" s="52"/>
      <c r="RTJ1" s="55"/>
      <c r="RTK1" s="628"/>
      <c r="RTL1" s="628"/>
      <c r="RTM1" s="628"/>
      <c r="RTN1" s="628"/>
      <c r="RTO1" s="628"/>
      <c r="RTP1" s="52"/>
      <c r="RTQ1" s="55"/>
      <c r="RTR1" s="628"/>
      <c r="RTS1" s="628"/>
      <c r="RTT1" s="628"/>
      <c r="RTU1" s="628"/>
      <c r="RTV1" s="628"/>
      <c r="RTW1" s="52"/>
      <c r="RTX1" s="55"/>
      <c r="RTY1" s="628"/>
      <c r="RTZ1" s="628"/>
      <c r="RUA1" s="628"/>
      <c r="RUB1" s="628"/>
      <c r="RUC1" s="628"/>
      <c r="RUD1" s="52"/>
      <c r="RUE1" s="55"/>
      <c r="RUF1" s="628"/>
      <c r="RUG1" s="628"/>
      <c r="RUH1" s="628"/>
      <c r="RUI1" s="628"/>
      <c r="RUJ1" s="628"/>
      <c r="RUK1" s="52"/>
      <c r="RUL1" s="55"/>
      <c r="RUM1" s="628"/>
      <c r="RUN1" s="628"/>
      <c r="RUO1" s="628"/>
      <c r="RUP1" s="628"/>
      <c r="RUQ1" s="628"/>
      <c r="RUR1" s="52"/>
      <c r="RUS1" s="55"/>
      <c r="RUT1" s="628"/>
      <c r="RUU1" s="628"/>
      <c r="RUV1" s="628"/>
      <c r="RUW1" s="628"/>
      <c r="RUX1" s="628"/>
      <c r="RUY1" s="52"/>
      <c r="RUZ1" s="55"/>
      <c r="RVA1" s="628"/>
      <c r="RVB1" s="628"/>
      <c r="RVC1" s="628"/>
      <c r="RVD1" s="628"/>
      <c r="RVE1" s="628"/>
      <c r="RVF1" s="52"/>
      <c r="RVG1" s="55"/>
      <c r="RVH1" s="628"/>
      <c r="RVI1" s="628"/>
      <c r="RVJ1" s="628"/>
      <c r="RVK1" s="628"/>
      <c r="RVL1" s="628"/>
      <c r="RVM1" s="52"/>
      <c r="RVN1" s="55"/>
      <c r="RVO1" s="628"/>
      <c r="RVP1" s="628"/>
      <c r="RVQ1" s="628"/>
      <c r="RVR1" s="628"/>
      <c r="RVS1" s="628"/>
      <c r="RVT1" s="52"/>
      <c r="RVU1" s="55"/>
      <c r="RVV1" s="628"/>
      <c r="RVW1" s="628"/>
      <c r="RVX1" s="628"/>
      <c r="RVY1" s="628"/>
      <c r="RVZ1" s="628"/>
      <c r="RWA1" s="52"/>
      <c r="RWB1" s="55"/>
      <c r="RWC1" s="628"/>
      <c r="RWD1" s="628"/>
      <c r="RWE1" s="628"/>
      <c r="RWF1" s="628"/>
      <c r="RWG1" s="628"/>
      <c r="RWH1" s="52"/>
      <c r="RWI1" s="55"/>
      <c r="RWJ1" s="628"/>
      <c r="RWK1" s="628"/>
      <c r="RWL1" s="628"/>
      <c r="RWM1" s="628"/>
      <c r="RWN1" s="628"/>
      <c r="RWO1" s="52"/>
      <c r="RWP1" s="55"/>
      <c r="RWQ1" s="628"/>
      <c r="RWR1" s="628"/>
      <c r="RWS1" s="628"/>
      <c r="RWT1" s="628"/>
      <c r="RWU1" s="628"/>
      <c r="RWV1" s="52"/>
      <c r="RWW1" s="55"/>
      <c r="RWX1" s="628"/>
      <c r="RWY1" s="628"/>
      <c r="RWZ1" s="628"/>
      <c r="RXA1" s="628"/>
      <c r="RXB1" s="628"/>
      <c r="RXC1" s="52"/>
      <c r="RXD1" s="55"/>
      <c r="RXE1" s="628"/>
      <c r="RXF1" s="628"/>
      <c r="RXG1" s="628"/>
      <c r="RXH1" s="628"/>
      <c r="RXI1" s="628"/>
      <c r="RXJ1" s="52"/>
      <c r="RXK1" s="55"/>
      <c r="RXL1" s="628"/>
      <c r="RXM1" s="628"/>
      <c r="RXN1" s="628"/>
      <c r="RXO1" s="628"/>
      <c r="RXP1" s="628"/>
      <c r="RXQ1" s="52"/>
      <c r="RXR1" s="55"/>
      <c r="RXS1" s="628"/>
      <c r="RXT1" s="628"/>
      <c r="RXU1" s="628"/>
      <c r="RXV1" s="628"/>
      <c r="RXW1" s="628"/>
      <c r="RXX1" s="52"/>
      <c r="RXY1" s="55"/>
      <c r="RXZ1" s="628"/>
      <c r="RYA1" s="628"/>
      <c r="RYB1" s="628"/>
      <c r="RYC1" s="628"/>
      <c r="RYD1" s="628"/>
      <c r="RYE1" s="52"/>
      <c r="RYF1" s="55"/>
      <c r="RYG1" s="628"/>
      <c r="RYH1" s="628"/>
      <c r="RYI1" s="628"/>
      <c r="RYJ1" s="628"/>
      <c r="RYK1" s="628"/>
      <c r="RYL1" s="52"/>
      <c r="RYM1" s="55"/>
      <c r="RYN1" s="628"/>
      <c r="RYO1" s="628"/>
      <c r="RYP1" s="628"/>
      <c r="RYQ1" s="628"/>
      <c r="RYR1" s="628"/>
      <c r="RYS1" s="52"/>
      <c r="RYT1" s="55"/>
      <c r="RYU1" s="628"/>
      <c r="RYV1" s="628"/>
      <c r="RYW1" s="628"/>
      <c r="RYX1" s="628"/>
      <c r="RYY1" s="628"/>
      <c r="RYZ1" s="52"/>
      <c r="RZA1" s="55"/>
      <c r="RZB1" s="628"/>
      <c r="RZC1" s="628"/>
      <c r="RZD1" s="628"/>
      <c r="RZE1" s="628"/>
      <c r="RZF1" s="628"/>
      <c r="RZG1" s="52"/>
      <c r="RZH1" s="55"/>
      <c r="RZI1" s="628"/>
      <c r="RZJ1" s="628"/>
      <c r="RZK1" s="628"/>
      <c r="RZL1" s="628"/>
      <c r="RZM1" s="628"/>
      <c r="RZN1" s="52"/>
      <c r="RZO1" s="55"/>
      <c r="RZP1" s="628"/>
      <c r="RZQ1" s="628"/>
      <c r="RZR1" s="628"/>
      <c r="RZS1" s="628"/>
      <c r="RZT1" s="628"/>
      <c r="RZU1" s="52"/>
      <c r="RZV1" s="55"/>
      <c r="RZW1" s="628"/>
      <c r="RZX1" s="628"/>
      <c r="RZY1" s="628"/>
      <c r="RZZ1" s="628"/>
      <c r="SAA1" s="628"/>
      <c r="SAB1" s="52"/>
      <c r="SAC1" s="55"/>
      <c r="SAD1" s="628"/>
      <c r="SAE1" s="628"/>
      <c r="SAF1" s="628"/>
      <c r="SAG1" s="628"/>
      <c r="SAH1" s="628"/>
      <c r="SAI1" s="52"/>
      <c r="SAJ1" s="55"/>
      <c r="SAK1" s="628"/>
      <c r="SAL1" s="628"/>
      <c r="SAM1" s="628"/>
      <c r="SAN1" s="628"/>
      <c r="SAO1" s="628"/>
      <c r="SAP1" s="52"/>
      <c r="SAQ1" s="55"/>
      <c r="SAR1" s="628"/>
      <c r="SAS1" s="628"/>
      <c r="SAT1" s="628"/>
      <c r="SAU1" s="628"/>
      <c r="SAV1" s="628"/>
      <c r="SAW1" s="52"/>
      <c r="SAX1" s="55"/>
      <c r="SAY1" s="628"/>
      <c r="SAZ1" s="628"/>
      <c r="SBA1" s="628"/>
      <c r="SBB1" s="628"/>
      <c r="SBC1" s="628"/>
      <c r="SBD1" s="52"/>
      <c r="SBE1" s="55"/>
      <c r="SBF1" s="628"/>
      <c r="SBG1" s="628"/>
      <c r="SBH1" s="628"/>
      <c r="SBI1" s="628"/>
      <c r="SBJ1" s="628"/>
      <c r="SBK1" s="52"/>
      <c r="SBL1" s="55"/>
      <c r="SBM1" s="628"/>
      <c r="SBN1" s="628"/>
      <c r="SBO1" s="628"/>
      <c r="SBP1" s="628"/>
      <c r="SBQ1" s="628"/>
      <c r="SBR1" s="52"/>
      <c r="SBS1" s="55"/>
      <c r="SBT1" s="628"/>
      <c r="SBU1" s="628"/>
      <c r="SBV1" s="628"/>
      <c r="SBW1" s="628"/>
      <c r="SBX1" s="628"/>
      <c r="SBY1" s="52"/>
      <c r="SBZ1" s="55"/>
      <c r="SCA1" s="628"/>
      <c r="SCB1" s="628"/>
      <c r="SCC1" s="628"/>
      <c r="SCD1" s="628"/>
      <c r="SCE1" s="628"/>
      <c r="SCF1" s="52"/>
      <c r="SCG1" s="55"/>
      <c r="SCH1" s="628"/>
      <c r="SCI1" s="628"/>
      <c r="SCJ1" s="628"/>
      <c r="SCK1" s="628"/>
      <c r="SCL1" s="628"/>
      <c r="SCM1" s="52"/>
      <c r="SCN1" s="55"/>
      <c r="SCO1" s="628"/>
      <c r="SCP1" s="628"/>
      <c r="SCQ1" s="628"/>
      <c r="SCR1" s="628"/>
      <c r="SCS1" s="628"/>
      <c r="SCT1" s="52"/>
      <c r="SCU1" s="55"/>
      <c r="SCV1" s="628"/>
      <c r="SCW1" s="628"/>
      <c r="SCX1" s="628"/>
      <c r="SCY1" s="628"/>
      <c r="SCZ1" s="628"/>
      <c r="SDA1" s="52"/>
      <c r="SDB1" s="55"/>
      <c r="SDC1" s="628"/>
      <c r="SDD1" s="628"/>
      <c r="SDE1" s="628"/>
      <c r="SDF1" s="628"/>
      <c r="SDG1" s="628"/>
      <c r="SDH1" s="52"/>
      <c r="SDI1" s="55"/>
      <c r="SDJ1" s="628"/>
      <c r="SDK1" s="628"/>
      <c r="SDL1" s="628"/>
      <c r="SDM1" s="628"/>
      <c r="SDN1" s="628"/>
      <c r="SDO1" s="52"/>
      <c r="SDP1" s="55"/>
      <c r="SDQ1" s="628"/>
      <c r="SDR1" s="628"/>
      <c r="SDS1" s="628"/>
      <c r="SDT1" s="628"/>
      <c r="SDU1" s="628"/>
      <c r="SDV1" s="52"/>
      <c r="SDW1" s="55"/>
      <c r="SDX1" s="628"/>
      <c r="SDY1" s="628"/>
      <c r="SDZ1" s="628"/>
      <c r="SEA1" s="628"/>
      <c r="SEB1" s="628"/>
      <c r="SEC1" s="52"/>
      <c r="SED1" s="55"/>
      <c r="SEE1" s="628"/>
      <c r="SEF1" s="628"/>
      <c r="SEG1" s="628"/>
      <c r="SEH1" s="628"/>
      <c r="SEI1" s="628"/>
      <c r="SEJ1" s="52"/>
      <c r="SEK1" s="55"/>
      <c r="SEL1" s="628"/>
      <c r="SEM1" s="628"/>
      <c r="SEN1" s="628"/>
      <c r="SEO1" s="628"/>
      <c r="SEP1" s="628"/>
      <c r="SEQ1" s="52"/>
      <c r="SER1" s="55"/>
      <c r="SES1" s="628"/>
      <c r="SET1" s="628"/>
      <c r="SEU1" s="628"/>
      <c r="SEV1" s="628"/>
      <c r="SEW1" s="628"/>
      <c r="SEX1" s="52"/>
      <c r="SEY1" s="55"/>
      <c r="SEZ1" s="628"/>
      <c r="SFA1" s="628"/>
      <c r="SFB1" s="628"/>
      <c r="SFC1" s="628"/>
      <c r="SFD1" s="628"/>
      <c r="SFE1" s="52"/>
      <c r="SFF1" s="55"/>
      <c r="SFG1" s="628"/>
      <c r="SFH1" s="628"/>
      <c r="SFI1" s="628"/>
      <c r="SFJ1" s="628"/>
      <c r="SFK1" s="628"/>
      <c r="SFL1" s="52"/>
      <c r="SFM1" s="55"/>
      <c r="SFN1" s="628"/>
      <c r="SFO1" s="628"/>
      <c r="SFP1" s="628"/>
      <c r="SFQ1" s="628"/>
      <c r="SFR1" s="628"/>
      <c r="SFS1" s="52"/>
      <c r="SFT1" s="55"/>
      <c r="SFU1" s="628"/>
      <c r="SFV1" s="628"/>
      <c r="SFW1" s="628"/>
      <c r="SFX1" s="628"/>
      <c r="SFY1" s="628"/>
      <c r="SFZ1" s="52"/>
      <c r="SGA1" s="55"/>
      <c r="SGB1" s="628"/>
      <c r="SGC1" s="628"/>
      <c r="SGD1" s="628"/>
      <c r="SGE1" s="628"/>
      <c r="SGF1" s="628"/>
      <c r="SGG1" s="52"/>
      <c r="SGH1" s="55"/>
      <c r="SGI1" s="628"/>
      <c r="SGJ1" s="628"/>
      <c r="SGK1" s="628"/>
      <c r="SGL1" s="628"/>
      <c r="SGM1" s="628"/>
      <c r="SGN1" s="52"/>
      <c r="SGO1" s="55"/>
      <c r="SGP1" s="628"/>
      <c r="SGQ1" s="628"/>
      <c r="SGR1" s="628"/>
      <c r="SGS1" s="628"/>
      <c r="SGT1" s="628"/>
      <c r="SGU1" s="52"/>
      <c r="SGV1" s="55"/>
      <c r="SGW1" s="628"/>
      <c r="SGX1" s="628"/>
      <c r="SGY1" s="628"/>
      <c r="SGZ1" s="628"/>
      <c r="SHA1" s="628"/>
      <c r="SHB1" s="52"/>
      <c r="SHC1" s="55"/>
      <c r="SHD1" s="628"/>
      <c r="SHE1" s="628"/>
      <c r="SHF1" s="628"/>
      <c r="SHG1" s="628"/>
      <c r="SHH1" s="628"/>
      <c r="SHI1" s="52"/>
      <c r="SHJ1" s="55"/>
      <c r="SHK1" s="628"/>
      <c r="SHL1" s="628"/>
      <c r="SHM1" s="628"/>
      <c r="SHN1" s="628"/>
      <c r="SHO1" s="628"/>
      <c r="SHP1" s="52"/>
      <c r="SHQ1" s="55"/>
      <c r="SHR1" s="628"/>
      <c r="SHS1" s="628"/>
      <c r="SHT1" s="628"/>
      <c r="SHU1" s="628"/>
      <c r="SHV1" s="628"/>
      <c r="SHW1" s="52"/>
      <c r="SHX1" s="55"/>
      <c r="SHY1" s="628"/>
      <c r="SHZ1" s="628"/>
      <c r="SIA1" s="628"/>
      <c r="SIB1" s="628"/>
      <c r="SIC1" s="628"/>
      <c r="SID1" s="52"/>
      <c r="SIE1" s="55"/>
      <c r="SIF1" s="628"/>
      <c r="SIG1" s="628"/>
      <c r="SIH1" s="628"/>
      <c r="SII1" s="628"/>
      <c r="SIJ1" s="628"/>
      <c r="SIK1" s="52"/>
      <c r="SIL1" s="55"/>
      <c r="SIM1" s="628"/>
      <c r="SIN1" s="628"/>
      <c r="SIO1" s="628"/>
      <c r="SIP1" s="628"/>
      <c r="SIQ1" s="628"/>
      <c r="SIR1" s="52"/>
      <c r="SIS1" s="55"/>
      <c r="SIT1" s="628"/>
      <c r="SIU1" s="628"/>
      <c r="SIV1" s="628"/>
      <c r="SIW1" s="628"/>
      <c r="SIX1" s="628"/>
      <c r="SIY1" s="52"/>
      <c r="SIZ1" s="55"/>
      <c r="SJA1" s="628"/>
      <c r="SJB1" s="628"/>
      <c r="SJC1" s="628"/>
      <c r="SJD1" s="628"/>
      <c r="SJE1" s="628"/>
      <c r="SJF1" s="52"/>
      <c r="SJG1" s="55"/>
      <c r="SJH1" s="628"/>
      <c r="SJI1" s="628"/>
      <c r="SJJ1" s="628"/>
      <c r="SJK1" s="628"/>
      <c r="SJL1" s="628"/>
      <c r="SJM1" s="52"/>
      <c r="SJN1" s="55"/>
      <c r="SJO1" s="628"/>
      <c r="SJP1" s="628"/>
      <c r="SJQ1" s="628"/>
      <c r="SJR1" s="628"/>
      <c r="SJS1" s="628"/>
      <c r="SJT1" s="52"/>
      <c r="SJU1" s="55"/>
      <c r="SJV1" s="628"/>
      <c r="SJW1" s="628"/>
      <c r="SJX1" s="628"/>
      <c r="SJY1" s="628"/>
      <c r="SJZ1" s="628"/>
      <c r="SKA1" s="52"/>
      <c r="SKB1" s="55"/>
      <c r="SKC1" s="628"/>
      <c r="SKD1" s="628"/>
      <c r="SKE1" s="628"/>
      <c r="SKF1" s="628"/>
      <c r="SKG1" s="628"/>
      <c r="SKH1" s="52"/>
      <c r="SKI1" s="55"/>
      <c r="SKJ1" s="628"/>
      <c r="SKK1" s="628"/>
      <c r="SKL1" s="628"/>
      <c r="SKM1" s="628"/>
      <c r="SKN1" s="628"/>
      <c r="SKO1" s="52"/>
      <c r="SKP1" s="55"/>
      <c r="SKQ1" s="628"/>
      <c r="SKR1" s="628"/>
      <c r="SKS1" s="628"/>
      <c r="SKT1" s="628"/>
      <c r="SKU1" s="628"/>
      <c r="SKV1" s="52"/>
      <c r="SKW1" s="55"/>
      <c r="SKX1" s="628"/>
      <c r="SKY1" s="628"/>
      <c r="SKZ1" s="628"/>
      <c r="SLA1" s="628"/>
      <c r="SLB1" s="628"/>
      <c r="SLC1" s="52"/>
      <c r="SLD1" s="55"/>
      <c r="SLE1" s="628"/>
      <c r="SLF1" s="628"/>
      <c r="SLG1" s="628"/>
      <c r="SLH1" s="628"/>
      <c r="SLI1" s="628"/>
      <c r="SLJ1" s="52"/>
      <c r="SLK1" s="55"/>
      <c r="SLL1" s="628"/>
      <c r="SLM1" s="628"/>
      <c r="SLN1" s="628"/>
      <c r="SLO1" s="628"/>
      <c r="SLP1" s="628"/>
      <c r="SLQ1" s="52"/>
      <c r="SLR1" s="55"/>
      <c r="SLS1" s="628"/>
      <c r="SLT1" s="628"/>
      <c r="SLU1" s="628"/>
      <c r="SLV1" s="628"/>
      <c r="SLW1" s="628"/>
      <c r="SLX1" s="52"/>
      <c r="SLY1" s="55"/>
      <c r="SLZ1" s="628"/>
      <c r="SMA1" s="628"/>
      <c r="SMB1" s="628"/>
      <c r="SMC1" s="628"/>
      <c r="SMD1" s="628"/>
      <c r="SME1" s="52"/>
      <c r="SMF1" s="55"/>
      <c r="SMG1" s="628"/>
      <c r="SMH1" s="628"/>
      <c r="SMI1" s="628"/>
      <c r="SMJ1" s="628"/>
      <c r="SMK1" s="628"/>
      <c r="SML1" s="52"/>
      <c r="SMM1" s="55"/>
      <c r="SMN1" s="628"/>
      <c r="SMO1" s="628"/>
      <c r="SMP1" s="628"/>
      <c r="SMQ1" s="628"/>
      <c r="SMR1" s="628"/>
      <c r="SMS1" s="52"/>
      <c r="SMT1" s="55"/>
      <c r="SMU1" s="628"/>
      <c r="SMV1" s="628"/>
      <c r="SMW1" s="628"/>
      <c r="SMX1" s="628"/>
      <c r="SMY1" s="628"/>
      <c r="SMZ1" s="52"/>
      <c r="SNA1" s="55"/>
      <c r="SNB1" s="628"/>
      <c r="SNC1" s="628"/>
      <c r="SND1" s="628"/>
      <c r="SNE1" s="628"/>
      <c r="SNF1" s="628"/>
      <c r="SNG1" s="52"/>
      <c r="SNH1" s="55"/>
      <c r="SNI1" s="628"/>
      <c r="SNJ1" s="628"/>
      <c r="SNK1" s="628"/>
      <c r="SNL1" s="628"/>
      <c r="SNM1" s="628"/>
      <c r="SNN1" s="52"/>
      <c r="SNO1" s="55"/>
      <c r="SNP1" s="628"/>
      <c r="SNQ1" s="628"/>
      <c r="SNR1" s="628"/>
      <c r="SNS1" s="628"/>
      <c r="SNT1" s="628"/>
      <c r="SNU1" s="52"/>
      <c r="SNV1" s="55"/>
      <c r="SNW1" s="628"/>
      <c r="SNX1" s="628"/>
      <c r="SNY1" s="628"/>
      <c r="SNZ1" s="628"/>
      <c r="SOA1" s="628"/>
      <c r="SOB1" s="52"/>
      <c r="SOC1" s="55"/>
      <c r="SOD1" s="628"/>
      <c r="SOE1" s="628"/>
      <c r="SOF1" s="628"/>
      <c r="SOG1" s="628"/>
      <c r="SOH1" s="628"/>
      <c r="SOI1" s="52"/>
      <c r="SOJ1" s="55"/>
      <c r="SOK1" s="628"/>
      <c r="SOL1" s="628"/>
      <c r="SOM1" s="628"/>
      <c r="SON1" s="628"/>
      <c r="SOO1" s="628"/>
      <c r="SOP1" s="52"/>
      <c r="SOQ1" s="55"/>
      <c r="SOR1" s="628"/>
      <c r="SOS1" s="628"/>
      <c r="SOT1" s="628"/>
      <c r="SOU1" s="628"/>
      <c r="SOV1" s="628"/>
      <c r="SOW1" s="52"/>
      <c r="SOX1" s="55"/>
      <c r="SOY1" s="628"/>
      <c r="SOZ1" s="628"/>
      <c r="SPA1" s="628"/>
      <c r="SPB1" s="628"/>
      <c r="SPC1" s="628"/>
      <c r="SPD1" s="52"/>
      <c r="SPE1" s="55"/>
      <c r="SPF1" s="628"/>
      <c r="SPG1" s="628"/>
      <c r="SPH1" s="628"/>
      <c r="SPI1" s="628"/>
      <c r="SPJ1" s="628"/>
      <c r="SPK1" s="52"/>
      <c r="SPL1" s="55"/>
      <c r="SPM1" s="628"/>
      <c r="SPN1" s="628"/>
      <c r="SPO1" s="628"/>
      <c r="SPP1" s="628"/>
      <c r="SPQ1" s="628"/>
      <c r="SPR1" s="52"/>
      <c r="SPS1" s="55"/>
      <c r="SPT1" s="628"/>
      <c r="SPU1" s="628"/>
      <c r="SPV1" s="628"/>
      <c r="SPW1" s="628"/>
      <c r="SPX1" s="628"/>
      <c r="SPY1" s="52"/>
      <c r="SPZ1" s="55"/>
      <c r="SQA1" s="628"/>
      <c r="SQB1" s="628"/>
      <c r="SQC1" s="628"/>
      <c r="SQD1" s="628"/>
      <c r="SQE1" s="628"/>
      <c r="SQF1" s="52"/>
      <c r="SQG1" s="55"/>
      <c r="SQH1" s="628"/>
      <c r="SQI1" s="628"/>
      <c r="SQJ1" s="628"/>
      <c r="SQK1" s="628"/>
      <c r="SQL1" s="628"/>
      <c r="SQM1" s="52"/>
      <c r="SQN1" s="55"/>
      <c r="SQO1" s="628"/>
      <c r="SQP1" s="628"/>
      <c r="SQQ1" s="628"/>
      <c r="SQR1" s="628"/>
      <c r="SQS1" s="628"/>
      <c r="SQT1" s="52"/>
      <c r="SQU1" s="55"/>
      <c r="SQV1" s="628"/>
      <c r="SQW1" s="628"/>
      <c r="SQX1" s="628"/>
      <c r="SQY1" s="628"/>
      <c r="SQZ1" s="628"/>
      <c r="SRA1" s="52"/>
      <c r="SRB1" s="55"/>
      <c r="SRC1" s="628"/>
      <c r="SRD1" s="628"/>
      <c r="SRE1" s="628"/>
      <c r="SRF1" s="628"/>
      <c r="SRG1" s="628"/>
      <c r="SRH1" s="52"/>
      <c r="SRI1" s="55"/>
      <c r="SRJ1" s="628"/>
      <c r="SRK1" s="628"/>
      <c r="SRL1" s="628"/>
      <c r="SRM1" s="628"/>
      <c r="SRN1" s="628"/>
      <c r="SRO1" s="52"/>
      <c r="SRP1" s="55"/>
      <c r="SRQ1" s="628"/>
      <c r="SRR1" s="628"/>
      <c r="SRS1" s="628"/>
      <c r="SRT1" s="628"/>
      <c r="SRU1" s="628"/>
      <c r="SRV1" s="52"/>
      <c r="SRW1" s="55"/>
      <c r="SRX1" s="628"/>
      <c r="SRY1" s="628"/>
      <c r="SRZ1" s="628"/>
      <c r="SSA1" s="628"/>
      <c r="SSB1" s="628"/>
      <c r="SSC1" s="52"/>
      <c r="SSD1" s="55"/>
      <c r="SSE1" s="628"/>
      <c r="SSF1" s="628"/>
      <c r="SSG1" s="628"/>
      <c r="SSH1" s="628"/>
      <c r="SSI1" s="628"/>
      <c r="SSJ1" s="52"/>
      <c r="SSK1" s="55"/>
      <c r="SSL1" s="628"/>
      <c r="SSM1" s="628"/>
      <c r="SSN1" s="628"/>
      <c r="SSO1" s="628"/>
      <c r="SSP1" s="628"/>
      <c r="SSQ1" s="52"/>
      <c r="SSR1" s="55"/>
      <c r="SSS1" s="628"/>
      <c r="SST1" s="628"/>
      <c r="SSU1" s="628"/>
      <c r="SSV1" s="628"/>
      <c r="SSW1" s="628"/>
      <c r="SSX1" s="52"/>
      <c r="SSY1" s="55"/>
      <c r="SSZ1" s="628"/>
      <c r="STA1" s="628"/>
      <c r="STB1" s="628"/>
      <c r="STC1" s="628"/>
      <c r="STD1" s="628"/>
      <c r="STE1" s="52"/>
      <c r="STF1" s="55"/>
      <c r="STG1" s="628"/>
      <c r="STH1" s="628"/>
      <c r="STI1" s="628"/>
      <c r="STJ1" s="628"/>
      <c r="STK1" s="628"/>
      <c r="STL1" s="52"/>
      <c r="STM1" s="55"/>
      <c r="STN1" s="628"/>
      <c r="STO1" s="628"/>
      <c r="STP1" s="628"/>
      <c r="STQ1" s="628"/>
      <c r="STR1" s="628"/>
      <c r="STS1" s="52"/>
      <c r="STT1" s="55"/>
      <c r="STU1" s="628"/>
      <c r="STV1" s="628"/>
      <c r="STW1" s="628"/>
      <c r="STX1" s="628"/>
      <c r="STY1" s="628"/>
      <c r="STZ1" s="52"/>
      <c r="SUA1" s="55"/>
      <c r="SUB1" s="628"/>
      <c r="SUC1" s="628"/>
      <c r="SUD1" s="628"/>
      <c r="SUE1" s="628"/>
      <c r="SUF1" s="628"/>
      <c r="SUG1" s="52"/>
      <c r="SUH1" s="55"/>
      <c r="SUI1" s="628"/>
      <c r="SUJ1" s="628"/>
      <c r="SUK1" s="628"/>
      <c r="SUL1" s="628"/>
      <c r="SUM1" s="628"/>
      <c r="SUN1" s="52"/>
      <c r="SUO1" s="55"/>
      <c r="SUP1" s="628"/>
      <c r="SUQ1" s="628"/>
      <c r="SUR1" s="628"/>
      <c r="SUS1" s="628"/>
      <c r="SUT1" s="628"/>
      <c r="SUU1" s="52"/>
      <c r="SUV1" s="55"/>
      <c r="SUW1" s="628"/>
      <c r="SUX1" s="628"/>
      <c r="SUY1" s="628"/>
      <c r="SUZ1" s="628"/>
      <c r="SVA1" s="628"/>
      <c r="SVB1" s="52"/>
      <c r="SVC1" s="55"/>
      <c r="SVD1" s="628"/>
      <c r="SVE1" s="628"/>
      <c r="SVF1" s="628"/>
      <c r="SVG1" s="628"/>
      <c r="SVH1" s="628"/>
      <c r="SVI1" s="52"/>
      <c r="SVJ1" s="55"/>
      <c r="SVK1" s="628"/>
      <c r="SVL1" s="628"/>
      <c r="SVM1" s="628"/>
      <c r="SVN1" s="628"/>
      <c r="SVO1" s="628"/>
      <c r="SVP1" s="52"/>
      <c r="SVQ1" s="55"/>
      <c r="SVR1" s="628"/>
      <c r="SVS1" s="628"/>
      <c r="SVT1" s="628"/>
      <c r="SVU1" s="628"/>
      <c r="SVV1" s="628"/>
      <c r="SVW1" s="52"/>
      <c r="SVX1" s="55"/>
      <c r="SVY1" s="628"/>
      <c r="SVZ1" s="628"/>
      <c r="SWA1" s="628"/>
      <c r="SWB1" s="628"/>
      <c r="SWC1" s="628"/>
      <c r="SWD1" s="52"/>
      <c r="SWE1" s="55"/>
      <c r="SWF1" s="628"/>
      <c r="SWG1" s="628"/>
      <c r="SWH1" s="628"/>
      <c r="SWI1" s="628"/>
      <c r="SWJ1" s="628"/>
      <c r="SWK1" s="52"/>
      <c r="SWL1" s="55"/>
      <c r="SWM1" s="628"/>
      <c r="SWN1" s="628"/>
      <c r="SWO1" s="628"/>
      <c r="SWP1" s="628"/>
      <c r="SWQ1" s="628"/>
      <c r="SWR1" s="52"/>
      <c r="SWS1" s="55"/>
      <c r="SWT1" s="628"/>
      <c r="SWU1" s="628"/>
      <c r="SWV1" s="628"/>
      <c r="SWW1" s="628"/>
      <c r="SWX1" s="628"/>
      <c r="SWY1" s="52"/>
      <c r="SWZ1" s="55"/>
      <c r="SXA1" s="628"/>
      <c r="SXB1" s="628"/>
      <c r="SXC1" s="628"/>
      <c r="SXD1" s="628"/>
      <c r="SXE1" s="628"/>
      <c r="SXF1" s="52"/>
      <c r="SXG1" s="55"/>
      <c r="SXH1" s="628"/>
      <c r="SXI1" s="628"/>
      <c r="SXJ1" s="628"/>
      <c r="SXK1" s="628"/>
      <c r="SXL1" s="628"/>
      <c r="SXM1" s="52"/>
      <c r="SXN1" s="55"/>
      <c r="SXO1" s="628"/>
      <c r="SXP1" s="628"/>
      <c r="SXQ1" s="628"/>
      <c r="SXR1" s="628"/>
      <c r="SXS1" s="628"/>
      <c r="SXT1" s="52"/>
      <c r="SXU1" s="55"/>
      <c r="SXV1" s="628"/>
      <c r="SXW1" s="628"/>
      <c r="SXX1" s="628"/>
      <c r="SXY1" s="628"/>
      <c r="SXZ1" s="628"/>
      <c r="SYA1" s="52"/>
      <c r="SYB1" s="55"/>
      <c r="SYC1" s="628"/>
      <c r="SYD1" s="628"/>
      <c r="SYE1" s="628"/>
      <c r="SYF1" s="628"/>
      <c r="SYG1" s="628"/>
      <c r="SYH1" s="52"/>
      <c r="SYI1" s="55"/>
      <c r="SYJ1" s="628"/>
      <c r="SYK1" s="628"/>
      <c r="SYL1" s="628"/>
      <c r="SYM1" s="628"/>
      <c r="SYN1" s="628"/>
      <c r="SYO1" s="52"/>
      <c r="SYP1" s="55"/>
      <c r="SYQ1" s="628"/>
      <c r="SYR1" s="628"/>
      <c r="SYS1" s="628"/>
      <c r="SYT1" s="628"/>
      <c r="SYU1" s="628"/>
      <c r="SYV1" s="52"/>
      <c r="SYW1" s="55"/>
      <c r="SYX1" s="628"/>
      <c r="SYY1" s="628"/>
      <c r="SYZ1" s="628"/>
      <c r="SZA1" s="628"/>
      <c r="SZB1" s="628"/>
      <c r="SZC1" s="52"/>
      <c r="SZD1" s="55"/>
      <c r="SZE1" s="628"/>
      <c r="SZF1" s="628"/>
      <c r="SZG1" s="628"/>
      <c r="SZH1" s="628"/>
      <c r="SZI1" s="628"/>
      <c r="SZJ1" s="52"/>
      <c r="SZK1" s="55"/>
      <c r="SZL1" s="628"/>
      <c r="SZM1" s="628"/>
      <c r="SZN1" s="628"/>
      <c r="SZO1" s="628"/>
      <c r="SZP1" s="628"/>
      <c r="SZQ1" s="52"/>
      <c r="SZR1" s="55"/>
      <c r="SZS1" s="628"/>
      <c r="SZT1" s="628"/>
      <c r="SZU1" s="628"/>
      <c r="SZV1" s="628"/>
      <c r="SZW1" s="628"/>
      <c r="SZX1" s="52"/>
      <c r="SZY1" s="55"/>
      <c r="SZZ1" s="628"/>
      <c r="TAA1" s="628"/>
      <c r="TAB1" s="628"/>
      <c r="TAC1" s="628"/>
      <c r="TAD1" s="628"/>
      <c r="TAE1" s="52"/>
      <c r="TAF1" s="55"/>
      <c r="TAG1" s="628"/>
      <c r="TAH1" s="628"/>
      <c r="TAI1" s="628"/>
      <c r="TAJ1" s="628"/>
      <c r="TAK1" s="628"/>
      <c r="TAL1" s="52"/>
      <c r="TAM1" s="55"/>
      <c r="TAN1" s="628"/>
      <c r="TAO1" s="628"/>
      <c r="TAP1" s="628"/>
      <c r="TAQ1" s="628"/>
      <c r="TAR1" s="628"/>
      <c r="TAS1" s="52"/>
      <c r="TAT1" s="55"/>
      <c r="TAU1" s="628"/>
      <c r="TAV1" s="628"/>
      <c r="TAW1" s="628"/>
      <c r="TAX1" s="628"/>
      <c r="TAY1" s="628"/>
      <c r="TAZ1" s="52"/>
      <c r="TBA1" s="55"/>
      <c r="TBB1" s="628"/>
      <c r="TBC1" s="628"/>
      <c r="TBD1" s="628"/>
      <c r="TBE1" s="628"/>
      <c r="TBF1" s="628"/>
      <c r="TBG1" s="52"/>
      <c r="TBH1" s="55"/>
      <c r="TBI1" s="628"/>
      <c r="TBJ1" s="628"/>
      <c r="TBK1" s="628"/>
      <c r="TBL1" s="628"/>
      <c r="TBM1" s="628"/>
      <c r="TBN1" s="52"/>
      <c r="TBO1" s="55"/>
      <c r="TBP1" s="628"/>
      <c r="TBQ1" s="628"/>
      <c r="TBR1" s="628"/>
      <c r="TBS1" s="628"/>
      <c r="TBT1" s="628"/>
      <c r="TBU1" s="52"/>
      <c r="TBV1" s="55"/>
      <c r="TBW1" s="628"/>
      <c r="TBX1" s="628"/>
      <c r="TBY1" s="628"/>
      <c r="TBZ1" s="628"/>
      <c r="TCA1" s="628"/>
      <c r="TCB1" s="52"/>
      <c r="TCC1" s="55"/>
      <c r="TCD1" s="628"/>
      <c r="TCE1" s="628"/>
      <c r="TCF1" s="628"/>
      <c r="TCG1" s="628"/>
      <c r="TCH1" s="628"/>
      <c r="TCI1" s="52"/>
      <c r="TCJ1" s="55"/>
      <c r="TCK1" s="628"/>
      <c r="TCL1" s="628"/>
      <c r="TCM1" s="628"/>
      <c r="TCN1" s="628"/>
      <c r="TCO1" s="628"/>
      <c r="TCP1" s="52"/>
      <c r="TCQ1" s="55"/>
      <c r="TCR1" s="628"/>
      <c r="TCS1" s="628"/>
      <c r="TCT1" s="628"/>
      <c r="TCU1" s="628"/>
      <c r="TCV1" s="628"/>
      <c r="TCW1" s="52"/>
      <c r="TCX1" s="55"/>
      <c r="TCY1" s="628"/>
      <c r="TCZ1" s="628"/>
      <c r="TDA1" s="628"/>
      <c r="TDB1" s="628"/>
      <c r="TDC1" s="628"/>
      <c r="TDD1" s="52"/>
      <c r="TDE1" s="55"/>
      <c r="TDF1" s="628"/>
      <c r="TDG1" s="628"/>
      <c r="TDH1" s="628"/>
      <c r="TDI1" s="628"/>
      <c r="TDJ1" s="628"/>
      <c r="TDK1" s="52"/>
      <c r="TDL1" s="55"/>
      <c r="TDM1" s="628"/>
      <c r="TDN1" s="628"/>
      <c r="TDO1" s="628"/>
      <c r="TDP1" s="628"/>
      <c r="TDQ1" s="628"/>
      <c r="TDR1" s="52"/>
      <c r="TDS1" s="55"/>
      <c r="TDT1" s="628"/>
      <c r="TDU1" s="628"/>
      <c r="TDV1" s="628"/>
      <c r="TDW1" s="628"/>
      <c r="TDX1" s="628"/>
      <c r="TDY1" s="52"/>
      <c r="TDZ1" s="55"/>
      <c r="TEA1" s="628"/>
      <c r="TEB1" s="628"/>
      <c r="TEC1" s="628"/>
      <c r="TED1" s="628"/>
      <c r="TEE1" s="628"/>
      <c r="TEF1" s="52"/>
      <c r="TEG1" s="55"/>
      <c r="TEH1" s="628"/>
      <c r="TEI1" s="628"/>
      <c r="TEJ1" s="628"/>
      <c r="TEK1" s="628"/>
      <c r="TEL1" s="628"/>
      <c r="TEM1" s="52"/>
      <c r="TEN1" s="55"/>
      <c r="TEO1" s="628"/>
      <c r="TEP1" s="628"/>
      <c r="TEQ1" s="628"/>
      <c r="TER1" s="628"/>
      <c r="TES1" s="628"/>
      <c r="TET1" s="52"/>
      <c r="TEU1" s="55"/>
      <c r="TEV1" s="628"/>
      <c r="TEW1" s="628"/>
      <c r="TEX1" s="628"/>
      <c r="TEY1" s="628"/>
      <c r="TEZ1" s="628"/>
      <c r="TFA1" s="52"/>
      <c r="TFB1" s="55"/>
      <c r="TFC1" s="628"/>
      <c r="TFD1" s="628"/>
      <c r="TFE1" s="628"/>
      <c r="TFF1" s="628"/>
      <c r="TFG1" s="628"/>
      <c r="TFH1" s="52"/>
      <c r="TFI1" s="55"/>
      <c r="TFJ1" s="628"/>
      <c r="TFK1" s="628"/>
      <c r="TFL1" s="628"/>
      <c r="TFM1" s="628"/>
      <c r="TFN1" s="628"/>
      <c r="TFO1" s="52"/>
      <c r="TFP1" s="55"/>
      <c r="TFQ1" s="628"/>
      <c r="TFR1" s="628"/>
      <c r="TFS1" s="628"/>
      <c r="TFT1" s="628"/>
      <c r="TFU1" s="628"/>
      <c r="TFV1" s="52"/>
      <c r="TFW1" s="55"/>
      <c r="TFX1" s="628"/>
      <c r="TFY1" s="628"/>
      <c r="TFZ1" s="628"/>
      <c r="TGA1" s="628"/>
      <c r="TGB1" s="628"/>
      <c r="TGC1" s="52"/>
      <c r="TGD1" s="55"/>
      <c r="TGE1" s="628"/>
      <c r="TGF1" s="628"/>
      <c r="TGG1" s="628"/>
      <c r="TGH1" s="628"/>
      <c r="TGI1" s="628"/>
      <c r="TGJ1" s="52"/>
      <c r="TGK1" s="55"/>
      <c r="TGL1" s="628"/>
      <c r="TGM1" s="628"/>
      <c r="TGN1" s="628"/>
      <c r="TGO1" s="628"/>
      <c r="TGP1" s="628"/>
      <c r="TGQ1" s="52"/>
      <c r="TGR1" s="55"/>
      <c r="TGS1" s="628"/>
      <c r="TGT1" s="628"/>
      <c r="TGU1" s="628"/>
      <c r="TGV1" s="628"/>
      <c r="TGW1" s="628"/>
      <c r="TGX1" s="52"/>
      <c r="TGY1" s="55"/>
      <c r="TGZ1" s="628"/>
      <c r="THA1" s="628"/>
      <c r="THB1" s="628"/>
      <c r="THC1" s="628"/>
      <c r="THD1" s="628"/>
      <c r="THE1" s="52"/>
      <c r="THF1" s="55"/>
      <c r="THG1" s="628"/>
      <c r="THH1" s="628"/>
      <c r="THI1" s="628"/>
      <c r="THJ1" s="628"/>
      <c r="THK1" s="628"/>
      <c r="THL1" s="52"/>
      <c r="THM1" s="55"/>
      <c r="THN1" s="628"/>
      <c r="THO1" s="628"/>
      <c r="THP1" s="628"/>
      <c r="THQ1" s="628"/>
      <c r="THR1" s="628"/>
      <c r="THS1" s="52"/>
      <c r="THT1" s="55"/>
      <c r="THU1" s="628"/>
      <c r="THV1" s="628"/>
      <c r="THW1" s="628"/>
      <c r="THX1" s="628"/>
      <c r="THY1" s="628"/>
      <c r="THZ1" s="52"/>
      <c r="TIA1" s="55"/>
      <c r="TIB1" s="628"/>
      <c r="TIC1" s="628"/>
      <c r="TID1" s="628"/>
      <c r="TIE1" s="628"/>
      <c r="TIF1" s="628"/>
      <c r="TIG1" s="52"/>
      <c r="TIH1" s="55"/>
      <c r="TII1" s="628"/>
      <c r="TIJ1" s="628"/>
      <c r="TIK1" s="628"/>
      <c r="TIL1" s="628"/>
      <c r="TIM1" s="628"/>
      <c r="TIN1" s="52"/>
      <c r="TIO1" s="55"/>
      <c r="TIP1" s="628"/>
      <c r="TIQ1" s="628"/>
      <c r="TIR1" s="628"/>
      <c r="TIS1" s="628"/>
      <c r="TIT1" s="628"/>
      <c r="TIU1" s="52"/>
      <c r="TIV1" s="55"/>
      <c r="TIW1" s="628"/>
      <c r="TIX1" s="628"/>
      <c r="TIY1" s="628"/>
      <c r="TIZ1" s="628"/>
      <c r="TJA1" s="628"/>
      <c r="TJB1" s="52"/>
      <c r="TJC1" s="55"/>
      <c r="TJD1" s="628"/>
      <c r="TJE1" s="628"/>
      <c r="TJF1" s="628"/>
      <c r="TJG1" s="628"/>
      <c r="TJH1" s="628"/>
      <c r="TJI1" s="52"/>
      <c r="TJJ1" s="55"/>
      <c r="TJK1" s="628"/>
      <c r="TJL1" s="628"/>
      <c r="TJM1" s="628"/>
      <c r="TJN1" s="628"/>
      <c r="TJO1" s="628"/>
      <c r="TJP1" s="52"/>
      <c r="TJQ1" s="55"/>
      <c r="TJR1" s="628"/>
      <c r="TJS1" s="628"/>
      <c r="TJT1" s="628"/>
      <c r="TJU1" s="628"/>
      <c r="TJV1" s="628"/>
      <c r="TJW1" s="52"/>
      <c r="TJX1" s="55"/>
      <c r="TJY1" s="628"/>
      <c r="TJZ1" s="628"/>
      <c r="TKA1" s="628"/>
      <c r="TKB1" s="628"/>
      <c r="TKC1" s="628"/>
      <c r="TKD1" s="52"/>
      <c r="TKE1" s="55"/>
      <c r="TKF1" s="628"/>
      <c r="TKG1" s="628"/>
      <c r="TKH1" s="628"/>
      <c r="TKI1" s="628"/>
      <c r="TKJ1" s="628"/>
      <c r="TKK1" s="52"/>
      <c r="TKL1" s="55"/>
      <c r="TKM1" s="628"/>
      <c r="TKN1" s="628"/>
      <c r="TKO1" s="628"/>
      <c r="TKP1" s="628"/>
      <c r="TKQ1" s="628"/>
      <c r="TKR1" s="52"/>
      <c r="TKS1" s="55"/>
      <c r="TKT1" s="628"/>
      <c r="TKU1" s="628"/>
      <c r="TKV1" s="628"/>
      <c r="TKW1" s="628"/>
      <c r="TKX1" s="628"/>
      <c r="TKY1" s="52"/>
      <c r="TKZ1" s="55"/>
      <c r="TLA1" s="628"/>
      <c r="TLB1" s="628"/>
      <c r="TLC1" s="628"/>
      <c r="TLD1" s="628"/>
      <c r="TLE1" s="628"/>
      <c r="TLF1" s="52"/>
      <c r="TLG1" s="55"/>
      <c r="TLH1" s="628"/>
      <c r="TLI1" s="628"/>
      <c r="TLJ1" s="628"/>
      <c r="TLK1" s="628"/>
      <c r="TLL1" s="628"/>
      <c r="TLM1" s="52"/>
      <c r="TLN1" s="55"/>
      <c r="TLO1" s="628"/>
      <c r="TLP1" s="628"/>
      <c r="TLQ1" s="628"/>
      <c r="TLR1" s="628"/>
      <c r="TLS1" s="628"/>
      <c r="TLT1" s="52"/>
      <c r="TLU1" s="55"/>
      <c r="TLV1" s="628"/>
      <c r="TLW1" s="628"/>
      <c r="TLX1" s="628"/>
      <c r="TLY1" s="628"/>
      <c r="TLZ1" s="628"/>
      <c r="TMA1" s="52"/>
      <c r="TMB1" s="55"/>
      <c r="TMC1" s="628"/>
      <c r="TMD1" s="628"/>
      <c r="TME1" s="628"/>
      <c r="TMF1" s="628"/>
      <c r="TMG1" s="628"/>
      <c r="TMH1" s="52"/>
      <c r="TMI1" s="55"/>
      <c r="TMJ1" s="628"/>
      <c r="TMK1" s="628"/>
      <c r="TML1" s="628"/>
      <c r="TMM1" s="628"/>
      <c r="TMN1" s="628"/>
      <c r="TMO1" s="52"/>
      <c r="TMP1" s="55"/>
      <c r="TMQ1" s="628"/>
      <c r="TMR1" s="628"/>
      <c r="TMS1" s="628"/>
      <c r="TMT1" s="628"/>
      <c r="TMU1" s="628"/>
      <c r="TMV1" s="52"/>
      <c r="TMW1" s="55"/>
      <c r="TMX1" s="628"/>
      <c r="TMY1" s="628"/>
      <c r="TMZ1" s="628"/>
      <c r="TNA1" s="628"/>
      <c r="TNB1" s="628"/>
      <c r="TNC1" s="52"/>
      <c r="TND1" s="55"/>
      <c r="TNE1" s="628"/>
      <c r="TNF1" s="628"/>
      <c r="TNG1" s="628"/>
      <c r="TNH1" s="628"/>
      <c r="TNI1" s="628"/>
      <c r="TNJ1" s="52"/>
      <c r="TNK1" s="55"/>
      <c r="TNL1" s="628"/>
      <c r="TNM1" s="628"/>
      <c r="TNN1" s="628"/>
      <c r="TNO1" s="628"/>
      <c r="TNP1" s="628"/>
      <c r="TNQ1" s="52"/>
      <c r="TNR1" s="55"/>
      <c r="TNS1" s="628"/>
      <c r="TNT1" s="628"/>
      <c r="TNU1" s="628"/>
      <c r="TNV1" s="628"/>
      <c r="TNW1" s="628"/>
      <c r="TNX1" s="52"/>
      <c r="TNY1" s="55"/>
      <c r="TNZ1" s="628"/>
      <c r="TOA1" s="628"/>
      <c r="TOB1" s="628"/>
      <c r="TOC1" s="628"/>
      <c r="TOD1" s="628"/>
      <c r="TOE1" s="52"/>
      <c r="TOF1" s="55"/>
      <c r="TOG1" s="628"/>
      <c r="TOH1" s="628"/>
      <c r="TOI1" s="628"/>
      <c r="TOJ1" s="628"/>
      <c r="TOK1" s="628"/>
      <c r="TOL1" s="52"/>
      <c r="TOM1" s="55"/>
      <c r="TON1" s="628"/>
      <c r="TOO1" s="628"/>
      <c r="TOP1" s="628"/>
      <c r="TOQ1" s="628"/>
      <c r="TOR1" s="628"/>
      <c r="TOS1" s="52"/>
      <c r="TOT1" s="55"/>
      <c r="TOU1" s="628"/>
      <c r="TOV1" s="628"/>
      <c r="TOW1" s="628"/>
      <c r="TOX1" s="628"/>
      <c r="TOY1" s="628"/>
      <c r="TOZ1" s="52"/>
      <c r="TPA1" s="55"/>
      <c r="TPB1" s="628"/>
      <c r="TPC1" s="628"/>
      <c r="TPD1" s="628"/>
      <c r="TPE1" s="628"/>
      <c r="TPF1" s="628"/>
      <c r="TPG1" s="52"/>
      <c r="TPH1" s="55"/>
      <c r="TPI1" s="628"/>
      <c r="TPJ1" s="628"/>
      <c r="TPK1" s="628"/>
      <c r="TPL1" s="628"/>
      <c r="TPM1" s="628"/>
      <c r="TPN1" s="52"/>
      <c r="TPO1" s="55"/>
      <c r="TPP1" s="628"/>
      <c r="TPQ1" s="628"/>
      <c r="TPR1" s="628"/>
      <c r="TPS1" s="628"/>
      <c r="TPT1" s="628"/>
      <c r="TPU1" s="52"/>
      <c r="TPV1" s="55"/>
      <c r="TPW1" s="628"/>
      <c r="TPX1" s="628"/>
      <c r="TPY1" s="628"/>
      <c r="TPZ1" s="628"/>
      <c r="TQA1" s="628"/>
      <c r="TQB1" s="52"/>
      <c r="TQC1" s="55"/>
      <c r="TQD1" s="628"/>
      <c r="TQE1" s="628"/>
      <c r="TQF1" s="628"/>
      <c r="TQG1" s="628"/>
      <c r="TQH1" s="628"/>
      <c r="TQI1" s="52"/>
      <c r="TQJ1" s="55"/>
      <c r="TQK1" s="628"/>
      <c r="TQL1" s="628"/>
      <c r="TQM1" s="628"/>
      <c r="TQN1" s="628"/>
      <c r="TQO1" s="628"/>
      <c r="TQP1" s="52"/>
      <c r="TQQ1" s="55"/>
      <c r="TQR1" s="628"/>
      <c r="TQS1" s="628"/>
      <c r="TQT1" s="628"/>
      <c r="TQU1" s="628"/>
      <c r="TQV1" s="628"/>
      <c r="TQW1" s="52"/>
      <c r="TQX1" s="55"/>
      <c r="TQY1" s="628"/>
      <c r="TQZ1" s="628"/>
      <c r="TRA1" s="628"/>
      <c r="TRB1" s="628"/>
      <c r="TRC1" s="628"/>
      <c r="TRD1" s="52"/>
      <c r="TRE1" s="55"/>
      <c r="TRF1" s="628"/>
      <c r="TRG1" s="628"/>
      <c r="TRH1" s="628"/>
      <c r="TRI1" s="628"/>
      <c r="TRJ1" s="628"/>
      <c r="TRK1" s="52"/>
      <c r="TRL1" s="55"/>
      <c r="TRM1" s="628"/>
      <c r="TRN1" s="628"/>
      <c r="TRO1" s="628"/>
      <c r="TRP1" s="628"/>
      <c r="TRQ1" s="628"/>
      <c r="TRR1" s="52"/>
      <c r="TRS1" s="55"/>
      <c r="TRT1" s="628"/>
      <c r="TRU1" s="628"/>
      <c r="TRV1" s="628"/>
      <c r="TRW1" s="628"/>
      <c r="TRX1" s="628"/>
      <c r="TRY1" s="52"/>
      <c r="TRZ1" s="55"/>
      <c r="TSA1" s="628"/>
      <c r="TSB1" s="628"/>
      <c r="TSC1" s="628"/>
      <c r="TSD1" s="628"/>
      <c r="TSE1" s="628"/>
      <c r="TSF1" s="52"/>
      <c r="TSG1" s="55"/>
      <c r="TSH1" s="628"/>
      <c r="TSI1" s="628"/>
      <c r="TSJ1" s="628"/>
      <c r="TSK1" s="628"/>
      <c r="TSL1" s="628"/>
      <c r="TSM1" s="52"/>
      <c r="TSN1" s="55"/>
      <c r="TSO1" s="628"/>
      <c r="TSP1" s="628"/>
      <c r="TSQ1" s="628"/>
      <c r="TSR1" s="628"/>
      <c r="TSS1" s="628"/>
      <c r="TST1" s="52"/>
      <c r="TSU1" s="55"/>
      <c r="TSV1" s="628"/>
      <c r="TSW1" s="628"/>
      <c r="TSX1" s="628"/>
      <c r="TSY1" s="628"/>
      <c r="TSZ1" s="628"/>
      <c r="TTA1" s="52"/>
      <c r="TTB1" s="55"/>
      <c r="TTC1" s="628"/>
      <c r="TTD1" s="628"/>
      <c r="TTE1" s="628"/>
      <c r="TTF1" s="628"/>
      <c r="TTG1" s="628"/>
      <c r="TTH1" s="52"/>
      <c r="TTI1" s="55"/>
      <c r="TTJ1" s="628"/>
      <c r="TTK1" s="628"/>
      <c r="TTL1" s="628"/>
      <c r="TTM1" s="628"/>
      <c r="TTN1" s="628"/>
      <c r="TTO1" s="52"/>
      <c r="TTP1" s="55"/>
      <c r="TTQ1" s="628"/>
      <c r="TTR1" s="628"/>
      <c r="TTS1" s="628"/>
      <c r="TTT1" s="628"/>
      <c r="TTU1" s="628"/>
      <c r="TTV1" s="52"/>
      <c r="TTW1" s="55"/>
      <c r="TTX1" s="628"/>
      <c r="TTY1" s="628"/>
      <c r="TTZ1" s="628"/>
      <c r="TUA1" s="628"/>
      <c r="TUB1" s="628"/>
      <c r="TUC1" s="52"/>
      <c r="TUD1" s="55"/>
      <c r="TUE1" s="628"/>
      <c r="TUF1" s="628"/>
      <c r="TUG1" s="628"/>
      <c r="TUH1" s="628"/>
      <c r="TUI1" s="628"/>
      <c r="TUJ1" s="52"/>
      <c r="TUK1" s="55"/>
      <c r="TUL1" s="628"/>
      <c r="TUM1" s="628"/>
      <c r="TUN1" s="628"/>
      <c r="TUO1" s="628"/>
      <c r="TUP1" s="628"/>
      <c r="TUQ1" s="52"/>
      <c r="TUR1" s="55"/>
      <c r="TUS1" s="628"/>
      <c r="TUT1" s="628"/>
      <c r="TUU1" s="628"/>
      <c r="TUV1" s="628"/>
      <c r="TUW1" s="628"/>
      <c r="TUX1" s="52"/>
      <c r="TUY1" s="55"/>
      <c r="TUZ1" s="628"/>
      <c r="TVA1" s="628"/>
      <c r="TVB1" s="628"/>
      <c r="TVC1" s="628"/>
      <c r="TVD1" s="628"/>
      <c r="TVE1" s="52"/>
      <c r="TVF1" s="55"/>
      <c r="TVG1" s="628"/>
      <c r="TVH1" s="628"/>
      <c r="TVI1" s="628"/>
      <c r="TVJ1" s="628"/>
      <c r="TVK1" s="628"/>
      <c r="TVL1" s="52"/>
      <c r="TVM1" s="55"/>
      <c r="TVN1" s="628"/>
      <c r="TVO1" s="628"/>
      <c r="TVP1" s="628"/>
      <c r="TVQ1" s="628"/>
      <c r="TVR1" s="628"/>
      <c r="TVS1" s="52"/>
      <c r="TVT1" s="55"/>
      <c r="TVU1" s="628"/>
      <c r="TVV1" s="628"/>
      <c r="TVW1" s="628"/>
      <c r="TVX1" s="628"/>
      <c r="TVY1" s="628"/>
      <c r="TVZ1" s="52"/>
      <c r="TWA1" s="55"/>
      <c r="TWB1" s="628"/>
      <c r="TWC1" s="628"/>
      <c r="TWD1" s="628"/>
      <c r="TWE1" s="628"/>
      <c r="TWF1" s="628"/>
      <c r="TWG1" s="52"/>
      <c r="TWH1" s="55"/>
      <c r="TWI1" s="628"/>
      <c r="TWJ1" s="628"/>
      <c r="TWK1" s="628"/>
      <c r="TWL1" s="628"/>
      <c r="TWM1" s="628"/>
      <c r="TWN1" s="52"/>
      <c r="TWO1" s="55"/>
      <c r="TWP1" s="628"/>
      <c r="TWQ1" s="628"/>
      <c r="TWR1" s="628"/>
      <c r="TWS1" s="628"/>
      <c r="TWT1" s="628"/>
      <c r="TWU1" s="52"/>
      <c r="TWV1" s="55"/>
      <c r="TWW1" s="628"/>
      <c r="TWX1" s="628"/>
      <c r="TWY1" s="628"/>
      <c r="TWZ1" s="628"/>
      <c r="TXA1" s="628"/>
      <c r="TXB1" s="52"/>
      <c r="TXC1" s="55"/>
      <c r="TXD1" s="628"/>
      <c r="TXE1" s="628"/>
      <c r="TXF1" s="628"/>
      <c r="TXG1" s="628"/>
      <c r="TXH1" s="628"/>
      <c r="TXI1" s="52"/>
      <c r="TXJ1" s="55"/>
      <c r="TXK1" s="628"/>
      <c r="TXL1" s="628"/>
      <c r="TXM1" s="628"/>
      <c r="TXN1" s="628"/>
      <c r="TXO1" s="628"/>
      <c r="TXP1" s="52"/>
      <c r="TXQ1" s="55"/>
      <c r="TXR1" s="628"/>
      <c r="TXS1" s="628"/>
      <c r="TXT1" s="628"/>
      <c r="TXU1" s="628"/>
      <c r="TXV1" s="628"/>
      <c r="TXW1" s="52"/>
      <c r="TXX1" s="55"/>
      <c r="TXY1" s="628"/>
      <c r="TXZ1" s="628"/>
      <c r="TYA1" s="628"/>
      <c r="TYB1" s="628"/>
      <c r="TYC1" s="628"/>
      <c r="TYD1" s="52"/>
      <c r="TYE1" s="55"/>
      <c r="TYF1" s="628"/>
      <c r="TYG1" s="628"/>
      <c r="TYH1" s="628"/>
      <c r="TYI1" s="628"/>
      <c r="TYJ1" s="628"/>
      <c r="TYK1" s="52"/>
      <c r="TYL1" s="55"/>
      <c r="TYM1" s="628"/>
      <c r="TYN1" s="628"/>
      <c r="TYO1" s="628"/>
      <c r="TYP1" s="628"/>
      <c r="TYQ1" s="628"/>
      <c r="TYR1" s="52"/>
      <c r="TYS1" s="55"/>
      <c r="TYT1" s="628"/>
      <c r="TYU1" s="628"/>
      <c r="TYV1" s="628"/>
      <c r="TYW1" s="628"/>
      <c r="TYX1" s="628"/>
      <c r="TYY1" s="52"/>
      <c r="TYZ1" s="55"/>
      <c r="TZA1" s="628"/>
      <c r="TZB1" s="628"/>
      <c r="TZC1" s="628"/>
      <c r="TZD1" s="628"/>
      <c r="TZE1" s="628"/>
      <c r="TZF1" s="52"/>
      <c r="TZG1" s="55"/>
      <c r="TZH1" s="628"/>
      <c r="TZI1" s="628"/>
      <c r="TZJ1" s="628"/>
      <c r="TZK1" s="628"/>
      <c r="TZL1" s="628"/>
      <c r="TZM1" s="52"/>
      <c r="TZN1" s="55"/>
      <c r="TZO1" s="628"/>
      <c r="TZP1" s="628"/>
      <c r="TZQ1" s="628"/>
      <c r="TZR1" s="628"/>
      <c r="TZS1" s="628"/>
      <c r="TZT1" s="52"/>
      <c r="TZU1" s="55"/>
      <c r="TZV1" s="628"/>
      <c r="TZW1" s="628"/>
      <c r="TZX1" s="628"/>
      <c r="TZY1" s="628"/>
      <c r="TZZ1" s="628"/>
      <c r="UAA1" s="52"/>
      <c r="UAB1" s="55"/>
      <c r="UAC1" s="628"/>
      <c r="UAD1" s="628"/>
      <c r="UAE1" s="628"/>
      <c r="UAF1" s="628"/>
      <c r="UAG1" s="628"/>
      <c r="UAH1" s="52"/>
      <c r="UAI1" s="55"/>
      <c r="UAJ1" s="628"/>
      <c r="UAK1" s="628"/>
      <c r="UAL1" s="628"/>
      <c r="UAM1" s="628"/>
      <c r="UAN1" s="628"/>
      <c r="UAO1" s="52"/>
      <c r="UAP1" s="55"/>
      <c r="UAQ1" s="628"/>
      <c r="UAR1" s="628"/>
      <c r="UAS1" s="628"/>
      <c r="UAT1" s="628"/>
      <c r="UAU1" s="628"/>
      <c r="UAV1" s="52"/>
      <c r="UAW1" s="55"/>
      <c r="UAX1" s="628"/>
      <c r="UAY1" s="628"/>
      <c r="UAZ1" s="628"/>
      <c r="UBA1" s="628"/>
      <c r="UBB1" s="628"/>
      <c r="UBC1" s="52"/>
      <c r="UBD1" s="55"/>
      <c r="UBE1" s="628"/>
      <c r="UBF1" s="628"/>
      <c r="UBG1" s="628"/>
      <c r="UBH1" s="628"/>
      <c r="UBI1" s="628"/>
      <c r="UBJ1" s="52"/>
      <c r="UBK1" s="55"/>
      <c r="UBL1" s="628"/>
      <c r="UBM1" s="628"/>
      <c r="UBN1" s="628"/>
      <c r="UBO1" s="628"/>
      <c r="UBP1" s="628"/>
      <c r="UBQ1" s="52"/>
      <c r="UBR1" s="55"/>
      <c r="UBS1" s="628"/>
      <c r="UBT1" s="628"/>
      <c r="UBU1" s="628"/>
      <c r="UBV1" s="628"/>
      <c r="UBW1" s="628"/>
      <c r="UBX1" s="52"/>
      <c r="UBY1" s="55"/>
      <c r="UBZ1" s="628"/>
      <c r="UCA1" s="628"/>
      <c r="UCB1" s="628"/>
      <c r="UCC1" s="628"/>
      <c r="UCD1" s="628"/>
      <c r="UCE1" s="52"/>
      <c r="UCF1" s="55"/>
      <c r="UCG1" s="628"/>
      <c r="UCH1" s="628"/>
      <c r="UCI1" s="628"/>
      <c r="UCJ1" s="628"/>
      <c r="UCK1" s="628"/>
      <c r="UCL1" s="52"/>
      <c r="UCM1" s="55"/>
      <c r="UCN1" s="628"/>
      <c r="UCO1" s="628"/>
      <c r="UCP1" s="628"/>
      <c r="UCQ1" s="628"/>
      <c r="UCR1" s="628"/>
      <c r="UCS1" s="52"/>
      <c r="UCT1" s="55"/>
      <c r="UCU1" s="628"/>
      <c r="UCV1" s="628"/>
      <c r="UCW1" s="628"/>
      <c r="UCX1" s="628"/>
      <c r="UCY1" s="628"/>
      <c r="UCZ1" s="52"/>
      <c r="UDA1" s="55"/>
      <c r="UDB1" s="628"/>
      <c r="UDC1" s="628"/>
      <c r="UDD1" s="628"/>
      <c r="UDE1" s="628"/>
      <c r="UDF1" s="628"/>
      <c r="UDG1" s="52"/>
      <c r="UDH1" s="55"/>
      <c r="UDI1" s="628"/>
      <c r="UDJ1" s="628"/>
      <c r="UDK1" s="628"/>
      <c r="UDL1" s="628"/>
      <c r="UDM1" s="628"/>
      <c r="UDN1" s="52"/>
      <c r="UDO1" s="55"/>
      <c r="UDP1" s="628"/>
      <c r="UDQ1" s="628"/>
      <c r="UDR1" s="628"/>
      <c r="UDS1" s="628"/>
      <c r="UDT1" s="628"/>
      <c r="UDU1" s="52"/>
      <c r="UDV1" s="55"/>
      <c r="UDW1" s="628"/>
      <c r="UDX1" s="628"/>
      <c r="UDY1" s="628"/>
      <c r="UDZ1" s="628"/>
      <c r="UEA1" s="628"/>
      <c r="UEB1" s="52"/>
      <c r="UEC1" s="55"/>
      <c r="UED1" s="628"/>
      <c r="UEE1" s="628"/>
      <c r="UEF1" s="628"/>
      <c r="UEG1" s="628"/>
      <c r="UEH1" s="628"/>
      <c r="UEI1" s="52"/>
      <c r="UEJ1" s="55"/>
      <c r="UEK1" s="628"/>
      <c r="UEL1" s="628"/>
      <c r="UEM1" s="628"/>
      <c r="UEN1" s="628"/>
      <c r="UEO1" s="628"/>
      <c r="UEP1" s="52"/>
      <c r="UEQ1" s="55"/>
      <c r="UER1" s="628"/>
      <c r="UES1" s="628"/>
      <c r="UET1" s="628"/>
      <c r="UEU1" s="628"/>
      <c r="UEV1" s="628"/>
      <c r="UEW1" s="52"/>
      <c r="UEX1" s="55"/>
      <c r="UEY1" s="628"/>
      <c r="UEZ1" s="628"/>
      <c r="UFA1" s="628"/>
      <c r="UFB1" s="628"/>
      <c r="UFC1" s="628"/>
      <c r="UFD1" s="52"/>
      <c r="UFE1" s="55"/>
      <c r="UFF1" s="628"/>
      <c r="UFG1" s="628"/>
      <c r="UFH1" s="628"/>
      <c r="UFI1" s="628"/>
      <c r="UFJ1" s="628"/>
      <c r="UFK1" s="52"/>
      <c r="UFL1" s="55"/>
      <c r="UFM1" s="628"/>
      <c r="UFN1" s="628"/>
      <c r="UFO1" s="628"/>
      <c r="UFP1" s="628"/>
      <c r="UFQ1" s="628"/>
      <c r="UFR1" s="52"/>
      <c r="UFS1" s="55"/>
      <c r="UFT1" s="628"/>
      <c r="UFU1" s="628"/>
      <c r="UFV1" s="628"/>
      <c r="UFW1" s="628"/>
      <c r="UFX1" s="628"/>
      <c r="UFY1" s="52"/>
      <c r="UFZ1" s="55"/>
      <c r="UGA1" s="628"/>
      <c r="UGB1" s="628"/>
      <c r="UGC1" s="628"/>
      <c r="UGD1" s="628"/>
      <c r="UGE1" s="628"/>
      <c r="UGF1" s="52"/>
      <c r="UGG1" s="55"/>
      <c r="UGH1" s="628"/>
      <c r="UGI1" s="628"/>
      <c r="UGJ1" s="628"/>
      <c r="UGK1" s="628"/>
      <c r="UGL1" s="628"/>
      <c r="UGM1" s="52"/>
      <c r="UGN1" s="55"/>
      <c r="UGO1" s="628"/>
      <c r="UGP1" s="628"/>
      <c r="UGQ1" s="628"/>
      <c r="UGR1" s="628"/>
      <c r="UGS1" s="628"/>
      <c r="UGT1" s="52"/>
      <c r="UGU1" s="55"/>
      <c r="UGV1" s="628"/>
      <c r="UGW1" s="628"/>
      <c r="UGX1" s="628"/>
      <c r="UGY1" s="628"/>
      <c r="UGZ1" s="628"/>
      <c r="UHA1" s="52"/>
      <c r="UHB1" s="55"/>
      <c r="UHC1" s="628"/>
      <c r="UHD1" s="628"/>
      <c r="UHE1" s="628"/>
      <c r="UHF1" s="628"/>
      <c r="UHG1" s="628"/>
      <c r="UHH1" s="52"/>
      <c r="UHI1" s="55"/>
      <c r="UHJ1" s="628"/>
      <c r="UHK1" s="628"/>
      <c r="UHL1" s="628"/>
      <c r="UHM1" s="628"/>
      <c r="UHN1" s="628"/>
      <c r="UHO1" s="52"/>
      <c r="UHP1" s="55"/>
      <c r="UHQ1" s="628"/>
      <c r="UHR1" s="628"/>
      <c r="UHS1" s="628"/>
      <c r="UHT1" s="628"/>
      <c r="UHU1" s="628"/>
      <c r="UHV1" s="52"/>
      <c r="UHW1" s="55"/>
      <c r="UHX1" s="628"/>
      <c r="UHY1" s="628"/>
      <c r="UHZ1" s="628"/>
      <c r="UIA1" s="628"/>
      <c r="UIB1" s="628"/>
      <c r="UIC1" s="52"/>
      <c r="UID1" s="55"/>
      <c r="UIE1" s="628"/>
      <c r="UIF1" s="628"/>
      <c r="UIG1" s="628"/>
      <c r="UIH1" s="628"/>
      <c r="UII1" s="628"/>
      <c r="UIJ1" s="52"/>
      <c r="UIK1" s="55"/>
      <c r="UIL1" s="628"/>
      <c r="UIM1" s="628"/>
      <c r="UIN1" s="628"/>
      <c r="UIO1" s="628"/>
      <c r="UIP1" s="628"/>
      <c r="UIQ1" s="52"/>
      <c r="UIR1" s="55"/>
      <c r="UIS1" s="628"/>
      <c r="UIT1" s="628"/>
      <c r="UIU1" s="628"/>
      <c r="UIV1" s="628"/>
      <c r="UIW1" s="628"/>
      <c r="UIX1" s="52"/>
      <c r="UIY1" s="55"/>
      <c r="UIZ1" s="628"/>
      <c r="UJA1" s="628"/>
      <c r="UJB1" s="628"/>
      <c r="UJC1" s="628"/>
      <c r="UJD1" s="628"/>
      <c r="UJE1" s="52"/>
      <c r="UJF1" s="55"/>
      <c r="UJG1" s="628"/>
      <c r="UJH1" s="628"/>
      <c r="UJI1" s="628"/>
      <c r="UJJ1" s="628"/>
      <c r="UJK1" s="628"/>
      <c r="UJL1" s="52"/>
      <c r="UJM1" s="55"/>
      <c r="UJN1" s="628"/>
      <c r="UJO1" s="628"/>
      <c r="UJP1" s="628"/>
      <c r="UJQ1" s="628"/>
      <c r="UJR1" s="628"/>
      <c r="UJS1" s="52"/>
      <c r="UJT1" s="55"/>
      <c r="UJU1" s="628"/>
      <c r="UJV1" s="628"/>
      <c r="UJW1" s="628"/>
      <c r="UJX1" s="628"/>
      <c r="UJY1" s="628"/>
      <c r="UJZ1" s="52"/>
      <c r="UKA1" s="55"/>
      <c r="UKB1" s="628"/>
      <c r="UKC1" s="628"/>
      <c r="UKD1" s="628"/>
      <c r="UKE1" s="628"/>
      <c r="UKF1" s="628"/>
      <c r="UKG1" s="52"/>
      <c r="UKH1" s="55"/>
      <c r="UKI1" s="628"/>
      <c r="UKJ1" s="628"/>
      <c r="UKK1" s="628"/>
      <c r="UKL1" s="628"/>
      <c r="UKM1" s="628"/>
      <c r="UKN1" s="52"/>
      <c r="UKO1" s="55"/>
      <c r="UKP1" s="628"/>
      <c r="UKQ1" s="628"/>
      <c r="UKR1" s="628"/>
      <c r="UKS1" s="628"/>
      <c r="UKT1" s="628"/>
      <c r="UKU1" s="52"/>
      <c r="UKV1" s="55"/>
      <c r="UKW1" s="628"/>
      <c r="UKX1" s="628"/>
      <c r="UKY1" s="628"/>
      <c r="UKZ1" s="628"/>
      <c r="ULA1" s="628"/>
      <c r="ULB1" s="52"/>
      <c r="ULC1" s="55"/>
      <c r="ULD1" s="628"/>
      <c r="ULE1" s="628"/>
      <c r="ULF1" s="628"/>
      <c r="ULG1" s="628"/>
      <c r="ULH1" s="628"/>
      <c r="ULI1" s="52"/>
      <c r="ULJ1" s="55"/>
      <c r="ULK1" s="628"/>
      <c r="ULL1" s="628"/>
      <c r="ULM1" s="628"/>
      <c r="ULN1" s="628"/>
      <c r="ULO1" s="628"/>
      <c r="ULP1" s="52"/>
      <c r="ULQ1" s="55"/>
      <c r="ULR1" s="628"/>
      <c r="ULS1" s="628"/>
      <c r="ULT1" s="628"/>
      <c r="ULU1" s="628"/>
      <c r="ULV1" s="628"/>
      <c r="ULW1" s="52"/>
      <c r="ULX1" s="55"/>
      <c r="ULY1" s="628"/>
      <c r="ULZ1" s="628"/>
      <c r="UMA1" s="628"/>
      <c r="UMB1" s="628"/>
      <c r="UMC1" s="628"/>
      <c r="UMD1" s="52"/>
      <c r="UME1" s="55"/>
      <c r="UMF1" s="628"/>
      <c r="UMG1" s="628"/>
      <c r="UMH1" s="628"/>
      <c r="UMI1" s="628"/>
      <c r="UMJ1" s="628"/>
      <c r="UMK1" s="52"/>
      <c r="UML1" s="55"/>
      <c r="UMM1" s="628"/>
      <c r="UMN1" s="628"/>
      <c r="UMO1" s="628"/>
      <c r="UMP1" s="628"/>
      <c r="UMQ1" s="628"/>
      <c r="UMR1" s="52"/>
      <c r="UMS1" s="55"/>
      <c r="UMT1" s="628"/>
      <c r="UMU1" s="628"/>
      <c r="UMV1" s="628"/>
      <c r="UMW1" s="628"/>
      <c r="UMX1" s="628"/>
      <c r="UMY1" s="52"/>
      <c r="UMZ1" s="55"/>
      <c r="UNA1" s="628"/>
      <c r="UNB1" s="628"/>
      <c r="UNC1" s="628"/>
      <c r="UND1" s="628"/>
      <c r="UNE1" s="628"/>
      <c r="UNF1" s="52"/>
      <c r="UNG1" s="55"/>
      <c r="UNH1" s="628"/>
      <c r="UNI1" s="628"/>
      <c r="UNJ1" s="628"/>
      <c r="UNK1" s="628"/>
      <c r="UNL1" s="628"/>
      <c r="UNM1" s="52"/>
      <c r="UNN1" s="55"/>
      <c r="UNO1" s="628"/>
      <c r="UNP1" s="628"/>
      <c r="UNQ1" s="628"/>
      <c r="UNR1" s="628"/>
      <c r="UNS1" s="628"/>
      <c r="UNT1" s="52"/>
      <c r="UNU1" s="55"/>
      <c r="UNV1" s="628"/>
      <c r="UNW1" s="628"/>
      <c r="UNX1" s="628"/>
      <c r="UNY1" s="628"/>
      <c r="UNZ1" s="628"/>
      <c r="UOA1" s="52"/>
      <c r="UOB1" s="55"/>
      <c r="UOC1" s="628"/>
      <c r="UOD1" s="628"/>
      <c r="UOE1" s="628"/>
      <c r="UOF1" s="628"/>
      <c r="UOG1" s="628"/>
      <c r="UOH1" s="52"/>
      <c r="UOI1" s="55"/>
      <c r="UOJ1" s="628"/>
      <c r="UOK1" s="628"/>
      <c r="UOL1" s="628"/>
      <c r="UOM1" s="628"/>
      <c r="UON1" s="628"/>
      <c r="UOO1" s="52"/>
      <c r="UOP1" s="55"/>
      <c r="UOQ1" s="628"/>
      <c r="UOR1" s="628"/>
      <c r="UOS1" s="628"/>
      <c r="UOT1" s="628"/>
      <c r="UOU1" s="628"/>
      <c r="UOV1" s="52"/>
      <c r="UOW1" s="55"/>
      <c r="UOX1" s="628"/>
      <c r="UOY1" s="628"/>
      <c r="UOZ1" s="628"/>
      <c r="UPA1" s="628"/>
      <c r="UPB1" s="628"/>
      <c r="UPC1" s="52"/>
      <c r="UPD1" s="55"/>
      <c r="UPE1" s="628"/>
      <c r="UPF1" s="628"/>
      <c r="UPG1" s="628"/>
      <c r="UPH1" s="628"/>
      <c r="UPI1" s="628"/>
      <c r="UPJ1" s="52"/>
      <c r="UPK1" s="55"/>
      <c r="UPL1" s="628"/>
      <c r="UPM1" s="628"/>
      <c r="UPN1" s="628"/>
      <c r="UPO1" s="628"/>
      <c r="UPP1" s="628"/>
      <c r="UPQ1" s="52"/>
      <c r="UPR1" s="55"/>
      <c r="UPS1" s="628"/>
      <c r="UPT1" s="628"/>
      <c r="UPU1" s="628"/>
      <c r="UPV1" s="628"/>
      <c r="UPW1" s="628"/>
      <c r="UPX1" s="52"/>
      <c r="UPY1" s="55"/>
      <c r="UPZ1" s="628"/>
      <c r="UQA1" s="628"/>
      <c r="UQB1" s="628"/>
      <c r="UQC1" s="628"/>
      <c r="UQD1" s="628"/>
      <c r="UQE1" s="52"/>
      <c r="UQF1" s="55"/>
      <c r="UQG1" s="628"/>
      <c r="UQH1" s="628"/>
      <c r="UQI1" s="628"/>
      <c r="UQJ1" s="628"/>
      <c r="UQK1" s="628"/>
      <c r="UQL1" s="52"/>
      <c r="UQM1" s="55"/>
      <c r="UQN1" s="628"/>
      <c r="UQO1" s="628"/>
      <c r="UQP1" s="628"/>
      <c r="UQQ1" s="628"/>
      <c r="UQR1" s="628"/>
      <c r="UQS1" s="52"/>
      <c r="UQT1" s="55"/>
      <c r="UQU1" s="628"/>
      <c r="UQV1" s="628"/>
      <c r="UQW1" s="628"/>
      <c r="UQX1" s="628"/>
      <c r="UQY1" s="628"/>
      <c r="UQZ1" s="52"/>
      <c r="URA1" s="55"/>
      <c r="URB1" s="628"/>
      <c r="URC1" s="628"/>
      <c r="URD1" s="628"/>
      <c r="URE1" s="628"/>
      <c r="URF1" s="628"/>
      <c r="URG1" s="52"/>
      <c r="URH1" s="55"/>
      <c r="URI1" s="628"/>
      <c r="URJ1" s="628"/>
      <c r="URK1" s="628"/>
      <c r="URL1" s="628"/>
      <c r="URM1" s="628"/>
      <c r="URN1" s="52"/>
      <c r="URO1" s="55"/>
      <c r="URP1" s="628"/>
      <c r="URQ1" s="628"/>
      <c r="URR1" s="628"/>
      <c r="URS1" s="628"/>
      <c r="URT1" s="628"/>
      <c r="URU1" s="52"/>
      <c r="URV1" s="55"/>
      <c r="URW1" s="628"/>
      <c r="URX1" s="628"/>
      <c r="URY1" s="628"/>
      <c r="URZ1" s="628"/>
      <c r="USA1" s="628"/>
      <c r="USB1" s="52"/>
      <c r="USC1" s="55"/>
      <c r="USD1" s="628"/>
      <c r="USE1" s="628"/>
      <c r="USF1" s="628"/>
      <c r="USG1" s="628"/>
      <c r="USH1" s="628"/>
      <c r="USI1" s="52"/>
      <c r="USJ1" s="55"/>
      <c r="USK1" s="628"/>
      <c r="USL1" s="628"/>
      <c r="USM1" s="628"/>
      <c r="USN1" s="628"/>
      <c r="USO1" s="628"/>
      <c r="USP1" s="52"/>
      <c r="USQ1" s="55"/>
      <c r="USR1" s="628"/>
      <c r="USS1" s="628"/>
      <c r="UST1" s="628"/>
      <c r="USU1" s="628"/>
      <c r="USV1" s="628"/>
      <c r="USW1" s="52"/>
      <c r="USX1" s="55"/>
      <c r="USY1" s="628"/>
      <c r="USZ1" s="628"/>
      <c r="UTA1" s="628"/>
      <c r="UTB1" s="628"/>
      <c r="UTC1" s="628"/>
      <c r="UTD1" s="52"/>
      <c r="UTE1" s="55"/>
      <c r="UTF1" s="628"/>
      <c r="UTG1" s="628"/>
      <c r="UTH1" s="628"/>
      <c r="UTI1" s="628"/>
      <c r="UTJ1" s="628"/>
      <c r="UTK1" s="52"/>
      <c r="UTL1" s="55"/>
      <c r="UTM1" s="628"/>
      <c r="UTN1" s="628"/>
      <c r="UTO1" s="628"/>
      <c r="UTP1" s="628"/>
      <c r="UTQ1" s="628"/>
      <c r="UTR1" s="52"/>
      <c r="UTS1" s="55"/>
      <c r="UTT1" s="628"/>
      <c r="UTU1" s="628"/>
      <c r="UTV1" s="628"/>
      <c r="UTW1" s="628"/>
      <c r="UTX1" s="628"/>
      <c r="UTY1" s="52"/>
      <c r="UTZ1" s="55"/>
      <c r="UUA1" s="628"/>
      <c r="UUB1" s="628"/>
      <c r="UUC1" s="628"/>
      <c r="UUD1" s="628"/>
      <c r="UUE1" s="628"/>
      <c r="UUF1" s="52"/>
      <c r="UUG1" s="55"/>
      <c r="UUH1" s="628"/>
      <c r="UUI1" s="628"/>
      <c r="UUJ1" s="628"/>
      <c r="UUK1" s="628"/>
      <c r="UUL1" s="628"/>
      <c r="UUM1" s="52"/>
      <c r="UUN1" s="55"/>
      <c r="UUO1" s="628"/>
      <c r="UUP1" s="628"/>
      <c r="UUQ1" s="628"/>
      <c r="UUR1" s="628"/>
      <c r="UUS1" s="628"/>
      <c r="UUT1" s="52"/>
      <c r="UUU1" s="55"/>
      <c r="UUV1" s="628"/>
      <c r="UUW1" s="628"/>
      <c r="UUX1" s="628"/>
      <c r="UUY1" s="628"/>
      <c r="UUZ1" s="628"/>
      <c r="UVA1" s="52"/>
      <c r="UVB1" s="55"/>
      <c r="UVC1" s="628"/>
      <c r="UVD1" s="628"/>
      <c r="UVE1" s="628"/>
      <c r="UVF1" s="628"/>
      <c r="UVG1" s="628"/>
      <c r="UVH1" s="52"/>
      <c r="UVI1" s="55"/>
      <c r="UVJ1" s="628"/>
      <c r="UVK1" s="628"/>
      <c r="UVL1" s="628"/>
      <c r="UVM1" s="628"/>
      <c r="UVN1" s="628"/>
      <c r="UVO1" s="52"/>
      <c r="UVP1" s="55"/>
      <c r="UVQ1" s="628"/>
      <c r="UVR1" s="628"/>
      <c r="UVS1" s="628"/>
      <c r="UVT1" s="628"/>
      <c r="UVU1" s="628"/>
      <c r="UVV1" s="52"/>
      <c r="UVW1" s="55"/>
      <c r="UVX1" s="628"/>
      <c r="UVY1" s="628"/>
      <c r="UVZ1" s="628"/>
      <c r="UWA1" s="628"/>
      <c r="UWB1" s="628"/>
      <c r="UWC1" s="52"/>
      <c r="UWD1" s="55"/>
      <c r="UWE1" s="628"/>
      <c r="UWF1" s="628"/>
      <c r="UWG1" s="628"/>
      <c r="UWH1" s="628"/>
      <c r="UWI1" s="628"/>
      <c r="UWJ1" s="52"/>
      <c r="UWK1" s="55"/>
      <c r="UWL1" s="628"/>
      <c r="UWM1" s="628"/>
      <c r="UWN1" s="628"/>
      <c r="UWO1" s="628"/>
      <c r="UWP1" s="628"/>
      <c r="UWQ1" s="52"/>
      <c r="UWR1" s="55"/>
      <c r="UWS1" s="628"/>
      <c r="UWT1" s="628"/>
      <c r="UWU1" s="628"/>
      <c r="UWV1" s="628"/>
      <c r="UWW1" s="628"/>
      <c r="UWX1" s="52"/>
      <c r="UWY1" s="55"/>
      <c r="UWZ1" s="628"/>
      <c r="UXA1" s="628"/>
      <c r="UXB1" s="628"/>
      <c r="UXC1" s="628"/>
      <c r="UXD1" s="628"/>
      <c r="UXE1" s="52"/>
      <c r="UXF1" s="55"/>
      <c r="UXG1" s="628"/>
      <c r="UXH1" s="628"/>
      <c r="UXI1" s="628"/>
      <c r="UXJ1" s="628"/>
      <c r="UXK1" s="628"/>
      <c r="UXL1" s="52"/>
      <c r="UXM1" s="55"/>
      <c r="UXN1" s="628"/>
      <c r="UXO1" s="628"/>
      <c r="UXP1" s="628"/>
      <c r="UXQ1" s="628"/>
      <c r="UXR1" s="628"/>
      <c r="UXS1" s="52"/>
      <c r="UXT1" s="55"/>
      <c r="UXU1" s="628"/>
      <c r="UXV1" s="628"/>
      <c r="UXW1" s="628"/>
      <c r="UXX1" s="628"/>
      <c r="UXY1" s="628"/>
      <c r="UXZ1" s="52"/>
      <c r="UYA1" s="55"/>
      <c r="UYB1" s="628"/>
      <c r="UYC1" s="628"/>
      <c r="UYD1" s="628"/>
      <c r="UYE1" s="628"/>
      <c r="UYF1" s="628"/>
      <c r="UYG1" s="52"/>
      <c r="UYH1" s="55"/>
      <c r="UYI1" s="628"/>
      <c r="UYJ1" s="628"/>
      <c r="UYK1" s="628"/>
      <c r="UYL1" s="628"/>
      <c r="UYM1" s="628"/>
      <c r="UYN1" s="52"/>
      <c r="UYO1" s="55"/>
      <c r="UYP1" s="628"/>
      <c r="UYQ1" s="628"/>
      <c r="UYR1" s="628"/>
      <c r="UYS1" s="628"/>
      <c r="UYT1" s="628"/>
      <c r="UYU1" s="52"/>
      <c r="UYV1" s="55"/>
      <c r="UYW1" s="628"/>
      <c r="UYX1" s="628"/>
      <c r="UYY1" s="628"/>
      <c r="UYZ1" s="628"/>
      <c r="UZA1" s="628"/>
      <c r="UZB1" s="52"/>
      <c r="UZC1" s="55"/>
      <c r="UZD1" s="628"/>
      <c r="UZE1" s="628"/>
      <c r="UZF1" s="628"/>
      <c r="UZG1" s="628"/>
      <c r="UZH1" s="628"/>
      <c r="UZI1" s="52"/>
      <c r="UZJ1" s="55"/>
      <c r="UZK1" s="628"/>
      <c r="UZL1" s="628"/>
      <c r="UZM1" s="628"/>
      <c r="UZN1" s="628"/>
      <c r="UZO1" s="628"/>
      <c r="UZP1" s="52"/>
      <c r="UZQ1" s="55"/>
      <c r="UZR1" s="628"/>
      <c r="UZS1" s="628"/>
      <c r="UZT1" s="628"/>
      <c r="UZU1" s="628"/>
      <c r="UZV1" s="628"/>
      <c r="UZW1" s="52"/>
      <c r="UZX1" s="55"/>
      <c r="UZY1" s="628"/>
      <c r="UZZ1" s="628"/>
      <c r="VAA1" s="628"/>
      <c r="VAB1" s="628"/>
      <c r="VAC1" s="628"/>
      <c r="VAD1" s="52"/>
      <c r="VAE1" s="55"/>
      <c r="VAF1" s="628"/>
      <c r="VAG1" s="628"/>
      <c r="VAH1" s="628"/>
      <c r="VAI1" s="628"/>
      <c r="VAJ1" s="628"/>
      <c r="VAK1" s="52"/>
      <c r="VAL1" s="55"/>
      <c r="VAM1" s="628"/>
      <c r="VAN1" s="628"/>
      <c r="VAO1" s="628"/>
      <c r="VAP1" s="628"/>
      <c r="VAQ1" s="628"/>
      <c r="VAR1" s="52"/>
      <c r="VAS1" s="55"/>
      <c r="VAT1" s="628"/>
      <c r="VAU1" s="628"/>
      <c r="VAV1" s="628"/>
      <c r="VAW1" s="628"/>
      <c r="VAX1" s="628"/>
      <c r="VAY1" s="52"/>
      <c r="VAZ1" s="55"/>
      <c r="VBA1" s="628"/>
      <c r="VBB1" s="628"/>
      <c r="VBC1" s="628"/>
      <c r="VBD1" s="628"/>
      <c r="VBE1" s="628"/>
      <c r="VBF1" s="52"/>
      <c r="VBG1" s="55"/>
      <c r="VBH1" s="628"/>
      <c r="VBI1" s="628"/>
      <c r="VBJ1" s="628"/>
      <c r="VBK1" s="628"/>
      <c r="VBL1" s="628"/>
      <c r="VBM1" s="52"/>
      <c r="VBN1" s="55"/>
      <c r="VBO1" s="628"/>
      <c r="VBP1" s="628"/>
      <c r="VBQ1" s="628"/>
      <c r="VBR1" s="628"/>
      <c r="VBS1" s="628"/>
      <c r="VBT1" s="52"/>
      <c r="VBU1" s="55"/>
      <c r="VBV1" s="628"/>
      <c r="VBW1" s="628"/>
      <c r="VBX1" s="628"/>
      <c r="VBY1" s="628"/>
      <c r="VBZ1" s="628"/>
      <c r="VCA1" s="52"/>
      <c r="VCB1" s="55"/>
      <c r="VCC1" s="628"/>
      <c r="VCD1" s="628"/>
      <c r="VCE1" s="628"/>
      <c r="VCF1" s="628"/>
      <c r="VCG1" s="628"/>
      <c r="VCH1" s="52"/>
      <c r="VCI1" s="55"/>
      <c r="VCJ1" s="628"/>
      <c r="VCK1" s="628"/>
      <c r="VCL1" s="628"/>
      <c r="VCM1" s="628"/>
      <c r="VCN1" s="628"/>
      <c r="VCO1" s="52"/>
      <c r="VCP1" s="55"/>
      <c r="VCQ1" s="628"/>
      <c r="VCR1" s="628"/>
      <c r="VCS1" s="628"/>
      <c r="VCT1" s="628"/>
      <c r="VCU1" s="628"/>
      <c r="VCV1" s="52"/>
      <c r="VCW1" s="55"/>
      <c r="VCX1" s="628"/>
      <c r="VCY1" s="628"/>
      <c r="VCZ1" s="628"/>
      <c r="VDA1" s="628"/>
      <c r="VDB1" s="628"/>
      <c r="VDC1" s="52"/>
      <c r="VDD1" s="55"/>
      <c r="VDE1" s="628"/>
      <c r="VDF1" s="628"/>
      <c r="VDG1" s="628"/>
      <c r="VDH1" s="628"/>
      <c r="VDI1" s="628"/>
      <c r="VDJ1" s="52"/>
      <c r="VDK1" s="55"/>
      <c r="VDL1" s="628"/>
      <c r="VDM1" s="628"/>
      <c r="VDN1" s="628"/>
      <c r="VDO1" s="628"/>
      <c r="VDP1" s="628"/>
      <c r="VDQ1" s="52"/>
      <c r="VDR1" s="55"/>
      <c r="VDS1" s="628"/>
      <c r="VDT1" s="628"/>
      <c r="VDU1" s="628"/>
      <c r="VDV1" s="628"/>
      <c r="VDW1" s="628"/>
      <c r="VDX1" s="52"/>
      <c r="VDY1" s="55"/>
      <c r="VDZ1" s="628"/>
      <c r="VEA1" s="628"/>
      <c r="VEB1" s="628"/>
      <c r="VEC1" s="628"/>
      <c r="VED1" s="628"/>
      <c r="VEE1" s="52"/>
      <c r="VEF1" s="55"/>
      <c r="VEG1" s="628"/>
      <c r="VEH1" s="628"/>
      <c r="VEI1" s="628"/>
      <c r="VEJ1" s="628"/>
      <c r="VEK1" s="628"/>
      <c r="VEL1" s="52"/>
      <c r="VEM1" s="55"/>
      <c r="VEN1" s="628"/>
      <c r="VEO1" s="628"/>
      <c r="VEP1" s="628"/>
      <c r="VEQ1" s="628"/>
      <c r="VER1" s="628"/>
      <c r="VES1" s="52"/>
      <c r="VET1" s="55"/>
      <c r="VEU1" s="628"/>
      <c r="VEV1" s="628"/>
      <c r="VEW1" s="628"/>
      <c r="VEX1" s="628"/>
      <c r="VEY1" s="628"/>
      <c r="VEZ1" s="52"/>
      <c r="VFA1" s="55"/>
      <c r="VFB1" s="628"/>
      <c r="VFC1" s="628"/>
      <c r="VFD1" s="628"/>
      <c r="VFE1" s="628"/>
      <c r="VFF1" s="628"/>
      <c r="VFG1" s="52"/>
      <c r="VFH1" s="55"/>
      <c r="VFI1" s="628"/>
      <c r="VFJ1" s="628"/>
      <c r="VFK1" s="628"/>
      <c r="VFL1" s="628"/>
      <c r="VFM1" s="628"/>
      <c r="VFN1" s="52"/>
      <c r="VFO1" s="55"/>
      <c r="VFP1" s="628"/>
      <c r="VFQ1" s="628"/>
      <c r="VFR1" s="628"/>
      <c r="VFS1" s="628"/>
      <c r="VFT1" s="628"/>
      <c r="VFU1" s="52"/>
      <c r="VFV1" s="55"/>
      <c r="VFW1" s="628"/>
      <c r="VFX1" s="628"/>
      <c r="VFY1" s="628"/>
      <c r="VFZ1" s="628"/>
      <c r="VGA1" s="628"/>
      <c r="VGB1" s="52"/>
      <c r="VGC1" s="55"/>
      <c r="VGD1" s="628"/>
      <c r="VGE1" s="628"/>
      <c r="VGF1" s="628"/>
      <c r="VGG1" s="628"/>
      <c r="VGH1" s="628"/>
      <c r="VGI1" s="52"/>
      <c r="VGJ1" s="55"/>
      <c r="VGK1" s="628"/>
      <c r="VGL1" s="628"/>
      <c r="VGM1" s="628"/>
      <c r="VGN1" s="628"/>
      <c r="VGO1" s="628"/>
      <c r="VGP1" s="52"/>
      <c r="VGQ1" s="55"/>
      <c r="VGR1" s="628"/>
      <c r="VGS1" s="628"/>
      <c r="VGT1" s="628"/>
      <c r="VGU1" s="628"/>
      <c r="VGV1" s="628"/>
      <c r="VGW1" s="52"/>
      <c r="VGX1" s="55"/>
      <c r="VGY1" s="628"/>
      <c r="VGZ1" s="628"/>
      <c r="VHA1" s="628"/>
      <c r="VHB1" s="628"/>
      <c r="VHC1" s="628"/>
      <c r="VHD1" s="52"/>
      <c r="VHE1" s="55"/>
      <c r="VHF1" s="628"/>
      <c r="VHG1" s="628"/>
      <c r="VHH1" s="628"/>
      <c r="VHI1" s="628"/>
      <c r="VHJ1" s="628"/>
      <c r="VHK1" s="52"/>
      <c r="VHL1" s="55"/>
      <c r="VHM1" s="628"/>
      <c r="VHN1" s="628"/>
      <c r="VHO1" s="628"/>
      <c r="VHP1" s="628"/>
      <c r="VHQ1" s="628"/>
      <c r="VHR1" s="52"/>
      <c r="VHS1" s="55"/>
      <c r="VHT1" s="628"/>
      <c r="VHU1" s="628"/>
      <c r="VHV1" s="628"/>
      <c r="VHW1" s="628"/>
      <c r="VHX1" s="628"/>
      <c r="VHY1" s="52"/>
      <c r="VHZ1" s="55"/>
      <c r="VIA1" s="628"/>
      <c r="VIB1" s="628"/>
      <c r="VIC1" s="628"/>
      <c r="VID1" s="628"/>
      <c r="VIE1" s="628"/>
      <c r="VIF1" s="52"/>
      <c r="VIG1" s="55"/>
      <c r="VIH1" s="628"/>
      <c r="VII1" s="628"/>
      <c r="VIJ1" s="628"/>
      <c r="VIK1" s="628"/>
      <c r="VIL1" s="628"/>
      <c r="VIM1" s="52"/>
      <c r="VIN1" s="55"/>
      <c r="VIO1" s="628"/>
      <c r="VIP1" s="628"/>
      <c r="VIQ1" s="628"/>
      <c r="VIR1" s="628"/>
      <c r="VIS1" s="628"/>
      <c r="VIT1" s="52"/>
      <c r="VIU1" s="55"/>
      <c r="VIV1" s="628"/>
      <c r="VIW1" s="628"/>
      <c r="VIX1" s="628"/>
      <c r="VIY1" s="628"/>
      <c r="VIZ1" s="628"/>
      <c r="VJA1" s="52"/>
      <c r="VJB1" s="55"/>
      <c r="VJC1" s="628"/>
      <c r="VJD1" s="628"/>
      <c r="VJE1" s="628"/>
      <c r="VJF1" s="628"/>
      <c r="VJG1" s="628"/>
      <c r="VJH1" s="52"/>
      <c r="VJI1" s="55"/>
      <c r="VJJ1" s="628"/>
      <c r="VJK1" s="628"/>
      <c r="VJL1" s="628"/>
      <c r="VJM1" s="628"/>
      <c r="VJN1" s="628"/>
      <c r="VJO1" s="52"/>
      <c r="VJP1" s="55"/>
      <c r="VJQ1" s="628"/>
      <c r="VJR1" s="628"/>
      <c r="VJS1" s="628"/>
      <c r="VJT1" s="628"/>
      <c r="VJU1" s="628"/>
      <c r="VJV1" s="52"/>
      <c r="VJW1" s="55"/>
      <c r="VJX1" s="628"/>
      <c r="VJY1" s="628"/>
      <c r="VJZ1" s="628"/>
      <c r="VKA1" s="628"/>
      <c r="VKB1" s="628"/>
      <c r="VKC1" s="52"/>
      <c r="VKD1" s="55"/>
      <c r="VKE1" s="628"/>
      <c r="VKF1" s="628"/>
      <c r="VKG1" s="628"/>
      <c r="VKH1" s="628"/>
      <c r="VKI1" s="628"/>
      <c r="VKJ1" s="52"/>
      <c r="VKK1" s="55"/>
      <c r="VKL1" s="628"/>
      <c r="VKM1" s="628"/>
      <c r="VKN1" s="628"/>
      <c r="VKO1" s="628"/>
      <c r="VKP1" s="628"/>
      <c r="VKQ1" s="52"/>
      <c r="VKR1" s="55"/>
      <c r="VKS1" s="628"/>
      <c r="VKT1" s="628"/>
      <c r="VKU1" s="628"/>
      <c r="VKV1" s="628"/>
      <c r="VKW1" s="628"/>
      <c r="VKX1" s="52"/>
      <c r="VKY1" s="55"/>
      <c r="VKZ1" s="628"/>
      <c r="VLA1" s="628"/>
      <c r="VLB1" s="628"/>
      <c r="VLC1" s="628"/>
      <c r="VLD1" s="628"/>
      <c r="VLE1" s="52"/>
      <c r="VLF1" s="55"/>
      <c r="VLG1" s="628"/>
      <c r="VLH1" s="628"/>
      <c r="VLI1" s="628"/>
      <c r="VLJ1" s="628"/>
      <c r="VLK1" s="628"/>
      <c r="VLL1" s="52"/>
      <c r="VLM1" s="55"/>
      <c r="VLN1" s="628"/>
      <c r="VLO1" s="628"/>
      <c r="VLP1" s="628"/>
      <c r="VLQ1" s="628"/>
      <c r="VLR1" s="628"/>
      <c r="VLS1" s="52"/>
      <c r="VLT1" s="55"/>
      <c r="VLU1" s="628"/>
      <c r="VLV1" s="628"/>
      <c r="VLW1" s="628"/>
      <c r="VLX1" s="628"/>
      <c r="VLY1" s="628"/>
      <c r="VLZ1" s="52"/>
      <c r="VMA1" s="55"/>
      <c r="VMB1" s="628"/>
      <c r="VMC1" s="628"/>
      <c r="VMD1" s="628"/>
      <c r="VME1" s="628"/>
      <c r="VMF1" s="628"/>
      <c r="VMG1" s="52"/>
      <c r="VMH1" s="55"/>
      <c r="VMI1" s="628"/>
      <c r="VMJ1" s="628"/>
      <c r="VMK1" s="628"/>
      <c r="VML1" s="628"/>
      <c r="VMM1" s="628"/>
      <c r="VMN1" s="52"/>
      <c r="VMO1" s="55"/>
      <c r="VMP1" s="628"/>
      <c r="VMQ1" s="628"/>
      <c r="VMR1" s="628"/>
      <c r="VMS1" s="628"/>
      <c r="VMT1" s="628"/>
      <c r="VMU1" s="52"/>
      <c r="VMV1" s="55"/>
      <c r="VMW1" s="628"/>
      <c r="VMX1" s="628"/>
      <c r="VMY1" s="628"/>
      <c r="VMZ1" s="628"/>
      <c r="VNA1" s="628"/>
      <c r="VNB1" s="52"/>
      <c r="VNC1" s="55"/>
      <c r="VND1" s="628"/>
      <c r="VNE1" s="628"/>
      <c r="VNF1" s="628"/>
      <c r="VNG1" s="628"/>
      <c r="VNH1" s="628"/>
      <c r="VNI1" s="52"/>
      <c r="VNJ1" s="55"/>
      <c r="VNK1" s="628"/>
      <c r="VNL1" s="628"/>
      <c r="VNM1" s="628"/>
      <c r="VNN1" s="628"/>
      <c r="VNO1" s="628"/>
      <c r="VNP1" s="52"/>
      <c r="VNQ1" s="55"/>
      <c r="VNR1" s="628"/>
      <c r="VNS1" s="628"/>
      <c r="VNT1" s="628"/>
      <c r="VNU1" s="628"/>
      <c r="VNV1" s="628"/>
      <c r="VNW1" s="52"/>
      <c r="VNX1" s="55"/>
      <c r="VNY1" s="628"/>
      <c r="VNZ1" s="628"/>
      <c r="VOA1" s="628"/>
      <c r="VOB1" s="628"/>
      <c r="VOC1" s="628"/>
      <c r="VOD1" s="52"/>
      <c r="VOE1" s="55"/>
      <c r="VOF1" s="628"/>
      <c r="VOG1" s="628"/>
      <c r="VOH1" s="628"/>
      <c r="VOI1" s="628"/>
      <c r="VOJ1" s="628"/>
      <c r="VOK1" s="52"/>
      <c r="VOL1" s="55"/>
      <c r="VOM1" s="628"/>
      <c r="VON1" s="628"/>
      <c r="VOO1" s="628"/>
      <c r="VOP1" s="628"/>
      <c r="VOQ1" s="628"/>
      <c r="VOR1" s="52"/>
      <c r="VOS1" s="55"/>
      <c r="VOT1" s="628"/>
      <c r="VOU1" s="628"/>
      <c r="VOV1" s="628"/>
      <c r="VOW1" s="628"/>
      <c r="VOX1" s="628"/>
      <c r="VOY1" s="52"/>
      <c r="VOZ1" s="55"/>
      <c r="VPA1" s="628"/>
      <c r="VPB1" s="628"/>
      <c r="VPC1" s="628"/>
      <c r="VPD1" s="628"/>
      <c r="VPE1" s="628"/>
      <c r="VPF1" s="52"/>
      <c r="VPG1" s="55"/>
      <c r="VPH1" s="628"/>
      <c r="VPI1" s="628"/>
      <c r="VPJ1" s="628"/>
      <c r="VPK1" s="628"/>
      <c r="VPL1" s="628"/>
      <c r="VPM1" s="52"/>
      <c r="VPN1" s="55"/>
      <c r="VPO1" s="628"/>
      <c r="VPP1" s="628"/>
      <c r="VPQ1" s="628"/>
      <c r="VPR1" s="628"/>
      <c r="VPS1" s="628"/>
      <c r="VPT1" s="52"/>
      <c r="VPU1" s="55"/>
      <c r="VPV1" s="628"/>
      <c r="VPW1" s="628"/>
      <c r="VPX1" s="628"/>
      <c r="VPY1" s="628"/>
      <c r="VPZ1" s="628"/>
      <c r="VQA1" s="52"/>
      <c r="VQB1" s="55"/>
      <c r="VQC1" s="628"/>
      <c r="VQD1" s="628"/>
      <c r="VQE1" s="628"/>
      <c r="VQF1" s="628"/>
      <c r="VQG1" s="628"/>
      <c r="VQH1" s="52"/>
      <c r="VQI1" s="55"/>
      <c r="VQJ1" s="628"/>
      <c r="VQK1" s="628"/>
      <c r="VQL1" s="628"/>
      <c r="VQM1" s="628"/>
      <c r="VQN1" s="628"/>
      <c r="VQO1" s="52"/>
      <c r="VQP1" s="55"/>
      <c r="VQQ1" s="628"/>
      <c r="VQR1" s="628"/>
      <c r="VQS1" s="628"/>
      <c r="VQT1" s="628"/>
      <c r="VQU1" s="628"/>
      <c r="VQV1" s="52"/>
      <c r="VQW1" s="55"/>
      <c r="VQX1" s="628"/>
      <c r="VQY1" s="628"/>
      <c r="VQZ1" s="628"/>
      <c r="VRA1" s="628"/>
      <c r="VRB1" s="628"/>
      <c r="VRC1" s="52"/>
      <c r="VRD1" s="55"/>
      <c r="VRE1" s="628"/>
      <c r="VRF1" s="628"/>
      <c r="VRG1" s="628"/>
      <c r="VRH1" s="628"/>
      <c r="VRI1" s="628"/>
      <c r="VRJ1" s="52"/>
      <c r="VRK1" s="55"/>
      <c r="VRL1" s="628"/>
      <c r="VRM1" s="628"/>
      <c r="VRN1" s="628"/>
      <c r="VRO1" s="628"/>
      <c r="VRP1" s="628"/>
      <c r="VRQ1" s="52"/>
      <c r="VRR1" s="55"/>
      <c r="VRS1" s="628"/>
      <c r="VRT1" s="628"/>
      <c r="VRU1" s="628"/>
      <c r="VRV1" s="628"/>
      <c r="VRW1" s="628"/>
      <c r="VRX1" s="52"/>
      <c r="VRY1" s="55"/>
      <c r="VRZ1" s="628"/>
      <c r="VSA1" s="628"/>
      <c r="VSB1" s="628"/>
      <c r="VSC1" s="628"/>
      <c r="VSD1" s="628"/>
      <c r="VSE1" s="52"/>
      <c r="VSF1" s="55"/>
      <c r="VSG1" s="628"/>
      <c r="VSH1" s="628"/>
      <c r="VSI1" s="628"/>
      <c r="VSJ1" s="628"/>
      <c r="VSK1" s="628"/>
      <c r="VSL1" s="52"/>
      <c r="VSM1" s="55"/>
      <c r="VSN1" s="628"/>
      <c r="VSO1" s="628"/>
      <c r="VSP1" s="628"/>
      <c r="VSQ1" s="628"/>
      <c r="VSR1" s="628"/>
      <c r="VSS1" s="52"/>
      <c r="VST1" s="55"/>
      <c r="VSU1" s="628"/>
      <c r="VSV1" s="628"/>
      <c r="VSW1" s="628"/>
      <c r="VSX1" s="628"/>
      <c r="VSY1" s="628"/>
      <c r="VSZ1" s="52"/>
      <c r="VTA1" s="55"/>
      <c r="VTB1" s="628"/>
      <c r="VTC1" s="628"/>
      <c r="VTD1" s="628"/>
      <c r="VTE1" s="628"/>
      <c r="VTF1" s="628"/>
      <c r="VTG1" s="52"/>
      <c r="VTH1" s="55"/>
      <c r="VTI1" s="628"/>
      <c r="VTJ1" s="628"/>
      <c r="VTK1" s="628"/>
      <c r="VTL1" s="628"/>
      <c r="VTM1" s="628"/>
      <c r="VTN1" s="52"/>
      <c r="VTO1" s="55"/>
      <c r="VTP1" s="628"/>
      <c r="VTQ1" s="628"/>
      <c r="VTR1" s="628"/>
      <c r="VTS1" s="628"/>
      <c r="VTT1" s="628"/>
      <c r="VTU1" s="52"/>
      <c r="VTV1" s="55"/>
      <c r="VTW1" s="628"/>
      <c r="VTX1" s="628"/>
      <c r="VTY1" s="628"/>
      <c r="VTZ1" s="628"/>
      <c r="VUA1" s="628"/>
      <c r="VUB1" s="52"/>
      <c r="VUC1" s="55"/>
      <c r="VUD1" s="628"/>
      <c r="VUE1" s="628"/>
      <c r="VUF1" s="628"/>
      <c r="VUG1" s="628"/>
      <c r="VUH1" s="628"/>
      <c r="VUI1" s="52"/>
      <c r="VUJ1" s="55"/>
      <c r="VUK1" s="628"/>
      <c r="VUL1" s="628"/>
      <c r="VUM1" s="628"/>
      <c r="VUN1" s="628"/>
      <c r="VUO1" s="628"/>
      <c r="VUP1" s="52"/>
      <c r="VUQ1" s="55"/>
      <c r="VUR1" s="628"/>
      <c r="VUS1" s="628"/>
      <c r="VUT1" s="628"/>
      <c r="VUU1" s="628"/>
      <c r="VUV1" s="628"/>
      <c r="VUW1" s="52"/>
      <c r="VUX1" s="55"/>
      <c r="VUY1" s="628"/>
      <c r="VUZ1" s="628"/>
      <c r="VVA1" s="628"/>
      <c r="VVB1" s="628"/>
      <c r="VVC1" s="628"/>
      <c r="VVD1" s="52"/>
      <c r="VVE1" s="55"/>
      <c r="VVF1" s="628"/>
      <c r="VVG1" s="628"/>
      <c r="VVH1" s="628"/>
      <c r="VVI1" s="628"/>
      <c r="VVJ1" s="628"/>
      <c r="VVK1" s="52"/>
      <c r="VVL1" s="55"/>
      <c r="VVM1" s="628"/>
      <c r="VVN1" s="628"/>
      <c r="VVO1" s="628"/>
      <c r="VVP1" s="628"/>
      <c r="VVQ1" s="628"/>
      <c r="VVR1" s="52"/>
      <c r="VVS1" s="55"/>
      <c r="VVT1" s="628"/>
      <c r="VVU1" s="628"/>
      <c r="VVV1" s="628"/>
      <c r="VVW1" s="628"/>
      <c r="VVX1" s="628"/>
      <c r="VVY1" s="52"/>
      <c r="VVZ1" s="55"/>
      <c r="VWA1" s="628"/>
      <c r="VWB1" s="628"/>
      <c r="VWC1" s="628"/>
      <c r="VWD1" s="628"/>
      <c r="VWE1" s="628"/>
      <c r="VWF1" s="52"/>
      <c r="VWG1" s="55"/>
      <c r="VWH1" s="628"/>
      <c r="VWI1" s="628"/>
      <c r="VWJ1" s="628"/>
      <c r="VWK1" s="628"/>
      <c r="VWL1" s="628"/>
      <c r="VWM1" s="52"/>
      <c r="VWN1" s="55"/>
      <c r="VWO1" s="628"/>
      <c r="VWP1" s="628"/>
      <c r="VWQ1" s="628"/>
      <c r="VWR1" s="628"/>
      <c r="VWS1" s="628"/>
      <c r="VWT1" s="52"/>
      <c r="VWU1" s="55"/>
      <c r="VWV1" s="628"/>
      <c r="VWW1" s="628"/>
      <c r="VWX1" s="628"/>
      <c r="VWY1" s="628"/>
      <c r="VWZ1" s="628"/>
      <c r="VXA1" s="52"/>
      <c r="VXB1" s="55"/>
      <c r="VXC1" s="628"/>
      <c r="VXD1" s="628"/>
      <c r="VXE1" s="628"/>
      <c r="VXF1" s="628"/>
      <c r="VXG1" s="628"/>
      <c r="VXH1" s="52"/>
      <c r="VXI1" s="55"/>
      <c r="VXJ1" s="628"/>
      <c r="VXK1" s="628"/>
      <c r="VXL1" s="628"/>
      <c r="VXM1" s="628"/>
      <c r="VXN1" s="628"/>
      <c r="VXO1" s="52"/>
      <c r="VXP1" s="55"/>
      <c r="VXQ1" s="628"/>
      <c r="VXR1" s="628"/>
      <c r="VXS1" s="628"/>
      <c r="VXT1" s="628"/>
      <c r="VXU1" s="628"/>
      <c r="VXV1" s="52"/>
      <c r="VXW1" s="55"/>
      <c r="VXX1" s="628"/>
      <c r="VXY1" s="628"/>
      <c r="VXZ1" s="628"/>
      <c r="VYA1" s="628"/>
      <c r="VYB1" s="628"/>
      <c r="VYC1" s="52"/>
      <c r="VYD1" s="55"/>
      <c r="VYE1" s="628"/>
      <c r="VYF1" s="628"/>
      <c r="VYG1" s="628"/>
      <c r="VYH1" s="628"/>
      <c r="VYI1" s="628"/>
      <c r="VYJ1" s="52"/>
      <c r="VYK1" s="55"/>
      <c r="VYL1" s="628"/>
      <c r="VYM1" s="628"/>
      <c r="VYN1" s="628"/>
      <c r="VYO1" s="628"/>
      <c r="VYP1" s="628"/>
      <c r="VYQ1" s="52"/>
      <c r="VYR1" s="55"/>
      <c r="VYS1" s="628"/>
      <c r="VYT1" s="628"/>
      <c r="VYU1" s="628"/>
      <c r="VYV1" s="628"/>
      <c r="VYW1" s="628"/>
      <c r="VYX1" s="52"/>
      <c r="VYY1" s="55"/>
      <c r="VYZ1" s="628"/>
      <c r="VZA1" s="628"/>
      <c r="VZB1" s="628"/>
      <c r="VZC1" s="628"/>
      <c r="VZD1" s="628"/>
      <c r="VZE1" s="52"/>
      <c r="VZF1" s="55"/>
      <c r="VZG1" s="628"/>
      <c r="VZH1" s="628"/>
      <c r="VZI1" s="628"/>
      <c r="VZJ1" s="628"/>
      <c r="VZK1" s="628"/>
      <c r="VZL1" s="52"/>
      <c r="VZM1" s="55"/>
      <c r="VZN1" s="628"/>
      <c r="VZO1" s="628"/>
      <c r="VZP1" s="628"/>
      <c r="VZQ1" s="628"/>
      <c r="VZR1" s="628"/>
      <c r="VZS1" s="52"/>
      <c r="VZT1" s="55"/>
      <c r="VZU1" s="628"/>
      <c r="VZV1" s="628"/>
      <c r="VZW1" s="628"/>
      <c r="VZX1" s="628"/>
      <c r="VZY1" s="628"/>
      <c r="VZZ1" s="52"/>
      <c r="WAA1" s="55"/>
      <c r="WAB1" s="628"/>
      <c r="WAC1" s="628"/>
      <c r="WAD1" s="628"/>
      <c r="WAE1" s="628"/>
      <c r="WAF1" s="628"/>
      <c r="WAG1" s="52"/>
      <c r="WAH1" s="55"/>
      <c r="WAI1" s="628"/>
      <c r="WAJ1" s="628"/>
      <c r="WAK1" s="628"/>
      <c r="WAL1" s="628"/>
      <c r="WAM1" s="628"/>
      <c r="WAN1" s="52"/>
      <c r="WAO1" s="55"/>
      <c r="WAP1" s="628"/>
      <c r="WAQ1" s="628"/>
      <c r="WAR1" s="628"/>
      <c r="WAS1" s="628"/>
      <c r="WAT1" s="628"/>
      <c r="WAU1" s="52"/>
      <c r="WAV1" s="55"/>
      <c r="WAW1" s="628"/>
      <c r="WAX1" s="628"/>
      <c r="WAY1" s="628"/>
      <c r="WAZ1" s="628"/>
      <c r="WBA1" s="628"/>
      <c r="WBB1" s="52"/>
      <c r="WBC1" s="55"/>
      <c r="WBD1" s="628"/>
      <c r="WBE1" s="628"/>
      <c r="WBF1" s="628"/>
      <c r="WBG1" s="628"/>
      <c r="WBH1" s="628"/>
      <c r="WBI1" s="52"/>
      <c r="WBJ1" s="55"/>
      <c r="WBK1" s="628"/>
      <c r="WBL1" s="628"/>
      <c r="WBM1" s="628"/>
      <c r="WBN1" s="628"/>
      <c r="WBO1" s="628"/>
      <c r="WBP1" s="52"/>
      <c r="WBQ1" s="55"/>
      <c r="WBR1" s="628"/>
      <c r="WBS1" s="628"/>
      <c r="WBT1" s="628"/>
      <c r="WBU1" s="628"/>
      <c r="WBV1" s="628"/>
      <c r="WBW1" s="52"/>
      <c r="WBX1" s="55"/>
      <c r="WBY1" s="628"/>
      <c r="WBZ1" s="628"/>
      <c r="WCA1" s="628"/>
      <c r="WCB1" s="628"/>
      <c r="WCC1" s="628"/>
      <c r="WCD1" s="52"/>
      <c r="WCE1" s="55"/>
      <c r="WCF1" s="628"/>
      <c r="WCG1" s="628"/>
      <c r="WCH1" s="628"/>
      <c r="WCI1" s="628"/>
      <c r="WCJ1" s="628"/>
      <c r="WCK1" s="52"/>
      <c r="WCL1" s="55"/>
      <c r="WCM1" s="628"/>
      <c r="WCN1" s="628"/>
      <c r="WCO1" s="628"/>
      <c r="WCP1" s="628"/>
      <c r="WCQ1" s="628"/>
      <c r="WCR1" s="52"/>
      <c r="WCS1" s="55"/>
      <c r="WCT1" s="628"/>
      <c r="WCU1" s="628"/>
      <c r="WCV1" s="628"/>
      <c r="WCW1" s="628"/>
      <c r="WCX1" s="628"/>
      <c r="WCY1" s="52"/>
      <c r="WCZ1" s="55"/>
      <c r="WDA1" s="628"/>
      <c r="WDB1" s="628"/>
      <c r="WDC1" s="628"/>
      <c r="WDD1" s="628"/>
      <c r="WDE1" s="628"/>
      <c r="WDF1" s="52"/>
      <c r="WDG1" s="55"/>
      <c r="WDH1" s="628"/>
      <c r="WDI1" s="628"/>
      <c r="WDJ1" s="628"/>
      <c r="WDK1" s="628"/>
      <c r="WDL1" s="628"/>
      <c r="WDM1" s="52"/>
      <c r="WDN1" s="55"/>
      <c r="WDO1" s="628"/>
      <c r="WDP1" s="628"/>
      <c r="WDQ1" s="628"/>
      <c r="WDR1" s="628"/>
      <c r="WDS1" s="628"/>
      <c r="WDT1" s="52"/>
      <c r="WDU1" s="55"/>
      <c r="WDV1" s="628"/>
      <c r="WDW1" s="628"/>
      <c r="WDX1" s="628"/>
      <c r="WDY1" s="628"/>
      <c r="WDZ1" s="628"/>
      <c r="WEA1" s="52"/>
      <c r="WEB1" s="55"/>
      <c r="WEC1" s="628"/>
      <c r="WED1" s="628"/>
      <c r="WEE1" s="628"/>
      <c r="WEF1" s="628"/>
      <c r="WEG1" s="628"/>
      <c r="WEH1" s="52"/>
      <c r="WEI1" s="55"/>
      <c r="WEJ1" s="628"/>
      <c r="WEK1" s="628"/>
      <c r="WEL1" s="628"/>
      <c r="WEM1" s="628"/>
      <c r="WEN1" s="628"/>
      <c r="WEO1" s="52"/>
      <c r="WEP1" s="55"/>
      <c r="WEQ1" s="628"/>
      <c r="WER1" s="628"/>
      <c r="WES1" s="628"/>
      <c r="WET1" s="628"/>
      <c r="WEU1" s="628"/>
      <c r="WEV1" s="52"/>
      <c r="WEW1" s="55"/>
      <c r="WEX1" s="628"/>
      <c r="WEY1" s="628"/>
      <c r="WEZ1" s="628"/>
      <c r="WFA1" s="628"/>
      <c r="WFB1" s="628"/>
      <c r="WFC1" s="52"/>
      <c r="WFD1" s="55"/>
      <c r="WFE1" s="628"/>
      <c r="WFF1" s="628"/>
      <c r="WFG1" s="628"/>
      <c r="WFH1" s="628"/>
      <c r="WFI1" s="628"/>
      <c r="WFJ1" s="52"/>
      <c r="WFK1" s="55"/>
      <c r="WFL1" s="628"/>
      <c r="WFM1" s="628"/>
      <c r="WFN1" s="628"/>
      <c r="WFO1" s="628"/>
      <c r="WFP1" s="628"/>
      <c r="WFQ1" s="52"/>
      <c r="WFR1" s="55"/>
      <c r="WFS1" s="628"/>
      <c r="WFT1" s="628"/>
      <c r="WFU1" s="628"/>
      <c r="WFV1" s="628"/>
      <c r="WFW1" s="628"/>
      <c r="WFX1" s="52"/>
      <c r="WFY1" s="55"/>
      <c r="WFZ1" s="628"/>
      <c r="WGA1" s="628"/>
      <c r="WGB1" s="628"/>
      <c r="WGC1" s="628"/>
      <c r="WGD1" s="628"/>
      <c r="WGE1" s="52"/>
      <c r="WGF1" s="55"/>
      <c r="WGG1" s="628"/>
      <c r="WGH1" s="628"/>
      <c r="WGI1" s="628"/>
      <c r="WGJ1" s="628"/>
      <c r="WGK1" s="628"/>
      <c r="WGL1" s="52"/>
      <c r="WGM1" s="55"/>
      <c r="WGN1" s="628"/>
      <c r="WGO1" s="628"/>
      <c r="WGP1" s="628"/>
      <c r="WGQ1" s="628"/>
      <c r="WGR1" s="628"/>
      <c r="WGS1" s="52"/>
      <c r="WGT1" s="55"/>
      <c r="WGU1" s="628"/>
      <c r="WGV1" s="628"/>
      <c r="WGW1" s="628"/>
      <c r="WGX1" s="628"/>
      <c r="WGY1" s="628"/>
      <c r="WGZ1" s="52"/>
      <c r="WHA1" s="55"/>
      <c r="WHB1" s="628"/>
      <c r="WHC1" s="628"/>
      <c r="WHD1" s="628"/>
      <c r="WHE1" s="628"/>
      <c r="WHF1" s="628"/>
      <c r="WHG1" s="52"/>
      <c r="WHH1" s="55"/>
      <c r="WHI1" s="628"/>
      <c r="WHJ1" s="628"/>
      <c r="WHK1" s="628"/>
      <c r="WHL1" s="628"/>
      <c r="WHM1" s="628"/>
      <c r="WHN1" s="52"/>
      <c r="WHO1" s="55"/>
      <c r="WHP1" s="628"/>
      <c r="WHQ1" s="628"/>
      <c r="WHR1" s="628"/>
      <c r="WHS1" s="628"/>
      <c r="WHT1" s="628"/>
      <c r="WHU1" s="52"/>
      <c r="WHV1" s="55"/>
      <c r="WHW1" s="628"/>
      <c r="WHX1" s="628"/>
      <c r="WHY1" s="628"/>
      <c r="WHZ1" s="628"/>
      <c r="WIA1" s="628"/>
      <c r="WIB1" s="52"/>
      <c r="WIC1" s="55"/>
      <c r="WID1" s="628"/>
      <c r="WIE1" s="628"/>
      <c r="WIF1" s="628"/>
      <c r="WIG1" s="628"/>
      <c r="WIH1" s="628"/>
      <c r="WII1" s="52"/>
      <c r="WIJ1" s="55"/>
      <c r="WIK1" s="628"/>
      <c r="WIL1" s="628"/>
      <c r="WIM1" s="628"/>
      <c r="WIN1" s="628"/>
      <c r="WIO1" s="628"/>
      <c r="WIP1" s="52"/>
      <c r="WIQ1" s="55"/>
      <c r="WIR1" s="628"/>
      <c r="WIS1" s="628"/>
      <c r="WIT1" s="628"/>
      <c r="WIU1" s="628"/>
      <c r="WIV1" s="628"/>
      <c r="WIW1" s="52"/>
      <c r="WIX1" s="55"/>
      <c r="WIY1" s="628"/>
      <c r="WIZ1" s="628"/>
      <c r="WJA1" s="628"/>
      <c r="WJB1" s="628"/>
      <c r="WJC1" s="628"/>
      <c r="WJD1" s="52"/>
      <c r="WJE1" s="55"/>
      <c r="WJF1" s="628"/>
      <c r="WJG1" s="628"/>
      <c r="WJH1" s="628"/>
      <c r="WJI1" s="628"/>
      <c r="WJJ1" s="628"/>
      <c r="WJK1" s="52"/>
      <c r="WJL1" s="55"/>
      <c r="WJM1" s="628"/>
      <c r="WJN1" s="628"/>
      <c r="WJO1" s="628"/>
      <c r="WJP1" s="628"/>
      <c r="WJQ1" s="628"/>
      <c r="WJR1" s="52"/>
      <c r="WJS1" s="55"/>
      <c r="WJT1" s="628"/>
      <c r="WJU1" s="628"/>
      <c r="WJV1" s="628"/>
      <c r="WJW1" s="628"/>
      <c r="WJX1" s="628"/>
      <c r="WJY1" s="52"/>
      <c r="WJZ1" s="55"/>
      <c r="WKA1" s="628"/>
      <c r="WKB1" s="628"/>
      <c r="WKC1" s="628"/>
      <c r="WKD1" s="628"/>
      <c r="WKE1" s="628"/>
      <c r="WKF1" s="52"/>
      <c r="WKG1" s="55"/>
      <c r="WKH1" s="628"/>
      <c r="WKI1" s="628"/>
      <c r="WKJ1" s="628"/>
      <c r="WKK1" s="628"/>
      <c r="WKL1" s="628"/>
      <c r="WKM1" s="52"/>
      <c r="WKN1" s="55"/>
      <c r="WKO1" s="628"/>
      <c r="WKP1" s="628"/>
      <c r="WKQ1" s="628"/>
      <c r="WKR1" s="628"/>
      <c r="WKS1" s="628"/>
      <c r="WKT1" s="52"/>
      <c r="WKU1" s="55"/>
      <c r="WKV1" s="628"/>
      <c r="WKW1" s="628"/>
      <c r="WKX1" s="628"/>
      <c r="WKY1" s="628"/>
      <c r="WKZ1" s="628"/>
      <c r="WLA1" s="52"/>
      <c r="WLB1" s="55"/>
      <c r="WLC1" s="628"/>
      <c r="WLD1" s="628"/>
      <c r="WLE1" s="628"/>
      <c r="WLF1" s="628"/>
      <c r="WLG1" s="628"/>
      <c r="WLH1" s="52"/>
      <c r="WLI1" s="55"/>
      <c r="WLJ1" s="628"/>
      <c r="WLK1" s="628"/>
      <c r="WLL1" s="628"/>
      <c r="WLM1" s="628"/>
      <c r="WLN1" s="628"/>
      <c r="WLO1" s="52"/>
      <c r="WLP1" s="55"/>
      <c r="WLQ1" s="628"/>
      <c r="WLR1" s="628"/>
      <c r="WLS1" s="628"/>
      <c r="WLT1" s="628"/>
      <c r="WLU1" s="628"/>
      <c r="WLV1" s="52"/>
      <c r="WLW1" s="55"/>
      <c r="WLX1" s="628"/>
      <c r="WLY1" s="628"/>
      <c r="WLZ1" s="628"/>
      <c r="WMA1" s="628"/>
      <c r="WMB1" s="628"/>
      <c r="WMC1" s="52"/>
      <c r="WMD1" s="55"/>
      <c r="WME1" s="628"/>
      <c r="WMF1" s="628"/>
      <c r="WMG1" s="628"/>
      <c r="WMH1" s="628"/>
      <c r="WMI1" s="628"/>
      <c r="WMJ1" s="52"/>
      <c r="WMK1" s="55"/>
      <c r="WML1" s="628"/>
      <c r="WMM1" s="628"/>
      <c r="WMN1" s="628"/>
      <c r="WMO1" s="628"/>
      <c r="WMP1" s="628"/>
      <c r="WMQ1" s="52"/>
      <c r="WMR1" s="55"/>
      <c r="WMS1" s="628"/>
      <c r="WMT1" s="628"/>
      <c r="WMU1" s="628"/>
      <c r="WMV1" s="628"/>
      <c r="WMW1" s="628"/>
      <c r="WMX1" s="52"/>
      <c r="WMY1" s="55"/>
      <c r="WMZ1" s="628"/>
      <c r="WNA1" s="628"/>
      <c r="WNB1" s="628"/>
      <c r="WNC1" s="628"/>
      <c r="WND1" s="628"/>
      <c r="WNE1" s="52"/>
      <c r="WNF1" s="55"/>
      <c r="WNG1" s="628"/>
      <c r="WNH1" s="628"/>
      <c r="WNI1" s="628"/>
      <c r="WNJ1" s="628"/>
      <c r="WNK1" s="628"/>
      <c r="WNL1" s="52"/>
      <c r="WNM1" s="55"/>
      <c r="WNN1" s="628"/>
      <c r="WNO1" s="628"/>
      <c r="WNP1" s="628"/>
      <c r="WNQ1" s="628"/>
      <c r="WNR1" s="628"/>
      <c r="WNS1" s="52"/>
      <c r="WNT1" s="55"/>
      <c r="WNU1" s="628"/>
      <c r="WNV1" s="628"/>
      <c r="WNW1" s="628"/>
      <c r="WNX1" s="628"/>
      <c r="WNY1" s="628"/>
      <c r="WNZ1" s="52"/>
      <c r="WOA1" s="55"/>
      <c r="WOB1" s="628"/>
      <c r="WOC1" s="628"/>
      <c r="WOD1" s="628"/>
      <c r="WOE1" s="628"/>
      <c r="WOF1" s="628"/>
      <c r="WOG1" s="52"/>
      <c r="WOH1" s="55"/>
      <c r="WOI1" s="628"/>
      <c r="WOJ1" s="628"/>
      <c r="WOK1" s="628"/>
      <c r="WOL1" s="628"/>
      <c r="WOM1" s="628"/>
      <c r="WON1" s="52"/>
      <c r="WOO1" s="55"/>
      <c r="WOP1" s="628"/>
      <c r="WOQ1" s="628"/>
      <c r="WOR1" s="628"/>
      <c r="WOS1" s="628"/>
      <c r="WOT1" s="628"/>
      <c r="WOU1" s="52"/>
      <c r="WOV1" s="55"/>
      <c r="WOW1" s="628"/>
      <c r="WOX1" s="628"/>
      <c r="WOY1" s="628"/>
      <c r="WOZ1" s="628"/>
      <c r="WPA1" s="628"/>
      <c r="WPB1" s="52"/>
      <c r="WPC1" s="55"/>
      <c r="WPD1" s="628"/>
      <c r="WPE1" s="628"/>
      <c r="WPF1" s="628"/>
      <c r="WPG1" s="628"/>
      <c r="WPH1" s="628"/>
      <c r="WPI1" s="52"/>
      <c r="WPJ1" s="55"/>
      <c r="WPK1" s="628"/>
      <c r="WPL1" s="628"/>
      <c r="WPM1" s="628"/>
      <c r="WPN1" s="628"/>
      <c r="WPO1" s="628"/>
      <c r="WPP1" s="52"/>
      <c r="WPQ1" s="55"/>
      <c r="WPR1" s="628"/>
      <c r="WPS1" s="628"/>
      <c r="WPT1" s="628"/>
      <c r="WPU1" s="628"/>
      <c r="WPV1" s="628"/>
      <c r="WPW1" s="52"/>
      <c r="WPX1" s="55"/>
      <c r="WPY1" s="628"/>
      <c r="WPZ1" s="628"/>
      <c r="WQA1" s="628"/>
      <c r="WQB1" s="628"/>
      <c r="WQC1" s="628"/>
      <c r="WQD1" s="52"/>
      <c r="WQE1" s="55"/>
      <c r="WQF1" s="628"/>
      <c r="WQG1" s="628"/>
      <c r="WQH1" s="628"/>
      <c r="WQI1" s="628"/>
      <c r="WQJ1" s="628"/>
      <c r="WQK1" s="52"/>
      <c r="WQL1" s="55"/>
      <c r="WQM1" s="628"/>
      <c r="WQN1" s="628"/>
      <c r="WQO1" s="628"/>
      <c r="WQP1" s="628"/>
      <c r="WQQ1" s="628"/>
      <c r="WQR1" s="52"/>
      <c r="WQS1" s="55"/>
      <c r="WQT1" s="628"/>
      <c r="WQU1" s="628"/>
      <c r="WQV1" s="628"/>
      <c r="WQW1" s="628"/>
      <c r="WQX1" s="628"/>
      <c r="WQY1" s="52"/>
      <c r="WQZ1" s="55"/>
      <c r="WRA1" s="628"/>
      <c r="WRB1" s="628"/>
      <c r="WRC1" s="628"/>
      <c r="WRD1" s="628"/>
      <c r="WRE1" s="628"/>
      <c r="WRF1" s="52"/>
      <c r="WRG1" s="55"/>
      <c r="WRH1" s="628"/>
      <c r="WRI1" s="628"/>
      <c r="WRJ1" s="628"/>
      <c r="WRK1" s="628"/>
      <c r="WRL1" s="628"/>
      <c r="WRM1" s="52"/>
      <c r="WRN1" s="55"/>
      <c r="WRO1" s="628"/>
      <c r="WRP1" s="628"/>
      <c r="WRQ1" s="628"/>
      <c r="WRR1" s="628"/>
      <c r="WRS1" s="628"/>
      <c r="WRT1" s="52"/>
      <c r="WRU1" s="55"/>
      <c r="WRV1" s="628"/>
      <c r="WRW1" s="628"/>
      <c r="WRX1" s="628"/>
      <c r="WRY1" s="628"/>
      <c r="WRZ1" s="628"/>
      <c r="WSA1" s="52"/>
      <c r="WSB1" s="55"/>
      <c r="WSC1" s="628"/>
      <c r="WSD1" s="628"/>
      <c r="WSE1" s="628"/>
      <c r="WSF1" s="628"/>
      <c r="WSG1" s="628"/>
      <c r="WSH1" s="52"/>
      <c r="WSI1" s="55"/>
      <c r="WSJ1" s="628"/>
      <c r="WSK1" s="628"/>
      <c r="WSL1" s="628"/>
      <c r="WSM1" s="628"/>
      <c r="WSN1" s="628"/>
      <c r="WSO1" s="52"/>
      <c r="WSP1" s="55"/>
      <c r="WSQ1" s="628"/>
      <c r="WSR1" s="628"/>
      <c r="WSS1" s="628"/>
      <c r="WST1" s="628"/>
      <c r="WSU1" s="628"/>
      <c r="WSV1" s="52"/>
      <c r="WSW1" s="55"/>
      <c r="WSX1" s="628"/>
      <c r="WSY1" s="628"/>
      <c r="WSZ1" s="628"/>
      <c r="WTA1" s="628"/>
      <c r="WTB1" s="628"/>
      <c r="WTC1" s="52"/>
      <c r="WTD1" s="55"/>
      <c r="WTE1" s="628"/>
      <c r="WTF1" s="628"/>
      <c r="WTG1" s="628"/>
      <c r="WTH1" s="628"/>
      <c r="WTI1" s="628"/>
      <c r="WTJ1" s="52"/>
      <c r="WTK1" s="55"/>
      <c r="WTL1" s="628"/>
      <c r="WTM1" s="628"/>
      <c r="WTN1" s="628"/>
      <c r="WTO1" s="628"/>
      <c r="WTP1" s="628"/>
      <c r="WTQ1" s="52"/>
      <c r="WTR1" s="55"/>
      <c r="WTS1" s="628"/>
      <c r="WTT1" s="628"/>
      <c r="WTU1" s="628"/>
      <c r="WTV1" s="628"/>
      <c r="WTW1" s="628"/>
      <c r="WTX1" s="52"/>
      <c r="WTY1" s="55"/>
      <c r="WTZ1" s="628"/>
      <c r="WUA1" s="628"/>
      <c r="WUB1" s="628"/>
      <c r="WUC1" s="628"/>
      <c r="WUD1" s="628"/>
      <c r="WUE1" s="52"/>
      <c r="WUF1" s="55"/>
      <c r="WUG1" s="628"/>
      <c r="WUH1" s="628"/>
      <c r="WUI1" s="628"/>
      <c r="WUJ1" s="628"/>
      <c r="WUK1" s="628"/>
      <c r="WUL1" s="52"/>
      <c r="WUM1" s="55"/>
      <c r="WUN1" s="628"/>
      <c r="WUO1" s="628"/>
      <c r="WUP1" s="628"/>
      <c r="WUQ1" s="628"/>
      <c r="WUR1" s="628"/>
      <c r="WUS1" s="52"/>
      <c r="WUT1" s="55"/>
      <c r="WUU1" s="628"/>
      <c r="WUV1" s="628"/>
      <c r="WUW1" s="628"/>
      <c r="WUX1" s="628"/>
      <c r="WUY1" s="628"/>
      <c r="WUZ1" s="52"/>
      <c r="WVA1" s="55"/>
      <c r="WVB1" s="628"/>
      <c r="WVC1" s="628"/>
      <c r="WVD1" s="628"/>
      <c r="WVE1" s="628"/>
      <c r="WVF1" s="628"/>
      <c r="WVG1" s="52"/>
      <c r="WVH1" s="55"/>
      <c r="WVI1" s="628"/>
      <c r="WVJ1" s="628"/>
      <c r="WVK1" s="628"/>
      <c r="WVL1" s="628"/>
      <c r="WVM1" s="628"/>
      <c r="WVN1" s="52"/>
      <c r="WVO1" s="55"/>
      <c r="WVP1" s="628"/>
      <c r="WVQ1" s="628"/>
      <c r="WVR1" s="628"/>
      <c r="WVS1" s="628"/>
      <c r="WVT1" s="628"/>
      <c r="WVU1" s="52"/>
      <c r="WVV1" s="55"/>
      <c r="WVW1" s="628"/>
      <c r="WVX1" s="628"/>
      <c r="WVY1" s="628"/>
      <c r="WVZ1" s="628"/>
      <c r="WWA1" s="628"/>
      <c r="WWB1" s="52"/>
      <c r="WWC1" s="55"/>
      <c r="WWD1" s="628"/>
      <c r="WWE1" s="628"/>
      <c r="WWF1" s="628"/>
      <c r="WWG1" s="628"/>
      <c r="WWH1" s="628"/>
      <c r="WWI1" s="52"/>
      <c r="WWJ1" s="55"/>
      <c r="WWK1" s="628"/>
      <c r="WWL1" s="628"/>
      <c r="WWM1" s="628"/>
      <c r="WWN1" s="628"/>
      <c r="WWO1" s="628"/>
      <c r="WWP1" s="52"/>
      <c r="WWQ1" s="55"/>
      <c r="WWR1" s="628"/>
      <c r="WWS1" s="628"/>
      <c r="WWT1" s="628"/>
      <c r="WWU1" s="628"/>
      <c r="WWV1" s="628"/>
      <c r="WWW1" s="52"/>
      <c r="WWX1" s="55"/>
      <c r="WWY1" s="628"/>
      <c r="WWZ1" s="628"/>
      <c r="WXA1" s="628"/>
      <c r="WXB1" s="628"/>
      <c r="WXC1" s="628"/>
      <c r="WXD1" s="52"/>
      <c r="WXE1" s="55"/>
      <c r="WXF1" s="628"/>
      <c r="WXG1" s="628"/>
      <c r="WXH1" s="628"/>
      <c r="WXI1" s="628"/>
      <c r="WXJ1" s="628"/>
      <c r="WXK1" s="52"/>
      <c r="WXL1" s="55"/>
      <c r="WXM1" s="628"/>
      <c r="WXN1" s="628"/>
      <c r="WXO1" s="628"/>
      <c r="WXP1" s="628"/>
      <c r="WXQ1" s="628"/>
      <c r="WXR1" s="52"/>
      <c r="WXS1" s="55"/>
      <c r="WXT1" s="628"/>
      <c r="WXU1" s="628"/>
      <c r="WXV1" s="628"/>
      <c r="WXW1" s="628"/>
      <c r="WXX1" s="628"/>
      <c r="WXY1" s="52"/>
      <c r="WXZ1" s="55"/>
      <c r="WYA1" s="628"/>
      <c r="WYB1" s="628"/>
      <c r="WYC1" s="628"/>
      <c r="WYD1" s="628"/>
      <c r="WYE1" s="628"/>
      <c r="WYF1" s="52"/>
      <c r="WYG1" s="55"/>
      <c r="WYH1" s="628"/>
      <c r="WYI1" s="628"/>
      <c r="WYJ1" s="628"/>
      <c r="WYK1" s="628"/>
      <c r="WYL1" s="628"/>
      <c r="WYM1" s="52"/>
      <c r="WYN1" s="55"/>
      <c r="WYO1" s="628"/>
      <c r="WYP1" s="628"/>
      <c r="WYQ1" s="628"/>
      <c r="WYR1" s="628"/>
      <c r="WYS1" s="628"/>
      <c r="WYT1" s="52"/>
      <c r="WYU1" s="55"/>
      <c r="WYV1" s="628"/>
      <c r="WYW1" s="628"/>
      <c r="WYX1" s="628"/>
      <c r="WYY1" s="628"/>
      <c r="WYZ1" s="628"/>
      <c r="WZA1" s="52"/>
      <c r="WZB1" s="55"/>
      <c r="WZC1" s="628"/>
      <c r="WZD1" s="628"/>
      <c r="WZE1" s="628"/>
      <c r="WZF1" s="628"/>
      <c r="WZG1" s="628"/>
      <c r="WZH1" s="52"/>
      <c r="WZI1" s="55"/>
      <c r="WZJ1" s="628"/>
      <c r="WZK1" s="628"/>
      <c r="WZL1" s="628"/>
      <c r="WZM1" s="628"/>
      <c r="WZN1" s="628"/>
      <c r="WZO1" s="52"/>
      <c r="WZP1" s="55"/>
      <c r="WZQ1" s="628"/>
      <c r="WZR1" s="628"/>
      <c r="WZS1" s="628"/>
      <c r="WZT1" s="628"/>
      <c r="WZU1" s="628"/>
      <c r="WZV1" s="52"/>
      <c r="WZW1" s="55"/>
      <c r="WZX1" s="628"/>
      <c r="WZY1" s="628"/>
      <c r="WZZ1" s="628"/>
      <c r="XAA1" s="628"/>
      <c r="XAB1" s="628"/>
      <c r="XAC1" s="52"/>
      <c r="XAD1" s="55"/>
      <c r="XAE1" s="628"/>
      <c r="XAF1" s="628"/>
      <c r="XAG1" s="628"/>
      <c r="XAH1" s="628"/>
      <c r="XAI1" s="628"/>
      <c r="XAJ1" s="52"/>
      <c r="XAK1" s="55"/>
      <c r="XAL1" s="628"/>
      <c r="XAM1" s="628"/>
      <c r="XAN1" s="628"/>
      <c r="XAO1" s="628"/>
      <c r="XAP1" s="628"/>
      <c r="XAQ1" s="52"/>
      <c r="XAR1" s="55"/>
      <c r="XAS1" s="628"/>
      <c r="XAT1" s="628"/>
      <c r="XAU1" s="628"/>
      <c r="XAV1" s="628"/>
      <c r="XAW1" s="628"/>
      <c r="XAX1" s="52"/>
      <c r="XAY1" s="55"/>
      <c r="XAZ1" s="628"/>
      <c r="XBA1" s="628"/>
      <c r="XBB1" s="628"/>
      <c r="XBC1" s="628"/>
      <c r="XBD1" s="628"/>
      <c r="XBE1" s="52"/>
      <c r="XBF1" s="55"/>
      <c r="XBG1" s="628"/>
      <c r="XBH1" s="628"/>
      <c r="XBI1" s="628"/>
      <c r="XBJ1" s="628"/>
      <c r="XBK1" s="628"/>
      <c r="XBL1" s="52"/>
      <c r="XBM1" s="55"/>
      <c r="XBN1" s="628"/>
      <c r="XBO1" s="628"/>
      <c r="XBP1" s="628"/>
      <c r="XBQ1" s="628"/>
      <c r="XBR1" s="628"/>
      <c r="XBS1" s="52"/>
      <c r="XBT1" s="55"/>
      <c r="XBU1" s="628"/>
      <c r="XBV1" s="628"/>
      <c r="XBW1" s="628"/>
      <c r="XBX1" s="628"/>
      <c r="XBY1" s="628"/>
      <c r="XBZ1" s="52"/>
      <c r="XCA1" s="55"/>
      <c r="XCB1" s="628"/>
      <c r="XCC1" s="628"/>
      <c r="XCD1" s="628"/>
      <c r="XCE1" s="628"/>
      <c r="XCF1" s="628"/>
      <c r="XCG1" s="52"/>
      <c r="XCH1" s="55"/>
      <c r="XCI1" s="628"/>
      <c r="XCJ1" s="628"/>
      <c r="XCK1" s="628"/>
      <c r="XCL1" s="628"/>
      <c r="XCM1" s="628"/>
      <c r="XCN1" s="52"/>
      <c r="XCO1" s="55"/>
      <c r="XCP1" s="628"/>
      <c r="XCQ1" s="628"/>
      <c r="XCR1" s="628"/>
      <c r="XCS1" s="628"/>
      <c r="XCT1" s="628"/>
      <c r="XCU1" s="52"/>
      <c r="XCV1" s="55"/>
      <c r="XCW1" s="628"/>
      <c r="XCX1" s="628"/>
      <c r="XCY1" s="628"/>
      <c r="XCZ1" s="628"/>
      <c r="XDA1" s="628"/>
      <c r="XDB1" s="52"/>
      <c r="XDC1" s="55"/>
      <c r="XDD1" s="628"/>
      <c r="XDE1" s="628"/>
      <c r="XDF1" s="628"/>
      <c r="XDG1" s="628"/>
      <c r="XDH1" s="628"/>
      <c r="XDI1" s="52"/>
      <c r="XDJ1" s="55"/>
      <c r="XDK1" s="628"/>
      <c r="XDL1" s="628"/>
      <c r="XDM1" s="628"/>
      <c r="XDN1" s="628"/>
      <c r="XDO1" s="628"/>
      <c r="XDP1" s="52"/>
      <c r="XDQ1" s="55"/>
      <c r="XDR1" s="628"/>
      <c r="XDS1" s="628"/>
      <c r="XDT1" s="628"/>
      <c r="XDU1" s="628"/>
      <c r="XDV1" s="628"/>
      <c r="XDW1" s="52"/>
      <c r="XDX1" s="55"/>
      <c r="XDY1" s="628"/>
      <c r="XDZ1" s="628"/>
      <c r="XEA1" s="628"/>
      <c r="XEB1" s="628"/>
      <c r="XEC1" s="628"/>
      <c r="XED1" s="52"/>
      <c r="XEE1" s="55"/>
      <c r="XEF1" s="628"/>
      <c r="XEG1" s="628"/>
      <c r="XEH1" s="628"/>
      <c r="XEI1" s="628"/>
      <c r="XEJ1" s="628"/>
      <c r="XEK1" s="52"/>
      <c r="XEL1" s="55"/>
      <c r="XEM1" s="628"/>
      <c r="XEN1" s="628"/>
      <c r="XEO1" s="628"/>
      <c r="XEP1" s="628"/>
      <c r="XEQ1" s="628"/>
      <c r="XER1" s="52"/>
      <c r="XES1" s="55"/>
      <c r="XET1" s="628"/>
      <c r="XEU1" s="628"/>
      <c r="XEV1" s="628"/>
      <c r="XEW1" s="628"/>
      <c r="XEX1" s="628"/>
      <c r="XEY1" s="52"/>
      <c r="XEZ1" s="55"/>
      <c r="XFA1" s="628"/>
      <c r="XFB1" s="628"/>
      <c r="XFC1" s="628"/>
      <c r="XFD1" s="628"/>
    </row>
    <row r="2" spans="1:16384" ht="15" customHeight="1">
      <c r="B2" s="195" t="s">
        <v>116</v>
      </c>
      <c r="C2" s="52"/>
      <c r="D2" s="379" t="str">
        <f>'Submittal Checklist'!$C$2</f>
        <v xml:space="preserve">Green Building </v>
      </c>
      <c r="H2" s="193" t="s">
        <v>5</v>
      </c>
      <c r="I2" s="630" t="str">
        <f>'Submittal Checklist'!G2</f>
        <v>XX/XX/XXXX</v>
      </c>
      <c r="J2" s="630"/>
    </row>
    <row r="3" spans="1:16384" ht="15" customHeight="1">
      <c r="B3" s="59" t="s">
        <v>115</v>
      </c>
      <c r="C3" s="52"/>
      <c r="D3" s="379" t="str">
        <f>'Submittal Checklist'!$C$3</f>
        <v>1100 4th st</v>
      </c>
      <c r="H3" s="194" t="s">
        <v>114</v>
      </c>
      <c r="I3" s="631" t="str">
        <f>'Submittal Checklist'!G3</f>
        <v>B14XXXXXX</v>
      </c>
      <c r="J3" s="631"/>
    </row>
    <row r="4" spans="1:16384" ht="15" customHeight="1">
      <c r="B4" s="59"/>
      <c r="C4" s="52"/>
      <c r="D4" s="60"/>
      <c r="G4" s="55"/>
      <c r="H4" s="1"/>
      <c r="M4" s="13"/>
      <c r="N4" s="13"/>
      <c r="O4" s="13"/>
      <c r="P4" s="13"/>
      <c r="Q4" s="13"/>
      <c r="R4" s="13"/>
      <c r="S4" s="13"/>
      <c r="T4" s="13"/>
      <c r="U4" s="13"/>
      <c r="V4" s="13"/>
    </row>
    <row r="5" spans="1:16384" ht="17.25" customHeight="1" thickBot="1">
      <c r="A5" s="458" t="s">
        <v>207</v>
      </c>
      <c r="B5" s="224"/>
      <c r="C5" s="224"/>
      <c r="D5" s="224"/>
      <c r="E5" s="224"/>
      <c r="F5" s="83"/>
      <c r="G5" s="83"/>
      <c r="H5" s="123"/>
      <c r="I5" s="123"/>
      <c r="J5" s="123"/>
      <c r="M5" s="13"/>
      <c r="N5" s="13"/>
      <c r="O5" s="13"/>
      <c r="P5" s="13"/>
      <c r="Q5" s="13"/>
      <c r="R5" s="13"/>
      <c r="S5" s="13"/>
      <c r="T5" s="13"/>
      <c r="U5" s="13"/>
      <c r="V5" s="13"/>
    </row>
    <row r="6" spans="1:16384" s="86" customFormat="1" ht="30" customHeight="1">
      <c r="A6" s="658" t="s">
        <v>210</v>
      </c>
      <c r="B6" s="658"/>
      <c r="C6" s="658"/>
      <c r="D6" s="658"/>
      <c r="E6" s="658"/>
      <c r="F6" s="658"/>
      <c r="G6" s="658"/>
      <c r="H6" s="658"/>
      <c r="I6" s="658"/>
      <c r="J6" s="658"/>
      <c r="N6" s="31"/>
      <c r="O6" s="31"/>
      <c r="P6" s="31"/>
      <c r="Q6" s="31"/>
      <c r="R6" s="31"/>
      <c r="S6" s="31"/>
      <c r="T6" s="31"/>
      <c r="U6" s="31"/>
      <c r="V6" s="31"/>
      <c r="W6" s="31"/>
    </row>
    <row r="7" spans="1:16384" s="86" customFormat="1" ht="39" customHeight="1">
      <c r="A7" s="233"/>
      <c r="B7" s="119" t="s">
        <v>147</v>
      </c>
      <c r="C7" s="666" t="s">
        <v>212</v>
      </c>
      <c r="D7" s="666"/>
      <c r="E7" s="666"/>
      <c r="F7" s="666"/>
      <c r="G7" s="666"/>
      <c r="H7" s="666"/>
      <c r="I7" s="666"/>
      <c r="J7" s="666"/>
      <c r="N7" s="31"/>
      <c r="O7" s="18"/>
      <c r="P7" s="18"/>
      <c r="Q7" s="18"/>
      <c r="R7" s="18"/>
      <c r="S7" s="18"/>
      <c r="T7" s="18"/>
      <c r="U7" s="18"/>
      <c r="V7" s="18"/>
      <c r="W7" s="31"/>
    </row>
    <row r="8" spans="1:16384" s="86" customFormat="1" ht="17.25" customHeight="1">
      <c r="A8" s="233"/>
      <c r="B8" s="332"/>
      <c r="C8" s="226"/>
      <c r="D8" s="333" t="s">
        <v>214</v>
      </c>
      <c r="E8" s="226"/>
      <c r="F8" s="226"/>
      <c r="G8" s="226"/>
      <c r="H8" s="226"/>
      <c r="I8" s="226"/>
      <c r="J8" s="226"/>
      <c r="N8" s="31"/>
      <c r="O8" s="18"/>
      <c r="P8" s="18"/>
      <c r="Q8" s="18"/>
      <c r="R8" s="18"/>
      <c r="S8" s="18"/>
      <c r="T8" s="18"/>
      <c r="U8" s="18"/>
      <c r="V8" s="18"/>
      <c r="W8" s="31"/>
    </row>
    <row r="9" spans="1:16384" s="86" customFormat="1" ht="39" customHeight="1">
      <c r="A9" s="334"/>
      <c r="B9" s="335" t="s">
        <v>147</v>
      </c>
      <c r="C9" s="597" t="s">
        <v>213</v>
      </c>
      <c r="D9" s="597"/>
      <c r="E9" s="597"/>
      <c r="F9" s="597"/>
      <c r="G9" s="597"/>
      <c r="H9" s="597"/>
      <c r="I9" s="597"/>
      <c r="J9" s="597"/>
      <c r="N9" s="31"/>
      <c r="O9" s="18"/>
      <c r="P9" s="18"/>
      <c r="Q9" s="18"/>
      <c r="R9" s="18"/>
      <c r="S9" s="18"/>
      <c r="T9" s="18"/>
      <c r="U9" s="18"/>
      <c r="V9" s="18"/>
      <c r="W9" s="31"/>
    </row>
    <row r="10" spans="1:16384" s="86" customFormat="1" ht="39" customHeight="1">
      <c r="A10" s="233"/>
      <c r="B10" s="119" t="s">
        <v>147</v>
      </c>
      <c r="C10" s="666" t="s">
        <v>215</v>
      </c>
      <c r="D10" s="666"/>
      <c r="E10" s="666"/>
      <c r="F10" s="666"/>
      <c r="G10" s="666"/>
      <c r="H10" s="666"/>
      <c r="I10" s="666"/>
      <c r="J10" s="666"/>
      <c r="N10" s="31"/>
      <c r="O10" s="18"/>
      <c r="P10" s="18"/>
      <c r="Q10" s="18"/>
      <c r="R10" s="18"/>
      <c r="S10" s="18"/>
      <c r="T10" s="18"/>
      <c r="U10" s="18"/>
      <c r="V10" s="18"/>
      <c r="W10" s="31"/>
    </row>
    <row r="11" spans="1:16384" s="86" customFormat="1" ht="17.25" customHeight="1">
      <c r="A11" s="233"/>
      <c r="B11" s="332"/>
      <c r="C11" s="226"/>
      <c r="D11" s="333" t="s">
        <v>214</v>
      </c>
      <c r="E11" s="226"/>
      <c r="F11" s="226"/>
      <c r="G11" s="226"/>
      <c r="H11" s="226"/>
      <c r="I11" s="226"/>
      <c r="J11" s="226"/>
      <c r="N11" s="31"/>
      <c r="O11" s="18"/>
      <c r="P11" s="18"/>
      <c r="Q11" s="18"/>
      <c r="R11" s="18"/>
      <c r="S11" s="18"/>
      <c r="T11" s="18"/>
      <c r="U11" s="18"/>
      <c r="V11" s="18"/>
      <c r="W11" s="31"/>
    </row>
    <row r="12" spans="1:16384" s="86" customFormat="1" ht="39" customHeight="1">
      <c r="A12" s="233"/>
      <c r="B12" s="332" t="s">
        <v>147</v>
      </c>
      <c r="C12" s="666" t="s">
        <v>216</v>
      </c>
      <c r="D12" s="666"/>
      <c r="E12" s="666"/>
      <c r="F12" s="666"/>
      <c r="G12" s="666"/>
      <c r="H12" s="666"/>
      <c r="I12" s="666"/>
      <c r="J12" s="666"/>
      <c r="N12" s="31"/>
      <c r="O12" s="18"/>
      <c r="P12" s="18"/>
      <c r="Q12" s="18"/>
      <c r="R12" s="18"/>
      <c r="S12" s="18"/>
      <c r="T12" s="18"/>
      <c r="U12" s="18"/>
      <c r="V12" s="18"/>
      <c r="W12" s="31"/>
    </row>
    <row r="13" spans="1:16384" s="86" customFormat="1" ht="17.25" customHeight="1">
      <c r="A13" s="233"/>
      <c r="B13" s="332"/>
      <c r="C13" s="226"/>
      <c r="D13" s="333" t="s">
        <v>214</v>
      </c>
      <c r="E13" s="226"/>
      <c r="F13" s="226"/>
      <c r="G13" s="226"/>
      <c r="H13" s="226"/>
      <c r="I13" s="226"/>
      <c r="J13" s="226"/>
      <c r="N13" s="31"/>
      <c r="O13" s="18"/>
      <c r="P13" s="18"/>
      <c r="Q13" s="18"/>
      <c r="R13" s="18"/>
      <c r="S13" s="18"/>
      <c r="T13" s="18"/>
      <c r="U13" s="18"/>
      <c r="V13" s="18"/>
      <c r="W13" s="31"/>
    </row>
    <row r="14" spans="1:16384" s="86" customFormat="1" ht="45" customHeight="1">
      <c r="A14" s="334"/>
      <c r="B14" s="335" t="s">
        <v>147</v>
      </c>
      <c r="C14" s="597" t="s">
        <v>217</v>
      </c>
      <c r="D14" s="597"/>
      <c r="E14" s="597"/>
      <c r="F14" s="597"/>
      <c r="G14" s="597"/>
      <c r="H14" s="597"/>
      <c r="I14" s="597"/>
      <c r="J14" s="597"/>
      <c r="N14" s="31"/>
      <c r="O14" s="18"/>
      <c r="P14" s="18"/>
      <c r="Q14" s="18"/>
      <c r="R14" s="18"/>
      <c r="S14" s="18"/>
      <c r="T14" s="18"/>
      <c r="U14" s="18"/>
      <c r="V14" s="18"/>
      <c r="W14" s="31"/>
    </row>
    <row r="15" spans="1:16384" s="86" customFormat="1" ht="45" customHeight="1">
      <c r="A15" s="233"/>
      <c r="B15" s="119" t="s">
        <v>147</v>
      </c>
      <c r="C15" s="666" t="s">
        <v>218</v>
      </c>
      <c r="D15" s="666"/>
      <c r="E15" s="666"/>
      <c r="F15" s="666"/>
      <c r="G15" s="666"/>
      <c r="H15" s="666"/>
      <c r="I15" s="666"/>
      <c r="J15" s="666"/>
      <c r="N15" s="31"/>
      <c r="O15" s="18"/>
      <c r="P15" s="18"/>
      <c r="Q15" s="18"/>
      <c r="R15" s="18"/>
      <c r="S15" s="18"/>
      <c r="T15" s="18"/>
      <c r="U15" s="18"/>
      <c r="V15" s="18"/>
      <c r="W15" s="31"/>
    </row>
    <row r="16" spans="1:16384" s="86" customFormat="1" ht="45" customHeight="1">
      <c r="A16" s="233"/>
      <c r="B16" s="119" t="s">
        <v>147</v>
      </c>
      <c r="C16" s="666" t="s">
        <v>219</v>
      </c>
      <c r="D16" s="666"/>
      <c r="E16" s="666"/>
      <c r="F16" s="666"/>
      <c r="G16" s="666"/>
      <c r="H16" s="666"/>
      <c r="I16" s="666"/>
      <c r="J16" s="666"/>
      <c r="N16" s="31"/>
      <c r="O16" s="18"/>
      <c r="P16" s="18"/>
      <c r="Q16" s="18"/>
      <c r="R16" s="18"/>
      <c r="S16" s="18"/>
      <c r="T16" s="18"/>
      <c r="U16" s="18"/>
      <c r="V16" s="18"/>
      <c r="W16" s="31"/>
    </row>
    <row r="17" spans="1:26" s="86" customFormat="1" ht="45" customHeight="1">
      <c r="A17" s="334"/>
      <c r="B17" s="336" t="s">
        <v>147</v>
      </c>
      <c r="C17" s="597" t="s">
        <v>220</v>
      </c>
      <c r="D17" s="597"/>
      <c r="E17" s="597"/>
      <c r="F17" s="597"/>
      <c r="G17" s="597"/>
      <c r="H17" s="597"/>
      <c r="I17" s="597"/>
      <c r="J17" s="597"/>
      <c r="N17" s="31"/>
      <c r="O17" s="18"/>
      <c r="P17" s="18"/>
      <c r="Q17" s="18"/>
      <c r="R17" s="18"/>
      <c r="S17" s="18"/>
      <c r="T17" s="18"/>
      <c r="U17" s="18"/>
      <c r="V17" s="18"/>
      <c r="W17" s="31"/>
    </row>
    <row r="18" spans="1:26" s="86" customFormat="1" ht="39" customHeight="1">
      <c r="A18" s="233"/>
      <c r="B18" s="119" t="s">
        <v>147</v>
      </c>
      <c r="C18" s="666" t="s">
        <v>221</v>
      </c>
      <c r="D18" s="666"/>
      <c r="E18" s="666"/>
      <c r="F18" s="666"/>
      <c r="G18" s="666"/>
      <c r="H18" s="666"/>
      <c r="I18" s="666"/>
      <c r="J18" s="666"/>
      <c r="N18" s="31"/>
      <c r="O18" s="18"/>
      <c r="P18" s="18"/>
      <c r="Q18" s="18"/>
      <c r="R18" s="18"/>
      <c r="S18" s="18"/>
      <c r="T18" s="18"/>
      <c r="U18" s="18"/>
      <c r="V18" s="18"/>
      <c r="W18" s="31"/>
    </row>
    <row r="19" spans="1:26" s="86" customFormat="1" ht="39" customHeight="1">
      <c r="A19" s="233"/>
      <c r="B19" s="119" t="s">
        <v>147</v>
      </c>
      <c r="C19" s="666" t="s">
        <v>224</v>
      </c>
      <c r="D19" s="666"/>
      <c r="E19" s="666"/>
      <c r="F19" s="666"/>
      <c r="G19" s="666"/>
      <c r="H19" s="666"/>
      <c r="I19" s="666"/>
      <c r="J19" s="666"/>
      <c r="N19" s="31"/>
      <c r="O19" s="18"/>
      <c r="P19" s="18"/>
      <c r="Q19" s="18"/>
      <c r="R19" s="18"/>
      <c r="S19" s="18"/>
      <c r="T19" s="18"/>
      <c r="U19" s="18"/>
      <c r="V19" s="18"/>
      <c r="W19" s="31"/>
    </row>
    <row r="20" spans="1:26" s="86" customFormat="1" ht="39" customHeight="1">
      <c r="A20" s="233"/>
      <c r="B20" s="119" t="s">
        <v>147</v>
      </c>
      <c r="C20" s="666" t="s">
        <v>227</v>
      </c>
      <c r="D20" s="666"/>
      <c r="E20" s="666"/>
      <c r="F20" s="666"/>
      <c r="G20" s="666"/>
      <c r="H20" s="666"/>
      <c r="I20" s="666"/>
      <c r="J20" s="666"/>
      <c r="N20" s="31"/>
      <c r="O20" s="18"/>
      <c r="P20" s="18"/>
      <c r="Q20" s="18"/>
      <c r="R20" s="18"/>
      <c r="S20" s="18"/>
      <c r="T20" s="18"/>
      <c r="U20" s="18"/>
      <c r="V20" s="18"/>
      <c r="W20" s="31"/>
    </row>
    <row r="21" spans="1:26" s="86" customFormat="1" ht="15" customHeight="1">
      <c r="A21" s="330"/>
      <c r="B21" s="226"/>
      <c r="C21" s="226"/>
      <c r="D21" s="226"/>
      <c r="E21" s="226"/>
      <c r="F21" s="226"/>
      <c r="G21" s="226"/>
      <c r="H21" s="331"/>
      <c r="I21" s="242"/>
      <c r="J21" s="329"/>
      <c r="O21" s="31"/>
      <c r="P21" s="18"/>
      <c r="Q21" s="18"/>
      <c r="R21" s="18"/>
      <c r="S21" s="18"/>
      <c r="T21" s="18"/>
      <c r="U21" s="18"/>
      <c r="V21" s="18"/>
      <c r="W21" s="18"/>
      <c r="X21" s="31"/>
    </row>
    <row r="22" spans="1:26" ht="64.5" customHeight="1">
      <c r="A22" s="127"/>
      <c r="B22" s="332" t="s">
        <v>147</v>
      </c>
      <c r="C22" s="668" t="s">
        <v>222</v>
      </c>
      <c r="D22" s="668"/>
      <c r="E22" s="668"/>
      <c r="F22" s="668"/>
      <c r="G22" s="668"/>
      <c r="H22" s="668"/>
      <c r="I22" s="668"/>
      <c r="J22" s="668"/>
      <c r="K22" s="246"/>
      <c r="L22" s="4"/>
      <c r="Q22" s="13"/>
      <c r="R22" s="17"/>
      <c r="S22" s="17"/>
      <c r="T22" s="17"/>
      <c r="U22" s="17"/>
      <c r="V22" s="17"/>
      <c r="W22" s="18"/>
      <c r="X22" s="18"/>
      <c r="Y22" s="18"/>
      <c r="Z22" s="13"/>
    </row>
    <row r="23" spans="1:26" s="86" customFormat="1" ht="42.75" customHeight="1">
      <c r="A23" s="665" t="s">
        <v>223</v>
      </c>
      <c r="B23" s="665"/>
      <c r="C23" s="665"/>
      <c r="D23" s="665"/>
      <c r="E23" s="665"/>
      <c r="F23" s="665"/>
      <c r="G23" s="665"/>
      <c r="H23" s="665"/>
      <c r="I23" s="665"/>
      <c r="J23" s="665"/>
      <c r="K23" s="31"/>
      <c r="O23" s="31"/>
      <c r="P23" s="31"/>
      <c r="Q23" s="31"/>
      <c r="R23" s="31"/>
      <c r="S23" s="31"/>
      <c r="T23" s="31"/>
      <c r="U23" s="31"/>
      <c r="V23" s="31"/>
      <c r="W23" s="31"/>
      <c r="X23" s="31"/>
    </row>
    <row r="24" spans="1:26" ht="64.5" customHeight="1">
      <c r="A24" s="127"/>
      <c r="B24" s="332" t="s">
        <v>147</v>
      </c>
      <c r="C24" s="668" t="s">
        <v>229</v>
      </c>
      <c r="D24" s="668"/>
      <c r="E24" s="668"/>
      <c r="F24" s="668"/>
      <c r="G24" s="668"/>
      <c r="H24" s="668"/>
      <c r="I24" s="668"/>
      <c r="J24" s="668"/>
      <c r="K24" s="246"/>
      <c r="L24" s="4"/>
      <c r="Q24" s="13"/>
      <c r="R24" s="17"/>
      <c r="S24" s="17"/>
      <c r="T24" s="17"/>
      <c r="U24" s="17"/>
      <c r="V24" s="17"/>
      <c r="W24" s="18"/>
      <c r="X24" s="18"/>
      <c r="Y24" s="18"/>
      <c r="Z24" s="13"/>
    </row>
  </sheetData>
  <sheetProtection password="D232" sheet="1" objects="1" scenarios="1"/>
  <mergeCells count="2357">
    <mergeCell ref="C18:J18"/>
    <mergeCell ref="C19:J19"/>
    <mergeCell ref="C20:J20"/>
    <mergeCell ref="C22:J22"/>
    <mergeCell ref="A23:J23"/>
    <mergeCell ref="C24:J24"/>
    <mergeCell ref="C10:J10"/>
    <mergeCell ref="C12:J12"/>
    <mergeCell ref="C14:J14"/>
    <mergeCell ref="C15:J15"/>
    <mergeCell ref="C16:J16"/>
    <mergeCell ref="C17:J17"/>
    <mergeCell ref="A6:J6"/>
    <mergeCell ref="C7:J7"/>
    <mergeCell ref="C9:J9"/>
    <mergeCell ref="XFA1:XFD1"/>
    <mergeCell ref="I2:J2"/>
    <mergeCell ref="I3:J3"/>
    <mergeCell ref="XDK1:XDO1"/>
    <mergeCell ref="XDR1:XDV1"/>
    <mergeCell ref="XDY1:XEC1"/>
    <mergeCell ref="XEF1:XEJ1"/>
    <mergeCell ref="XEM1:XEQ1"/>
    <mergeCell ref="XET1:XEX1"/>
    <mergeCell ref="XBU1:XBY1"/>
    <mergeCell ref="XCB1:XCF1"/>
    <mergeCell ref="XCI1:XCM1"/>
    <mergeCell ref="XCP1:XCT1"/>
    <mergeCell ref="XCW1:XDA1"/>
    <mergeCell ref="XDD1:XDH1"/>
    <mergeCell ref="XAE1:XAI1"/>
    <mergeCell ref="XAL1:XAP1"/>
    <mergeCell ref="XAS1:XAW1"/>
    <mergeCell ref="XAZ1:XBD1"/>
    <mergeCell ref="XBG1:XBK1"/>
    <mergeCell ref="XBN1:XBR1"/>
    <mergeCell ref="WYO1:WYS1"/>
    <mergeCell ref="WYV1:WYZ1"/>
    <mergeCell ref="WZC1:WZG1"/>
    <mergeCell ref="WZJ1:WZN1"/>
    <mergeCell ref="WZQ1:WZU1"/>
    <mergeCell ref="WZX1:XAB1"/>
    <mergeCell ref="WWY1:WXC1"/>
    <mergeCell ref="WXF1:WXJ1"/>
    <mergeCell ref="WXM1:WXQ1"/>
    <mergeCell ref="WXT1:WXX1"/>
    <mergeCell ref="WYA1:WYE1"/>
    <mergeCell ref="WYH1:WYL1"/>
    <mergeCell ref="WVI1:WVM1"/>
    <mergeCell ref="WVP1:WVT1"/>
    <mergeCell ref="WVW1:WWA1"/>
    <mergeCell ref="WWD1:WWH1"/>
    <mergeCell ref="WWK1:WWO1"/>
    <mergeCell ref="WWR1:WWV1"/>
    <mergeCell ref="WTS1:WTW1"/>
    <mergeCell ref="WTZ1:WUD1"/>
    <mergeCell ref="WUG1:WUK1"/>
    <mergeCell ref="WUN1:WUR1"/>
    <mergeCell ref="WUU1:WUY1"/>
    <mergeCell ref="WVB1:WVF1"/>
    <mergeCell ref="WSC1:WSG1"/>
    <mergeCell ref="WSJ1:WSN1"/>
    <mergeCell ref="WSQ1:WSU1"/>
    <mergeCell ref="WSX1:WTB1"/>
    <mergeCell ref="WTE1:WTI1"/>
    <mergeCell ref="WTL1:WTP1"/>
    <mergeCell ref="WQM1:WQQ1"/>
    <mergeCell ref="WQT1:WQX1"/>
    <mergeCell ref="WRA1:WRE1"/>
    <mergeCell ref="WRH1:WRL1"/>
    <mergeCell ref="WRO1:WRS1"/>
    <mergeCell ref="WRV1:WRZ1"/>
    <mergeCell ref="WOW1:WPA1"/>
    <mergeCell ref="WPD1:WPH1"/>
    <mergeCell ref="WPK1:WPO1"/>
    <mergeCell ref="WPR1:WPV1"/>
    <mergeCell ref="WPY1:WQC1"/>
    <mergeCell ref="WQF1:WQJ1"/>
    <mergeCell ref="WNG1:WNK1"/>
    <mergeCell ref="WNN1:WNR1"/>
    <mergeCell ref="WNU1:WNY1"/>
    <mergeCell ref="WOB1:WOF1"/>
    <mergeCell ref="WOI1:WOM1"/>
    <mergeCell ref="WOP1:WOT1"/>
    <mergeCell ref="WLQ1:WLU1"/>
    <mergeCell ref="WLX1:WMB1"/>
    <mergeCell ref="WME1:WMI1"/>
    <mergeCell ref="WML1:WMP1"/>
    <mergeCell ref="WMS1:WMW1"/>
    <mergeCell ref="WMZ1:WND1"/>
    <mergeCell ref="WKA1:WKE1"/>
    <mergeCell ref="WKH1:WKL1"/>
    <mergeCell ref="WKO1:WKS1"/>
    <mergeCell ref="WKV1:WKZ1"/>
    <mergeCell ref="WLC1:WLG1"/>
    <mergeCell ref="WLJ1:WLN1"/>
    <mergeCell ref="WIK1:WIO1"/>
    <mergeCell ref="WIR1:WIV1"/>
    <mergeCell ref="WIY1:WJC1"/>
    <mergeCell ref="WJF1:WJJ1"/>
    <mergeCell ref="WJM1:WJQ1"/>
    <mergeCell ref="WJT1:WJX1"/>
    <mergeCell ref="WGU1:WGY1"/>
    <mergeCell ref="WHB1:WHF1"/>
    <mergeCell ref="WHI1:WHM1"/>
    <mergeCell ref="WHP1:WHT1"/>
    <mergeCell ref="WHW1:WIA1"/>
    <mergeCell ref="WID1:WIH1"/>
    <mergeCell ref="WFE1:WFI1"/>
    <mergeCell ref="WFL1:WFP1"/>
    <mergeCell ref="WFS1:WFW1"/>
    <mergeCell ref="WFZ1:WGD1"/>
    <mergeCell ref="WGG1:WGK1"/>
    <mergeCell ref="WGN1:WGR1"/>
    <mergeCell ref="WDO1:WDS1"/>
    <mergeCell ref="WDV1:WDZ1"/>
    <mergeCell ref="WEC1:WEG1"/>
    <mergeCell ref="WEJ1:WEN1"/>
    <mergeCell ref="WEQ1:WEU1"/>
    <mergeCell ref="WEX1:WFB1"/>
    <mergeCell ref="WBY1:WCC1"/>
    <mergeCell ref="WCF1:WCJ1"/>
    <mergeCell ref="WCM1:WCQ1"/>
    <mergeCell ref="WCT1:WCX1"/>
    <mergeCell ref="WDA1:WDE1"/>
    <mergeCell ref="WDH1:WDL1"/>
    <mergeCell ref="WAI1:WAM1"/>
    <mergeCell ref="WAP1:WAT1"/>
    <mergeCell ref="WAW1:WBA1"/>
    <mergeCell ref="WBD1:WBH1"/>
    <mergeCell ref="WBK1:WBO1"/>
    <mergeCell ref="WBR1:WBV1"/>
    <mergeCell ref="VYS1:VYW1"/>
    <mergeCell ref="VYZ1:VZD1"/>
    <mergeCell ref="VZG1:VZK1"/>
    <mergeCell ref="VZN1:VZR1"/>
    <mergeCell ref="VZU1:VZY1"/>
    <mergeCell ref="WAB1:WAF1"/>
    <mergeCell ref="VXC1:VXG1"/>
    <mergeCell ref="VXJ1:VXN1"/>
    <mergeCell ref="VXQ1:VXU1"/>
    <mergeCell ref="VXX1:VYB1"/>
    <mergeCell ref="VYE1:VYI1"/>
    <mergeCell ref="VYL1:VYP1"/>
    <mergeCell ref="VVM1:VVQ1"/>
    <mergeCell ref="VVT1:VVX1"/>
    <mergeCell ref="VWA1:VWE1"/>
    <mergeCell ref="VWH1:VWL1"/>
    <mergeCell ref="VWO1:VWS1"/>
    <mergeCell ref="VWV1:VWZ1"/>
    <mergeCell ref="VTW1:VUA1"/>
    <mergeCell ref="VUD1:VUH1"/>
    <mergeCell ref="VUK1:VUO1"/>
    <mergeCell ref="VUR1:VUV1"/>
    <mergeCell ref="VUY1:VVC1"/>
    <mergeCell ref="VVF1:VVJ1"/>
    <mergeCell ref="VSG1:VSK1"/>
    <mergeCell ref="VSN1:VSR1"/>
    <mergeCell ref="VSU1:VSY1"/>
    <mergeCell ref="VTB1:VTF1"/>
    <mergeCell ref="VTI1:VTM1"/>
    <mergeCell ref="VTP1:VTT1"/>
    <mergeCell ref="VQQ1:VQU1"/>
    <mergeCell ref="VQX1:VRB1"/>
    <mergeCell ref="VRE1:VRI1"/>
    <mergeCell ref="VRL1:VRP1"/>
    <mergeCell ref="VRS1:VRW1"/>
    <mergeCell ref="VRZ1:VSD1"/>
    <mergeCell ref="VPA1:VPE1"/>
    <mergeCell ref="VPH1:VPL1"/>
    <mergeCell ref="VPO1:VPS1"/>
    <mergeCell ref="VPV1:VPZ1"/>
    <mergeCell ref="VQC1:VQG1"/>
    <mergeCell ref="VQJ1:VQN1"/>
    <mergeCell ref="VNK1:VNO1"/>
    <mergeCell ref="VNR1:VNV1"/>
    <mergeCell ref="VNY1:VOC1"/>
    <mergeCell ref="VOF1:VOJ1"/>
    <mergeCell ref="VOM1:VOQ1"/>
    <mergeCell ref="VOT1:VOX1"/>
    <mergeCell ref="VLU1:VLY1"/>
    <mergeCell ref="VMB1:VMF1"/>
    <mergeCell ref="VMI1:VMM1"/>
    <mergeCell ref="VMP1:VMT1"/>
    <mergeCell ref="VMW1:VNA1"/>
    <mergeCell ref="VND1:VNH1"/>
    <mergeCell ref="VKE1:VKI1"/>
    <mergeCell ref="VKL1:VKP1"/>
    <mergeCell ref="VKS1:VKW1"/>
    <mergeCell ref="VKZ1:VLD1"/>
    <mergeCell ref="VLG1:VLK1"/>
    <mergeCell ref="VLN1:VLR1"/>
    <mergeCell ref="VIO1:VIS1"/>
    <mergeCell ref="VIV1:VIZ1"/>
    <mergeCell ref="VJC1:VJG1"/>
    <mergeCell ref="VJJ1:VJN1"/>
    <mergeCell ref="VJQ1:VJU1"/>
    <mergeCell ref="VJX1:VKB1"/>
    <mergeCell ref="VGY1:VHC1"/>
    <mergeCell ref="VHF1:VHJ1"/>
    <mergeCell ref="VHM1:VHQ1"/>
    <mergeCell ref="VHT1:VHX1"/>
    <mergeCell ref="VIA1:VIE1"/>
    <mergeCell ref="VIH1:VIL1"/>
    <mergeCell ref="VFI1:VFM1"/>
    <mergeCell ref="VFP1:VFT1"/>
    <mergeCell ref="VFW1:VGA1"/>
    <mergeCell ref="VGD1:VGH1"/>
    <mergeCell ref="VGK1:VGO1"/>
    <mergeCell ref="VGR1:VGV1"/>
    <mergeCell ref="VDS1:VDW1"/>
    <mergeCell ref="VDZ1:VED1"/>
    <mergeCell ref="VEG1:VEK1"/>
    <mergeCell ref="VEN1:VER1"/>
    <mergeCell ref="VEU1:VEY1"/>
    <mergeCell ref="VFB1:VFF1"/>
    <mergeCell ref="VCC1:VCG1"/>
    <mergeCell ref="VCJ1:VCN1"/>
    <mergeCell ref="VCQ1:VCU1"/>
    <mergeCell ref="VCX1:VDB1"/>
    <mergeCell ref="VDE1:VDI1"/>
    <mergeCell ref="VDL1:VDP1"/>
    <mergeCell ref="VAM1:VAQ1"/>
    <mergeCell ref="VAT1:VAX1"/>
    <mergeCell ref="VBA1:VBE1"/>
    <mergeCell ref="VBH1:VBL1"/>
    <mergeCell ref="VBO1:VBS1"/>
    <mergeCell ref="VBV1:VBZ1"/>
    <mergeCell ref="UYW1:UZA1"/>
    <mergeCell ref="UZD1:UZH1"/>
    <mergeCell ref="UZK1:UZO1"/>
    <mergeCell ref="UZR1:UZV1"/>
    <mergeCell ref="UZY1:VAC1"/>
    <mergeCell ref="VAF1:VAJ1"/>
    <mergeCell ref="UXG1:UXK1"/>
    <mergeCell ref="UXN1:UXR1"/>
    <mergeCell ref="UXU1:UXY1"/>
    <mergeCell ref="UYB1:UYF1"/>
    <mergeCell ref="UYI1:UYM1"/>
    <mergeCell ref="UYP1:UYT1"/>
    <mergeCell ref="UVQ1:UVU1"/>
    <mergeCell ref="UVX1:UWB1"/>
    <mergeCell ref="UWE1:UWI1"/>
    <mergeCell ref="UWL1:UWP1"/>
    <mergeCell ref="UWS1:UWW1"/>
    <mergeCell ref="UWZ1:UXD1"/>
    <mergeCell ref="UUA1:UUE1"/>
    <mergeCell ref="UUH1:UUL1"/>
    <mergeCell ref="UUO1:UUS1"/>
    <mergeCell ref="UUV1:UUZ1"/>
    <mergeCell ref="UVC1:UVG1"/>
    <mergeCell ref="UVJ1:UVN1"/>
    <mergeCell ref="USK1:USO1"/>
    <mergeCell ref="USR1:USV1"/>
    <mergeCell ref="USY1:UTC1"/>
    <mergeCell ref="UTF1:UTJ1"/>
    <mergeCell ref="UTM1:UTQ1"/>
    <mergeCell ref="UTT1:UTX1"/>
    <mergeCell ref="UQU1:UQY1"/>
    <mergeCell ref="URB1:URF1"/>
    <mergeCell ref="URI1:URM1"/>
    <mergeCell ref="URP1:URT1"/>
    <mergeCell ref="URW1:USA1"/>
    <mergeCell ref="USD1:USH1"/>
    <mergeCell ref="UPE1:UPI1"/>
    <mergeCell ref="UPL1:UPP1"/>
    <mergeCell ref="UPS1:UPW1"/>
    <mergeCell ref="UPZ1:UQD1"/>
    <mergeCell ref="UQG1:UQK1"/>
    <mergeCell ref="UQN1:UQR1"/>
    <mergeCell ref="UNO1:UNS1"/>
    <mergeCell ref="UNV1:UNZ1"/>
    <mergeCell ref="UOC1:UOG1"/>
    <mergeCell ref="UOJ1:UON1"/>
    <mergeCell ref="UOQ1:UOU1"/>
    <mergeCell ref="UOX1:UPB1"/>
    <mergeCell ref="ULY1:UMC1"/>
    <mergeCell ref="UMF1:UMJ1"/>
    <mergeCell ref="UMM1:UMQ1"/>
    <mergeCell ref="UMT1:UMX1"/>
    <mergeCell ref="UNA1:UNE1"/>
    <mergeCell ref="UNH1:UNL1"/>
    <mergeCell ref="UKI1:UKM1"/>
    <mergeCell ref="UKP1:UKT1"/>
    <mergeCell ref="UKW1:ULA1"/>
    <mergeCell ref="ULD1:ULH1"/>
    <mergeCell ref="ULK1:ULO1"/>
    <mergeCell ref="ULR1:ULV1"/>
    <mergeCell ref="UIS1:UIW1"/>
    <mergeCell ref="UIZ1:UJD1"/>
    <mergeCell ref="UJG1:UJK1"/>
    <mergeCell ref="UJN1:UJR1"/>
    <mergeCell ref="UJU1:UJY1"/>
    <mergeCell ref="UKB1:UKF1"/>
    <mergeCell ref="UHC1:UHG1"/>
    <mergeCell ref="UHJ1:UHN1"/>
    <mergeCell ref="UHQ1:UHU1"/>
    <mergeCell ref="UHX1:UIB1"/>
    <mergeCell ref="UIE1:UII1"/>
    <mergeCell ref="UIL1:UIP1"/>
    <mergeCell ref="UFM1:UFQ1"/>
    <mergeCell ref="UFT1:UFX1"/>
    <mergeCell ref="UGA1:UGE1"/>
    <mergeCell ref="UGH1:UGL1"/>
    <mergeCell ref="UGO1:UGS1"/>
    <mergeCell ref="UGV1:UGZ1"/>
    <mergeCell ref="UDW1:UEA1"/>
    <mergeCell ref="UED1:UEH1"/>
    <mergeCell ref="UEK1:UEO1"/>
    <mergeCell ref="UER1:UEV1"/>
    <mergeCell ref="UEY1:UFC1"/>
    <mergeCell ref="UFF1:UFJ1"/>
    <mergeCell ref="UCG1:UCK1"/>
    <mergeCell ref="UCN1:UCR1"/>
    <mergeCell ref="UCU1:UCY1"/>
    <mergeCell ref="UDB1:UDF1"/>
    <mergeCell ref="UDI1:UDM1"/>
    <mergeCell ref="UDP1:UDT1"/>
    <mergeCell ref="UAQ1:UAU1"/>
    <mergeCell ref="UAX1:UBB1"/>
    <mergeCell ref="UBE1:UBI1"/>
    <mergeCell ref="UBL1:UBP1"/>
    <mergeCell ref="UBS1:UBW1"/>
    <mergeCell ref="UBZ1:UCD1"/>
    <mergeCell ref="TZA1:TZE1"/>
    <mergeCell ref="TZH1:TZL1"/>
    <mergeCell ref="TZO1:TZS1"/>
    <mergeCell ref="TZV1:TZZ1"/>
    <mergeCell ref="UAC1:UAG1"/>
    <mergeCell ref="UAJ1:UAN1"/>
    <mergeCell ref="TXK1:TXO1"/>
    <mergeCell ref="TXR1:TXV1"/>
    <mergeCell ref="TXY1:TYC1"/>
    <mergeCell ref="TYF1:TYJ1"/>
    <mergeCell ref="TYM1:TYQ1"/>
    <mergeCell ref="TYT1:TYX1"/>
    <mergeCell ref="TVU1:TVY1"/>
    <mergeCell ref="TWB1:TWF1"/>
    <mergeCell ref="TWI1:TWM1"/>
    <mergeCell ref="TWP1:TWT1"/>
    <mergeCell ref="TWW1:TXA1"/>
    <mergeCell ref="TXD1:TXH1"/>
    <mergeCell ref="TUE1:TUI1"/>
    <mergeCell ref="TUL1:TUP1"/>
    <mergeCell ref="TUS1:TUW1"/>
    <mergeCell ref="TUZ1:TVD1"/>
    <mergeCell ref="TVG1:TVK1"/>
    <mergeCell ref="TVN1:TVR1"/>
    <mergeCell ref="TSO1:TSS1"/>
    <mergeCell ref="TSV1:TSZ1"/>
    <mergeCell ref="TTC1:TTG1"/>
    <mergeCell ref="TTJ1:TTN1"/>
    <mergeCell ref="TTQ1:TTU1"/>
    <mergeCell ref="TTX1:TUB1"/>
    <mergeCell ref="TQY1:TRC1"/>
    <mergeCell ref="TRF1:TRJ1"/>
    <mergeCell ref="TRM1:TRQ1"/>
    <mergeCell ref="TRT1:TRX1"/>
    <mergeCell ref="TSA1:TSE1"/>
    <mergeCell ref="TSH1:TSL1"/>
    <mergeCell ref="TPI1:TPM1"/>
    <mergeCell ref="TPP1:TPT1"/>
    <mergeCell ref="TPW1:TQA1"/>
    <mergeCell ref="TQD1:TQH1"/>
    <mergeCell ref="TQK1:TQO1"/>
    <mergeCell ref="TQR1:TQV1"/>
    <mergeCell ref="TNS1:TNW1"/>
    <mergeCell ref="TNZ1:TOD1"/>
    <mergeCell ref="TOG1:TOK1"/>
    <mergeCell ref="TON1:TOR1"/>
    <mergeCell ref="TOU1:TOY1"/>
    <mergeCell ref="TPB1:TPF1"/>
    <mergeCell ref="TMC1:TMG1"/>
    <mergeCell ref="TMJ1:TMN1"/>
    <mergeCell ref="TMQ1:TMU1"/>
    <mergeCell ref="TMX1:TNB1"/>
    <mergeCell ref="TNE1:TNI1"/>
    <mergeCell ref="TNL1:TNP1"/>
    <mergeCell ref="TKM1:TKQ1"/>
    <mergeCell ref="TKT1:TKX1"/>
    <mergeCell ref="TLA1:TLE1"/>
    <mergeCell ref="TLH1:TLL1"/>
    <mergeCell ref="TLO1:TLS1"/>
    <mergeCell ref="TLV1:TLZ1"/>
    <mergeCell ref="TIW1:TJA1"/>
    <mergeCell ref="TJD1:TJH1"/>
    <mergeCell ref="TJK1:TJO1"/>
    <mergeCell ref="TJR1:TJV1"/>
    <mergeCell ref="TJY1:TKC1"/>
    <mergeCell ref="TKF1:TKJ1"/>
    <mergeCell ref="THG1:THK1"/>
    <mergeCell ref="THN1:THR1"/>
    <mergeCell ref="THU1:THY1"/>
    <mergeCell ref="TIB1:TIF1"/>
    <mergeCell ref="TII1:TIM1"/>
    <mergeCell ref="TIP1:TIT1"/>
    <mergeCell ref="TFQ1:TFU1"/>
    <mergeCell ref="TFX1:TGB1"/>
    <mergeCell ref="TGE1:TGI1"/>
    <mergeCell ref="TGL1:TGP1"/>
    <mergeCell ref="TGS1:TGW1"/>
    <mergeCell ref="TGZ1:THD1"/>
    <mergeCell ref="TEA1:TEE1"/>
    <mergeCell ref="TEH1:TEL1"/>
    <mergeCell ref="TEO1:TES1"/>
    <mergeCell ref="TEV1:TEZ1"/>
    <mergeCell ref="TFC1:TFG1"/>
    <mergeCell ref="TFJ1:TFN1"/>
    <mergeCell ref="TCK1:TCO1"/>
    <mergeCell ref="TCR1:TCV1"/>
    <mergeCell ref="TCY1:TDC1"/>
    <mergeCell ref="TDF1:TDJ1"/>
    <mergeCell ref="TDM1:TDQ1"/>
    <mergeCell ref="TDT1:TDX1"/>
    <mergeCell ref="TAU1:TAY1"/>
    <mergeCell ref="TBB1:TBF1"/>
    <mergeCell ref="TBI1:TBM1"/>
    <mergeCell ref="TBP1:TBT1"/>
    <mergeCell ref="TBW1:TCA1"/>
    <mergeCell ref="TCD1:TCH1"/>
    <mergeCell ref="SZE1:SZI1"/>
    <mergeCell ref="SZL1:SZP1"/>
    <mergeCell ref="SZS1:SZW1"/>
    <mergeCell ref="SZZ1:TAD1"/>
    <mergeCell ref="TAG1:TAK1"/>
    <mergeCell ref="TAN1:TAR1"/>
    <mergeCell ref="SXO1:SXS1"/>
    <mergeCell ref="SXV1:SXZ1"/>
    <mergeCell ref="SYC1:SYG1"/>
    <mergeCell ref="SYJ1:SYN1"/>
    <mergeCell ref="SYQ1:SYU1"/>
    <mergeCell ref="SYX1:SZB1"/>
    <mergeCell ref="SVY1:SWC1"/>
    <mergeCell ref="SWF1:SWJ1"/>
    <mergeCell ref="SWM1:SWQ1"/>
    <mergeCell ref="SWT1:SWX1"/>
    <mergeCell ref="SXA1:SXE1"/>
    <mergeCell ref="SXH1:SXL1"/>
    <mergeCell ref="SUI1:SUM1"/>
    <mergeCell ref="SUP1:SUT1"/>
    <mergeCell ref="SUW1:SVA1"/>
    <mergeCell ref="SVD1:SVH1"/>
    <mergeCell ref="SVK1:SVO1"/>
    <mergeCell ref="SVR1:SVV1"/>
    <mergeCell ref="SSS1:SSW1"/>
    <mergeCell ref="SSZ1:STD1"/>
    <mergeCell ref="STG1:STK1"/>
    <mergeCell ref="STN1:STR1"/>
    <mergeCell ref="STU1:STY1"/>
    <mergeCell ref="SUB1:SUF1"/>
    <mergeCell ref="SRC1:SRG1"/>
    <mergeCell ref="SRJ1:SRN1"/>
    <mergeCell ref="SRQ1:SRU1"/>
    <mergeCell ref="SRX1:SSB1"/>
    <mergeCell ref="SSE1:SSI1"/>
    <mergeCell ref="SSL1:SSP1"/>
    <mergeCell ref="SPM1:SPQ1"/>
    <mergeCell ref="SPT1:SPX1"/>
    <mergeCell ref="SQA1:SQE1"/>
    <mergeCell ref="SQH1:SQL1"/>
    <mergeCell ref="SQO1:SQS1"/>
    <mergeCell ref="SQV1:SQZ1"/>
    <mergeCell ref="SNW1:SOA1"/>
    <mergeCell ref="SOD1:SOH1"/>
    <mergeCell ref="SOK1:SOO1"/>
    <mergeCell ref="SOR1:SOV1"/>
    <mergeCell ref="SOY1:SPC1"/>
    <mergeCell ref="SPF1:SPJ1"/>
    <mergeCell ref="SMG1:SMK1"/>
    <mergeCell ref="SMN1:SMR1"/>
    <mergeCell ref="SMU1:SMY1"/>
    <mergeCell ref="SNB1:SNF1"/>
    <mergeCell ref="SNI1:SNM1"/>
    <mergeCell ref="SNP1:SNT1"/>
    <mergeCell ref="SKQ1:SKU1"/>
    <mergeCell ref="SKX1:SLB1"/>
    <mergeCell ref="SLE1:SLI1"/>
    <mergeCell ref="SLL1:SLP1"/>
    <mergeCell ref="SLS1:SLW1"/>
    <mergeCell ref="SLZ1:SMD1"/>
    <mergeCell ref="SJA1:SJE1"/>
    <mergeCell ref="SJH1:SJL1"/>
    <mergeCell ref="SJO1:SJS1"/>
    <mergeCell ref="SJV1:SJZ1"/>
    <mergeCell ref="SKC1:SKG1"/>
    <mergeCell ref="SKJ1:SKN1"/>
    <mergeCell ref="SHK1:SHO1"/>
    <mergeCell ref="SHR1:SHV1"/>
    <mergeCell ref="SHY1:SIC1"/>
    <mergeCell ref="SIF1:SIJ1"/>
    <mergeCell ref="SIM1:SIQ1"/>
    <mergeCell ref="SIT1:SIX1"/>
    <mergeCell ref="SFU1:SFY1"/>
    <mergeCell ref="SGB1:SGF1"/>
    <mergeCell ref="SGI1:SGM1"/>
    <mergeCell ref="SGP1:SGT1"/>
    <mergeCell ref="SGW1:SHA1"/>
    <mergeCell ref="SHD1:SHH1"/>
    <mergeCell ref="SEE1:SEI1"/>
    <mergeCell ref="SEL1:SEP1"/>
    <mergeCell ref="SES1:SEW1"/>
    <mergeCell ref="SEZ1:SFD1"/>
    <mergeCell ref="SFG1:SFK1"/>
    <mergeCell ref="SFN1:SFR1"/>
    <mergeCell ref="SCO1:SCS1"/>
    <mergeCell ref="SCV1:SCZ1"/>
    <mergeCell ref="SDC1:SDG1"/>
    <mergeCell ref="SDJ1:SDN1"/>
    <mergeCell ref="SDQ1:SDU1"/>
    <mergeCell ref="SDX1:SEB1"/>
    <mergeCell ref="SAY1:SBC1"/>
    <mergeCell ref="SBF1:SBJ1"/>
    <mergeCell ref="SBM1:SBQ1"/>
    <mergeCell ref="SBT1:SBX1"/>
    <mergeCell ref="SCA1:SCE1"/>
    <mergeCell ref="SCH1:SCL1"/>
    <mergeCell ref="RZI1:RZM1"/>
    <mergeCell ref="RZP1:RZT1"/>
    <mergeCell ref="RZW1:SAA1"/>
    <mergeCell ref="SAD1:SAH1"/>
    <mergeCell ref="SAK1:SAO1"/>
    <mergeCell ref="SAR1:SAV1"/>
    <mergeCell ref="RXS1:RXW1"/>
    <mergeCell ref="RXZ1:RYD1"/>
    <mergeCell ref="RYG1:RYK1"/>
    <mergeCell ref="RYN1:RYR1"/>
    <mergeCell ref="RYU1:RYY1"/>
    <mergeCell ref="RZB1:RZF1"/>
    <mergeCell ref="RWC1:RWG1"/>
    <mergeCell ref="RWJ1:RWN1"/>
    <mergeCell ref="RWQ1:RWU1"/>
    <mergeCell ref="RWX1:RXB1"/>
    <mergeCell ref="RXE1:RXI1"/>
    <mergeCell ref="RXL1:RXP1"/>
    <mergeCell ref="RUM1:RUQ1"/>
    <mergeCell ref="RUT1:RUX1"/>
    <mergeCell ref="RVA1:RVE1"/>
    <mergeCell ref="RVH1:RVL1"/>
    <mergeCell ref="RVO1:RVS1"/>
    <mergeCell ref="RVV1:RVZ1"/>
    <mergeCell ref="RSW1:RTA1"/>
    <mergeCell ref="RTD1:RTH1"/>
    <mergeCell ref="RTK1:RTO1"/>
    <mergeCell ref="RTR1:RTV1"/>
    <mergeCell ref="RTY1:RUC1"/>
    <mergeCell ref="RUF1:RUJ1"/>
    <mergeCell ref="RRG1:RRK1"/>
    <mergeCell ref="RRN1:RRR1"/>
    <mergeCell ref="RRU1:RRY1"/>
    <mergeCell ref="RSB1:RSF1"/>
    <mergeCell ref="RSI1:RSM1"/>
    <mergeCell ref="RSP1:RST1"/>
    <mergeCell ref="RPQ1:RPU1"/>
    <mergeCell ref="RPX1:RQB1"/>
    <mergeCell ref="RQE1:RQI1"/>
    <mergeCell ref="RQL1:RQP1"/>
    <mergeCell ref="RQS1:RQW1"/>
    <mergeCell ref="RQZ1:RRD1"/>
    <mergeCell ref="ROA1:ROE1"/>
    <mergeCell ref="ROH1:ROL1"/>
    <mergeCell ref="ROO1:ROS1"/>
    <mergeCell ref="ROV1:ROZ1"/>
    <mergeCell ref="RPC1:RPG1"/>
    <mergeCell ref="RPJ1:RPN1"/>
    <mergeCell ref="RMK1:RMO1"/>
    <mergeCell ref="RMR1:RMV1"/>
    <mergeCell ref="RMY1:RNC1"/>
    <mergeCell ref="RNF1:RNJ1"/>
    <mergeCell ref="RNM1:RNQ1"/>
    <mergeCell ref="RNT1:RNX1"/>
    <mergeCell ref="RKU1:RKY1"/>
    <mergeCell ref="RLB1:RLF1"/>
    <mergeCell ref="RLI1:RLM1"/>
    <mergeCell ref="RLP1:RLT1"/>
    <mergeCell ref="RLW1:RMA1"/>
    <mergeCell ref="RMD1:RMH1"/>
    <mergeCell ref="RJE1:RJI1"/>
    <mergeCell ref="RJL1:RJP1"/>
    <mergeCell ref="RJS1:RJW1"/>
    <mergeCell ref="RJZ1:RKD1"/>
    <mergeCell ref="RKG1:RKK1"/>
    <mergeCell ref="RKN1:RKR1"/>
    <mergeCell ref="RHO1:RHS1"/>
    <mergeCell ref="RHV1:RHZ1"/>
    <mergeCell ref="RIC1:RIG1"/>
    <mergeCell ref="RIJ1:RIN1"/>
    <mergeCell ref="RIQ1:RIU1"/>
    <mergeCell ref="RIX1:RJB1"/>
    <mergeCell ref="RFY1:RGC1"/>
    <mergeCell ref="RGF1:RGJ1"/>
    <mergeCell ref="RGM1:RGQ1"/>
    <mergeCell ref="RGT1:RGX1"/>
    <mergeCell ref="RHA1:RHE1"/>
    <mergeCell ref="RHH1:RHL1"/>
    <mergeCell ref="REI1:REM1"/>
    <mergeCell ref="REP1:RET1"/>
    <mergeCell ref="REW1:RFA1"/>
    <mergeCell ref="RFD1:RFH1"/>
    <mergeCell ref="RFK1:RFO1"/>
    <mergeCell ref="RFR1:RFV1"/>
    <mergeCell ref="RCS1:RCW1"/>
    <mergeCell ref="RCZ1:RDD1"/>
    <mergeCell ref="RDG1:RDK1"/>
    <mergeCell ref="RDN1:RDR1"/>
    <mergeCell ref="RDU1:RDY1"/>
    <mergeCell ref="REB1:REF1"/>
    <mergeCell ref="RBC1:RBG1"/>
    <mergeCell ref="RBJ1:RBN1"/>
    <mergeCell ref="RBQ1:RBU1"/>
    <mergeCell ref="RBX1:RCB1"/>
    <mergeCell ref="RCE1:RCI1"/>
    <mergeCell ref="RCL1:RCP1"/>
    <mergeCell ref="QZM1:QZQ1"/>
    <mergeCell ref="QZT1:QZX1"/>
    <mergeCell ref="RAA1:RAE1"/>
    <mergeCell ref="RAH1:RAL1"/>
    <mergeCell ref="RAO1:RAS1"/>
    <mergeCell ref="RAV1:RAZ1"/>
    <mergeCell ref="QXW1:QYA1"/>
    <mergeCell ref="QYD1:QYH1"/>
    <mergeCell ref="QYK1:QYO1"/>
    <mergeCell ref="QYR1:QYV1"/>
    <mergeCell ref="QYY1:QZC1"/>
    <mergeCell ref="QZF1:QZJ1"/>
    <mergeCell ref="QWG1:QWK1"/>
    <mergeCell ref="QWN1:QWR1"/>
    <mergeCell ref="QWU1:QWY1"/>
    <mergeCell ref="QXB1:QXF1"/>
    <mergeCell ref="QXI1:QXM1"/>
    <mergeCell ref="QXP1:QXT1"/>
    <mergeCell ref="QUQ1:QUU1"/>
    <mergeCell ref="QUX1:QVB1"/>
    <mergeCell ref="QVE1:QVI1"/>
    <mergeCell ref="QVL1:QVP1"/>
    <mergeCell ref="QVS1:QVW1"/>
    <mergeCell ref="QVZ1:QWD1"/>
    <mergeCell ref="QTA1:QTE1"/>
    <mergeCell ref="QTH1:QTL1"/>
    <mergeCell ref="QTO1:QTS1"/>
    <mergeCell ref="QTV1:QTZ1"/>
    <mergeCell ref="QUC1:QUG1"/>
    <mergeCell ref="QUJ1:QUN1"/>
    <mergeCell ref="QRK1:QRO1"/>
    <mergeCell ref="QRR1:QRV1"/>
    <mergeCell ref="QRY1:QSC1"/>
    <mergeCell ref="QSF1:QSJ1"/>
    <mergeCell ref="QSM1:QSQ1"/>
    <mergeCell ref="QST1:QSX1"/>
    <mergeCell ref="QPU1:QPY1"/>
    <mergeCell ref="QQB1:QQF1"/>
    <mergeCell ref="QQI1:QQM1"/>
    <mergeCell ref="QQP1:QQT1"/>
    <mergeCell ref="QQW1:QRA1"/>
    <mergeCell ref="QRD1:QRH1"/>
    <mergeCell ref="QOE1:QOI1"/>
    <mergeCell ref="QOL1:QOP1"/>
    <mergeCell ref="QOS1:QOW1"/>
    <mergeCell ref="QOZ1:QPD1"/>
    <mergeCell ref="QPG1:QPK1"/>
    <mergeCell ref="QPN1:QPR1"/>
    <mergeCell ref="QMO1:QMS1"/>
    <mergeCell ref="QMV1:QMZ1"/>
    <mergeCell ref="QNC1:QNG1"/>
    <mergeCell ref="QNJ1:QNN1"/>
    <mergeCell ref="QNQ1:QNU1"/>
    <mergeCell ref="QNX1:QOB1"/>
    <mergeCell ref="QKY1:QLC1"/>
    <mergeCell ref="QLF1:QLJ1"/>
    <mergeCell ref="QLM1:QLQ1"/>
    <mergeCell ref="QLT1:QLX1"/>
    <mergeCell ref="QMA1:QME1"/>
    <mergeCell ref="QMH1:QML1"/>
    <mergeCell ref="QJI1:QJM1"/>
    <mergeCell ref="QJP1:QJT1"/>
    <mergeCell ref="QJW1:QKA1"/>
    <mergeCell ref="QKD1:QKH1"/>
    <mergeCell ref="QKK1:QKO1"/>
    <mergeCell ref="QKR1:QKV1"/>
    <mergeCell ref="QHS1:QHW1"/>
    <mergeCell ref="QHZ1:QID1"/>
    <mergeCell ref="QIG1:QIK1"/>
    <mergeCell ref="QIN1:QIR1"/>
    <mergeCell ref="QIU1:QIY1"/>
    <mergeCell ref="QJB1:QJF1"/>
    <mergeCell ref="QGC1:QGG1"/>
    <mergeCell ref="QGJ1:QGN1"/>
    <mergeCell ref="QGQ1:QGU1"/>
    <mergeCell ref="QGX1:QHB1"/>
    <mergeCell ref="QHE1:QHI1"/>
    <mergeCell ref="QHL1:QHP1"/>
    <mergeCell ref="QEM1:QEQ1"/>
    <mergeCell ref="QET1:QEX1"/>
    <mergeCell ref="QFA1:QFE1"/>
    <mergeCell ref="QFH1:QFL1"/>
    <mergeCell ref="QFO1:QFS1"/>
    <mergeCell ref="QFV1:QFZ1"/>
    <mergeCell ref="QCW1:QDA1"/>
    <mergeCell ref="QDD1:QDH1"/>
    <mergeCell ref="QDK1:QDO1"/>
    <mergeCell ref="QDR1:QDV1"/>
    <mergeCell ref="QDY1:QEC1"/>
    <mergeCell ref="QEF1:QEJ1"/>
    <mergeCell ref="QBG1:QBK1"/>
    <mergeCell ref="QBN1:QBR1"/>
    <mergeCell ref="QBU1:QBY1"/>
    <mergeCell ref="QCB1:QCF1"/>
    <mergeCell ref="QCI1:QCM1"/>
    <mergeCell ref="QCP1:QCT1"/>
    <mergeCell ref="PZQ1:PZU1"/>
    <mergeCell ref="PZX1:QAB1"/>
    <mergeCell ref="QAE1:QAI1"/>
    <mergeCell ref="QAL1:QAP1"/>
    <mergeCell ref="QAS1:QAW1"/>
    <mergeCell ref="QAZ1:QBD1"/>
    <mergeCell ref="PYA1:PYE1"/>
    <mergeCell ref="PYH1:PYL1"/>
    <mergeCell ref="PYO1:PYS1"/>
    <mergeCell ref="PYV1:PYZ1"/>
    <mergeCell ref="PZC1:PZG1"/>
    <mergeCell ref="PZJ1:PZN1"/>
    <mergeCell ref="PWK1:PWO1"/>
    <mergeCell ref="PWR1:PWV1"/>
    <mergeCell ref="PWY1:PXC1"/>
    <mergeCell ref="PXF1:PXJ1"/>
    <mergeCell ref="PXM1:PXQ1"/>
    <mergeCell ref="PXT1:PXX1"/>
    <mergeCell ref="PUU1:PUY1"/>
    <mergeCell ref="PVB1:PVF1"/>
    <mergeCell ref="PVI1:PVM1"/>
    <mergeCell ref="PVP1:PVT1"/>
    <mergeCell ref="PVW1:PWA1"/>
    <mergeCell ref="PWD1:PWH1"/>
    <mergeCell ref="PTE1:PTI1"/>
    <mergeCell ref="PTL1:PTP1"/>
    <mergeCell ref="PTS1:PTW1"/>
    <mergeCell ref="PTZ1:PUD1"/>
    <mergeCell ref="PUG1:PUK1"/>
    <mergeCell ref="PUN1:PUR1"/>
    <mergeCell ref="PRO1:PRS1"/>
    <mergeCell ref="PRV1:PRZ1"/>
    <mergeCell ref="PSC1:PSG1"/>
    <mergeCell ref="PSJ1:PSN1"/>
    <mergeCell ref="PSQ1:PSU1"/>
    <mergeCell ref="PSX1:PTB1"/>
    <mergeCell ref="PPY1:PQC1"/>
    <mergeCell ref="PQF1:PQJ1"/>
    <mergeCell ref="PQM1:PQQ1"/>
    <mergeCell ref="PQT1:PQX1"/>
    <mergeCell ref="PRA1:PRE1"/>
    <mergeCell ref="PRH1:PRL1"/>
    <mergeCell ref="POI1:POM1"/>
    <mergeCell ref="POP1:POT1"/>
    <mergeCell ref="POW1:PPA1"/>
    <mergeCell ref="PPD1:PPH1"/>
    <mergeCell ref="PPK1:PPO1"/>
    <mergeCell ref="PPR1:PPV1"/>
    <mergeCell ref="PMS1:PMW1"/>
    <mergeCell ref="PMZ1:PND1"/>
    <mergeCell ref="PNG1:PNK1"/>
    <mergeCell ref="PNN1:PNR1"/>
    <mergeCell ref="PNU1:PNY1"/>
    <mergeCell ref="POB1:POF1"/>
    <mergeCell ref="PLC1:PLG1"/>
    <mergeCell ref="PLJ1:PLN1"/>
    <mergeCell ref="PLQ1:PLU1"/>
    <mergeCell ref="PLX1:PMB1"/>
    <mergeCell ref="PME1:PMI1"/>
    <mergeCell ref="PML1:PMP1"/>
    <mergeCell ref="PJM1:PJQ1"/>
    <mergeCell ref="PJT1:PJX1"/>
    <mergeCell ref="PKA1:PKE1"/>
    <mergeCell ref="PKH1:PKL1"/>
    <mergeCell ref="PKO1:PKS1"/>
    <mergeCell ref="PKV1:PKZ1"/>
    <mergeCell ref="PHW1:PIA1"/>
    <mergeCell ref="PID1:PIH1"/>
    <mergeCell ref="PIK1:PIO1"/>
    <mergeCell ref="PIR1:PIV1"/>
    <mergeCell ref="PIY1:PJC1"/>
    <mergeCell ref="PJF1:PJJ1"/>
    <mergeCell ref="PGG1:PGK1"/>
    <mergeCell ref="PGN1:PGR1"/>
    <mergeCell ref="PGU1:PGY1"/>
    <mergeCell ref="PHB1:PHF1"/>
    <mergeCell ref="PHI1:PHM1"/>
    <mergeCell ref="PHP1:PHT1"/>
    <mergeCell ref="PEQ1:PEU1"/>
    <mergeCell ref="PEX1:PFB1"/>
    <mergeCell ref="PFE1:PFI1"/>
    <mergeCell ref="PFL1:PFP1"/>
    <mergeCell ref="PFS1:PFW1"/>
    <mergeCell ref="PFZ1:PGD1"/>
    <mergeCell ref="PDA1:PDE1"/>
    <mergeCell ref="PDH1:PDL1"/>
    <mergeCell ref="PDO1:PDS1"/>
    <mergeCell ref="PDV1:PDZ1"/>
    <mergeCell ref="PEC1:PEG1"/>
    <mergeCell ref="PEJ1:PEN1"/>
    <mergeCell ref="PBK1:PBO1"/>
    <mergeCell ref="PBR1:PBV1"/>
    <mergeCell ref="PBY1:PCC1"/>
    <mergeCell ref="PCF1:PCJ1"/>
    <mergeCell ref="PCM1:PCQ1"/>
    <mergeCell ref="PCT1:PCX1"/>
    <mergeCell ref="OZU1:OZY1"/>
    <mergeCell ref="PAB1:PAF1"/>
    <mergeCell ref="PAI1:PAM1"/>
    <mergeCell ref="PAP1:PAT1"/>
    <mergeCell ref="PAW1:PBA1"/>
    <mergeCell ref="PBD1:PBH1"/>
    <mergeCell ref="OYE1:OYI1"/>
    <mergeCell ref="OYL1:OYP1"/>
    <mergeCell ref="OYS1:OYW1"/>
    <mergeCell ref="OYZ1:OZD1"/>
    <mergeCell ref="OZG1:OZK1"/>
    <mergeCell ref="OZN1:OZR1"/>
    <mergeCell ref="OWO1:OWS1"/>
    <mergeCell ref="OWV1:OWZ1"/>
    <mergeCell ref="OXC1:OXG1"/>
    <mergeCell ref="OXJ1:OXN1"/>
    <mergeCell ref="OXQ1:OXU1"/>
    <mergeCell ref="OXX1:OYB1"/>
    <mergeCell ref="OUY1:OVC1"/>
    <mergeCell ref="OVF1:OVJ1"/>
    <mergeCell ref="OVM1:OVQ1"/>
    <mergeCell ref="OVT1:OVX1"/>
    <mergeCell ref="OWA1:OWE1"/>
    <mergeCell ref="OWH1:OWL1"/>
    <mergeCell ref="OTI1:OTM1"/>
    <mergeCell ref="OTP1:OTT1"/>
    <mergeCell ref="OTW1:OUA1"/>
    <mergeCell ref="OUD1:OUH1"/>
    <mergeCell ref="OUK1:OUO1"/>
    <mergeCell ref="OUR1:OUV1"/>
    <mergeCell ref="ORS1:ORW1"/>
    <mergeCell ref="ORZ1:OSD1"/>
    <mergeCell ref="OSG1:OSK1"/>
    <mergeCell ref="OSN1:OSR1"/>
    <mergeCell ref="OSU1:OSY1"/>
    <mergeCell ref="OTB1:OTF1"/>
    <mergeCell ref="OQC1:OQG1"/>
    <mergeCell ref="OQJ1:OQN1"/>
    <mergeCell ref="OQQ1:OQU1"/>
    <mergeCell ref="OQX1:ORB1"/>
    <mergeCell ref="ORE1:ORI1"/>
    <mergeCell ref="ORL1:ORP1"/>
    <mergeCell ref="OOM1:OOQ1"/>
    <mergeCell ref="OOT1:OOX1"/>
    <mergeCell ref="OPA1:OPE1"/>
    <mergeCell ref="OPH1:OPL1"/>
    <mergeCell ref="OPO1:OPS1"/>
    <mergeCell ref="OPV1:OPZ1"/>
    <mergeCell ref="OMW1:ONA1"/>
    <mergeCell ref="OND1:ONH1"/>
    <mergeCell ref="ONK1:ONO1"/>
    <mergeCell ref="ONR1:ONV1"/>
    <mergeCell ref="ONY1:OOC1"/>
    <mergeCell ref="OOF1:OOJ1"/>
    <mergeCell ref="OLG1:OLK1"/>
    <mergeCell ref="OLN1:OLR1"/>
    <mergeCell ref="OLU1:OLY1"/>
    <mergeCell ref="OMB1:OMF1"/>
    <mergeCell ref="OMI1:OMM1"/>
    <mergeCell ref="OMP1:OMT1"/>
    <mergeCell ref="OJQ1:OJU1"/>
    <mergeCell ref="OJX1:OKB1"/>
    <mergeCell ref="OKE1:OKI1"/>
    <mergeCell ref="OKL1:OKP1"/>
    <mergeCell ref="OKS1:OKW1"/>
    <mergeCell ref="OKZ1:OLD1"/>
    <mergeCell ref="OIA1:OIE1"/>
    <mergeCell ref="OIH1:OIL1"/>
    <mergeCell ref="OIO1:OIS1"/>
    <mergeCell ref="OIV1:OIZ1"/>
    <mergeCell ref="OJC1:OJG1"/>
    <mergeCell ref="OJJ1:OJN1"/>
    <mergeCell ref="OGK1:OGO1"/>
    <mergeCell ref="OGR1:OGV1"/>
    <mergeCell ref="OGY1:OHC1"/>
    <mergeCell ref="OHF1:OHJ1"/>
    <mergeCell ref="OHM1:OHQ1"/>
    <mergeCell ref="OHT1:OHX1"/>
    <mergeCell ref="OEU1:OEY1"/>
    <mergeCell ref="OFB1:OFF1"/>
    <mergeCell ref="OFI1:OFM1"/>
    <mergeCell ref="OFP1:OFT1"/>
    <mergeCell ref="OFW1:OGA1"/>
    <mergeCell ref="OGD1:OGH1"/>
    <mergeCell ref="ODE1:ODI1"/>
    <mergeCell ref="ODL1:ODP1"/>
    <mergeCell ref="ODS1:ODW1"/>
    <mergeCell ref="ODZ1:OED1"/>
    <mergeCell ref="OEG1:OEK1"/>
    <mergeCell ref="OEN1:OER1"/>
    <mergeCell ref="OBO1:OBS1"/>
    <mergeCell ref="OBV1:OBZ1"/>
    <mergeCell ref="OCC1:OCG1"/>
    <mergeCell ref="OCJ1:OCN1"/>
    <mergeCell ref="OCQ1:OCU1"/>
    <mergeCell ref="OCX1:ODB1"/>
    <mergeCell ref="NZY1:OAC1"/>
    <mergeCell ref="OAF1:OAJ1"/>
    <mergeCell ref="OAM1:OAQ1"/>
    <mergeCell ref="OAT1:OAX1"/>
    <mergeCell ref="OBA1:OBE1"/>
    <mergeCell ref="OBH1:OBL1"/>
    <mergeCell ref="NYI1:NYM1"/>
    <mergeCell ref="NYP1:NYT1"/>
    <mergeCell ref="NYW1:NZA1"/>
    <mergeCell ref="NZD1:NZH1"/>
    <mergeCell ref="NZK1:NZO1"/>
    <mergeCell ref="NZR1:NZV1"/>
    <mergeCell ref="NWS1:NWW1"/>
    <mergeCell ref="NWZ1:NXD1"/>
    <mergeCell ref="NXG1:NXK1"/>
    <mergeCell ref="NXN1:NXR1"/>
    <mergeCell ref="NXU1:NXY1"/>
    <mergeCell ref="NYB1:NYF1"/>
    <mergeCell ref="NVC1:NVG1"/>
    <mergeCell ref="NVJ1:NVN1"/>
    <mergeCell ref="NVQ1:NVU1"/>
    <mergeCell ref="NVX1:NWB1"/>
    <mergeCell ref="NWE1:NWI1"/>
    <mergeCell ref="NWL1:NWP1"/>
    <mergeCell ref="NTM1:NTQ1"/>
    <mergeCell ref="NTT1:NTX1"/>
    <mergeCell ref="NUA1:NUE1"/>
    <mergeCell ref="NUH1:NUL1"/>
    <mergeCell ref="NUO1:NUS1"/>
    <mergeCell ref="NUV1:NUZ1"/>
    <mergeCell ref="NRW1:NSA1"/>
    <mergeCell ref="NSD1:NSH1"/>
    <mergeCell ref="NSK1:NSO1"/>
    <mergeCell ref="NSR1:NSV1"/>
    <mergeCell ref="NSY1:NTC1"/>
    <mergeCell ref="NTF1:NTJ1"/>
    <mergeCell ref="NQG1:NQK1"/>
    <mergeCell ref="NQN1:NQR1"/>
    <mergeCell ref="NQU1:NQY1"/>
    <mergeCell ref="NRB1:NRF1"/>
    <mergeCell ref="NRI1:NRM1"/>
    <mergeCell ref="NRP1:NRT1"/>
    <mergeCell ref="NOQ1:NOU1"/>
    <mergeCell ref="NOX1:NPB1"/>
    <mergeCell ref="NPE1:NPI1"/>
    <mergeCell ref="NPL1:NPP1"/>
    <mergeCell ref="NPS1:NPW1"/>
    <mergeCell ref="NPZ1:NQD1"/>
    <mergeCell ref="NNA1:NNE1"/>
    <mergeCell ref="NNH1:NNL1"/>
    <mergeCell ref="NNO1:NNS1"/>
    <mergeCell ref="NNV1:NNZ1"/>
    <mergeCell ref="NOC1:NOG1"/>
    <mergeCell ref="NOJ1:NON1"/>
    <mergeCell ref="NLK1:NLO1"/>
    <mergeCell ref="NLR1:NLV1"/>
    <mergeCell ref="NLY1:NMC1"/>
    <mergeCell ref="NMF1:NMJ1"/>
    <mergeCell ref="NMM1:NMQ1"/>
    <mergeCell ref="NMT1:NMX1"/>
    <mergeCell ref="NJU1:NJY1"/>
    <mergeCell ref="NKB1:NKF1"/>
    <mergeCell ref="NKI1:NKM1"/>
    <mergeCell ref="NKP1:NKT1"/>
    <mergeCell ref="NKW1:NLA1"/>
    <mergeCell ref="NLD1:NLH1"/>
    <mergeCell ref="NIE1:NII1"/>
    <mergeCell ref="NIL1:NIP1"/>
    <mergeCell ref="NIS1:NIW1"/>
    <mergeCell ref="NIZ1:NJD1"/>
    <mergeCell ref="NJG1:NJK1"/>
    <mergeCell ref="NJN1:NJR1"/>
    <mergeCell ref="NGO1:NGS1"/>
    <mergeCell ref="NGV1:NGZ1"/>
    <mergeCell ref="NHC1:NHG1"/>
    <mergeCell ref="NHJ1:NHN1"/>
    <mergeCell ref="NHQ1:NHU1"/>
    <mergeCell ref="NHX1:NIB1"/>
    <mergeCell ref="NEY1:NFC1"/>
    <mergeCell ref="NFF1:NFJ1"/>
    <mergeCell ref="NFM1:NFQ1"/>
    <mergeCell ref="NFT1:NFX1"/>
    <mergeCell ref="NGA1:NGE1"/>
    <mergeCell ref="NGH1:NGL1"/>
    <mergeCell ref="NDI1:NDM1"/>
    <mergeCell ref="NDP1:NDT1"/>
    <mergeCell ref="NDW1:NEA1"/>
    <mergeCell ref="NED1:NEH1"/>
    <mergeCell ref="NEK1:NEO1"/>
    <mergeCell ref="NER1:NEV1"/>
    <mergeCell ref="NBS1:NBW1"/>
    <mergeCell ref="NBZ1:NCD1"/>
    <mergeCell ref="NCG1:NCK1"/>
    <mergeCell ref="NCN1:NCR1"/>
    <mergeCell ref="NCU1:NCY1"/>
    <mergeCell ref="NDB1:NDF1"/>
    <mergeCell ref="NAC1:NAG1"/>
    <mergeCell ref="NAJ1:NAN1"/>
    <mergeCell ref="NAQ1:NAU1"/>
    <mergeCell ref="NAX1:NBB1"/>
    <mergeCell ref="NBE1:NBI1"/>
    <mergeCell ref="NBL1:NBP1"/>
    <mergeCell ref="MYM1:MYQ1"/>
    <mergeCell ref="MYT1:MYX1"/>
    <mergeCell ref="MZA1:MZE1"/>
    <mergeCell ref="MZH1:MZL1"/>
    <mergeCell ref="MZO1:MZS1"/>
    <mergeCell ref="MZV1:MZZ1"/>
    <mergeCell ref="MWW1:MXA1"/>
    <mergeCell ref="MXD1:MXH1"/>
    <mergeCell ref="MXK1:MXO1"/>
    <mergeCell ref="MXR1:MXV1"/>
    <mergeCell ref="MXY1:MYC1"/>
    <mergeCell ref="MYF1:MYJ1"/>
    <mergeCell ref="MVG1:MVK1"/>
    <mergeCell ref="MVN1:MVR1"/>
    <mergeCell ref="MVU1:MVY1"/>
    <mergeCell ref="MWB1:MWF1"/>
    <mergeCell ref="MWI1:MWM1"/>
    <mergeCell ref="MWP1:MWT1"/>
    <mergeCell ref="MTQ1:MTU1"/>
    <mergeCell ref="MTX1:MUB1"/>
    <mergeCell ref="MUE1:MUI1"/>
    <mergeCell ref="MUL1:MUP1"/>
    <mergeCell ref="MUS1:MUW1"/>
    <mergeCell ref="MUZ1:MVD1"/>
    <mergeCell ref="MSA1:MSE1"/>
    <mergeCell ref="MSH1:MSL1"/>
    <mergeCell ref="MSO1:MSS1"/>
    <mergeCell ref="MSV1:MSZ1"/>
    <mergeCell ref="MTC1:MTG1"/>
    <mergeCell ref="MTJ1:MTN1"/>
    <mergeCell ref="MQK1:MQO1"/>
    <mergeCell ref="MQR1:MQV1"/>
    <mergeCell ref="MQY1:MRC1"/>
    <mergeCell ref="MRF1:MRJ1"/>
    <mergeCell ref="MRM1:MRQ1"/>
    <mergeCell ref="MRT1:MRX1"/>
    <mergeCell ref="MOU1:MOY1"/>
    <mergeCell ref="MPB1:MPF1"/>
    <mergeCell ref="MPI1:MPM1"/>
    <mergeCell ref="MPP1:MPT1"/>
    <mergeCell ref="MPW1:MQA1"/>
    <mergeCell ref="MQD1:MQH1"/>
    <mergeCell ref="MNE1:MNI1"/>
    <mergeCell ref="MNL1:MNP1"/>
    <mergeCell ref="MNS1:MNW1"/>
    <mergeCell ref="MNZ1:MOD1"/>
    <mergeCell ref="MOG1:MOK1"/>
    <mergeCell ref="MON1:MOR1"/>
    <mergeCell ref="MLO1:MLS1"/>
    <mergeCell ref="MLV1:MLZ1"/>
    <mergeCell ref="MMC1:MMG1"/>
    <mergeCell ref="MMJ1:MMN1"/>
    <mergeCell ref="MMQ1:MMU1"/>
    <mergeCell ref="MMX1:MNB1"/>
    <mergeCell ref="MJY1:MKC1"/>
    <mergeCell ref="MKF1:MKJ1"/>
    <mergeCell ref="MKM1:MKQ1"/>
    <mergeCell ref="MKT1:MKX1"/>
    <mergeCell ref="MLA1:MLE1"/>
    <mergeCell ref="MLH1:MLL1"/>
    <mergeCell ref="MII1:MIM1"/>
    <mergeCell ref="MIP1:MIT1"/>
    <mergeCell ref="MIW1:MJA1"/>
    <mergeCell ref="MJD1:MJH1"/>
    <mergeCell ref="MJK1:MJO1"/>
    <mergeCell ref="MJR1:MJV1"/>
    <mergeCell ref="MGS1:MGW1"/>
    <mergeCell ref="MGZ1:MHD1"/>
    <mergeCell ref="MHG1:MHK1"/>
    <mergeCell ref="MHN1:MHR1"/>
    <mergeCell ref="MHU1:MHY1"/>
    <mergeCell ref="MIB1:MIF1"/>
    <mergeCell ref="MFC1:MFG1"/>
    <mergeCell ref="MFJ1:MFN1"/>
    <mergeCell ref="MFQ1:MFU1"/>
    <mergeCell ref="MFX1:MGB1"/>
    <mergeCell ref="MGE1:MGI1"/>
    <mergeCell ref="MGL1:MGP1"/>
    <mergeCell ref="MDM1:MDQ1"/>
    <mergeCell ref="MDT1:MDX1"/>
    <mergeCell ref="MEA1:MEE1"/>
    <mergeCell ref="MEH1:MEL1"/>
    <mergeCell ref="MEO1:MES1"/>
    <mergeCell ref="MEV1:MEZ1"/>
    <mergeCell ref="MBW1:MCA1"/>
    <mergeCell ref="MCD1:MCH1"/>
    <mergeCell ref="MCK1:MCO1"/>
    <mergeCell ref="MCR1:MCV1"/>
    <mergeCell ref="MCY1:MDC1"/>
    <mergeCell ref="MDF1:MDJ1"/>
    <mergeCell ref="MAG1:MAK1"/>
    <mergeCell ref="MAN1:MAR1"/>
    <mergeCell ref="MAU1:MAY1"/>
    <mergeCell ref="MBB1:MBF1"/>
    <mergeCell ref="MBI1:MBM1"/>
    <mergeCell ref="MBP1:MBT1"/>
    <mergeCell ref="LYQ1:LYU1"/>
    <mergeCell ref="LYX1:LZB1"/>
    <mergeCell ref="LZE1:LZI1"/>
    <mergeCell ref="LZL1:LZP1"/>
    <mergeCell ref="LZS1:LZW1"/>
    <mergeCell ref="LZZ1:MAD1"/>
    <mergeCell ref="LXA1:LXE1"/>
    <mergeCell ref="LXH1:LXL1"/>
    <mergeCell ref="LXO1:LXS1"/>
    <mergeCell ref="LXV1:LXZ1"/>
    <mergeCell ref="LYC1:LYG1"/>
    <mergeCell ref="LYJ1:LYN1"/>
    <mergeCell ref="LVK1:LVO1"/>
    <mergeCell ref="LVR1:LVV1"/>
    <mergeCell ref="LVY1:LWC1"/>
    <mergeCell ref="LWF1:LWJ1"/>
    <mergeCell ref="LWM1:LWQ1"/>
    <mergeCell ref="LWT1:LWX1"/>
    <mergeCell ref="LTU1:LTY1"/>
    <mergeCell ref="LUB1:LUF1"/>
    <mergeCell ref="LUI1:LUM1"/>
    <mergeCell ref="LUP1:LUT1"/>
    <mergeCell ref="LUW1:LVA1"/>
    <mergeCell ref="LVD1:LVH1"/>
    <mergeCell ref="LSE1:LSI1"/>
    <mergeCell ref="LSL1:LSP1"/>
    <mergeCell ref="LSS1:LSW1"/>
    <mergeCell ref="LSZ1:LTD1"/>
    <mergeCell ref="LTG1:LTK1"/>
    <mergeCell ref="LTN1:LTR1"/>
    <mergeCell ref="LQO1:LQS1"/>
    <mergeCell ref="LQV1:LQZ1"/>
    <mergeCell ref="LRC1:LRG1"/>
    <mergeCell ref="LRJ1:LRN1"/>
    <mergeCell ref="LRQ1:LRU1"/>
    <mergeCell ref="LRX1:LSB1"/>
    <mergeCell ref="LOY1:LPC1"/>
    <mergeCell ref="LPF1:LPJ1"/>
    <mergeCell ref="LPM1:LPQ1"/>
    <mergeCell ref="LPT1:LPX1"/>
    <mergeCell ref="LQA1:LQE1"/>
    <mergeCell ref="LQH1:LQL1"/>
    <mergeCell ref="LNI1:LNM1"/>
    <mergeCell ref="LNP1:LNT1"/>
    <mergeCell ref="LNW1:LOA1"/>
    <mergeCell ref="LOD1:LOH1"/>
    <mergeCell ref="LOK1:LOO1"/>
    <mergeCell ref="LOR1:LOV1"/>
    <mergeCell ref="LLS1:LLW1"/>
    <mergeCell ref="LLZ1:LMD1"/>
    <mergeCell ref="LMG1:LMK1"/>
    <mergeCell ref="LMN1:LMR1"/>
    <mergeCell ref="LMU1:LMY1"/>
    <mergeCell ref="LNB1:LNF1"/>
    <mergeCell ref="LKC1:LKG1"/>
    <mergeCell ref="LKJ1:LKN1"/>
    <mergeCell ref="LKQ1:LKU1"/>
    <mergeCell ref="LKX1:LLB1"/>
    <mergeCell ref="LLE1:LLI1"/>
    <mergeCell ref="LLL1:LLP1"/>
    <mergeCell ref="LIM1:LIQ1"/>
    <mergeCell ref="LIT1:LIX1"/>
    <mergeCell ref="LJA1:LJE1"/>
    <mergeCell ref="LJH1:LJL1"/>
    <mergeCell ref="LJO1:LJS1"/>
    <mergeCell ref="LJV1:LJZ1"/>
    <mergeCell ref="LGW1:LHA1"/>
    <mergeCell ref="LHD1:LHH1"/>
    <mergeCell ref="LHK1:LHO1"/>
    <mergeCell ref="LHR1:LHV1"/>
    <mergeCell ref="LHY1:LIC1"/>
    <mergeCell ref="LIF1:LIJ1"/>
    <mergeCell ref="LFG1:LFK1"/>
    <mergeCell ref="LFN1:LFR1"/>
    <mergeCell ref="LFU1:LFY1"/>
    <mergeCell ref="LGB1:LGF1"/>
    <mergeCell ref="LGI1:LGM1"/>
    <mergeCell ref="LGP1:LGT1"/>
    <mergeCell ref="LDQ1:LDU1"/>
    <mergeCell ref="LDX1:LEB1"/>
    <mergeCell ref="LEE1:LEI1"/>
    <mergeCell ref="LEL1:LEP1"/>
    <mergeCell ref="LES1:LEW1"/>
    <mergeCell ref="LEZ1:LFD1"/>
    <mergeCell ref="LCA1:LCE1"/>
    <mergeCell ref="LCH1:LCL1"/>
    <mergeCell ref="LCO1:LCS1"/>
    <mergeCell ref="LCV1:LCZ1"/>
    <mergeCell ref="LDC1:LDG1"/>
    <mergeCell ref="LDJ1:LDN1"/>
    <mergeCell ref="LAK1:LAO1"/>
    <mergeCell ref="LAR1:LAV1"/>
    <mergeCell ref="LAY1:LBC1"/>
    <mergeCell ref="LBF1:LBJ1"/>
    <mergeCell ref="LBM1:LBQ1"/>
    <mergeCell ref="LBT1:LBX1"/>
    <mergeCell ref="KYU1:KYY1"/>
    <mergeCell ref="KZB1:KZF1"/>
    <mergeCell ref="KZI1:KZM1"/>
    <mergeCell ref="KZP1:KZT1"/>
    <mergeCell ref="KZW1:LAA1"/>
    <mergeCell ref="LAD1:LAH1"/>
    <mergeCell ref="KXE1:KXI1"/>
    <mergeCell ref="KXL1:KXP1"/>
    <mergeCell ref="KXS1:KXW1"/>
    <mergeCell ref="KXZ1:KYD1"/>
    <mergeCell ref="KYG1:KYK1"/>
    <mergeCell ref="KYN1:KYR1"/>
    <mergeCell ref="KVO1:KVS1"/>
    <mergeCell ref="KVV1:KVZ1"/>
    <mergeCell ref="KWC1:KWG1"/>
    <mergeCell ref="KWJ1:KWN1"/>
    <mergeCell ref="KWQ1:KWU1"/>
    <mergeCell ref="KWX1:KXB1"/>
    <mergeCell ref="KTY1:KUC1"/>
    <mergeCell ref="KUF1:KUJ1"/>
    <mergeCell ref="KUM1:KUQ1"/>
    <mergeCell ref="KUT1:KUX1"/>
    <mergeCell ref="KVA1:KVE1"/>
    <mergeCell ref="KVH1:KVL1"/>
    <mergeCell ref="KSI1:KSM1"/>
    <mergeCell ref="KSP1:KST1"/>
    <mergeCell ref="KSW1:KTA1"/>
    <mergeCell ref="KTD1:KTH1"/>
    <mergeCell ref="KTK1:KTO1"/>
    <mergeCell ref="KTR1:KTV1"/>
    <mergeCell ref="KQS1:KQW1"/>
    <mergeCell ref="KQZ1:KRD1"/>
    <mergeCell ref="KRG1:KRK1"/>
    <mergeCell ref="KRN1:KRR1"/>
    <mergeCell ref="KRU1:KRY1"/>
    <mergeCell ref="KSB1:KSF1"/>
    <mergeCell ref="KPC1:KPG1"/>
    <mergeCell ref="KPJ1:KPN1"/>
    <mergeCell ref="KPQ1:KPU1"/>
    <mergeCell ref="KPX1:KQB1"/>
    <mergeCell ref="KQE1:KQI1"/>
    <mergeCell ref="KQL1:KQP1"/>
    <mergeCell ref="KNM1:KNQ1"/>
    <mergeCell ref="KNT1:KNX1"/>
    <mergeCell ref="KOA1:KOE1"/>
    <mergeCell ref="KOH1:KOL1"/>
    <mergeCell ref="KOO1:KOS1"/>
    <mergeCell ref="KOV1:KOZ1"/>
    <mergeCell ref="KLW1:KMA1"/>
    <mergeCell ref="KMD1:KMH1"/>
    <mergeCell ref="KMK1:KMO1"/>
    <mergeCell ref="KMR1:KMV1"/>
    <mergeCell ref="KMY1:KNC1"/>
    <mergeCell ref="KNF1:KNJ1"/>
    <mergeCell ref="KKG1:KKK1"/>
    <mergeCell ref="KKN1:KKR1"/>
    <mergeCell ref="KKU1:KKY1"/>
    <mergeCell ref="KLB1:KLF1"/>
    <mergeCell ref="KLI1:KLM1"/>
    <mergeCell ref="KLP1:KLT1"/>
    <mergeCell ref="KIQ1:KIU1"/>
    <mergeCell ref="KIX1:KJB1"/>
    <mergeCell ref="KJE1:KJI1"/>
    <mergeCell ref="KJL1:KJP1"/>
    <mergeCell ref="KJS1:KJW1"/>
    <mergeCell ref="KJZ1:KKD1"/>
    <mergeCell ref="KHA1:KHE1"/>
    <mergeCell ref="KHH1:KHL1"/>
    <mergeCell ref="KHO1:KHS1"/>
    <mergeCell ref="KHV1:KHZ1"/>
    <mergeCell ref="KIC1:KIG1"/>
    <mergeCell ref="KIJ1:KIN1"/>
    <mergeCell ref="KFK1:KFO1"/>
    <mergeCell ref="KFR1:KFV1"/>
    <mergeCell ref="KFY1:KGC1"/>
    <mergeCell ref="KGF1:KGJ1"/>
    <mergeCell ref="KGM1:KGQ1"/>
    <mergeCell ref="KGT1:KGX1"/>
    <mergeCell ref="KDU1:KDY1"/>
    <mergeCell ref="KEB1:KEF1"/>
    <mergeCell ref="KEI1:KEM1"/>
    <mergeCell ref="KEP1:KET1"/>
    <mergeCell ref="KEW1:KFA1"/>
    <mergeCell ref="KFD1:KFH1"/>
    <mergeCell ref="KCE1:KCI1"/>
    <mergeCell ref="KCL1:KCP1"/>
    <mergeCell ref="KCS1:KCW1"/>
    <mergeCell ref="KCZ1:KDD1"/>
    <mergeCell ref="KDG1:KDK1"/>
    <mergeCell ref="KDN1:KDR1"/>
    <mergeCell ref="KAO1:KAS1"/>
    <mergeCell ref="KAV1:KAZ1"/>
    <mergeCell ref="KBC1:KBG1"/>
    <mergeCell ref="KBJ1:KBN1"/>
    <mergeCell ref="KBQ1:KBU1"/>
    <mergeCell ref="KBX1:KCB1"/>
    <mergeCell ref="JYY1:JZC1"/>
    <mergeCell ref="JZF1:JZJ1"/>
    <mergeCell ref="JZM1:JZQ1"/>
    <mergeCell ref="JZT1:JZX1"/>
    <mergeCell ref="KAA1:KAE1"/>
    <mergeCell ref="KAH1:KAL1"/>
    <mergeCell ref="JXI1:JXM1"/>
    <mergeCell ref="JXP1:JXT1"/>
    <mergeCell ref="JXW1:JYA1"/>
    <mergeCell ref="JYD1:JYH1"/>
    <mergeCell ref="JYK1:JYO1"/>
    <mergeCell ref="JYR1:JYV1"/>
    <mergeCell ref="JVS1:JVW1"/>
    <mergeCell ref="JVZ1:JWD1"/>
    <mergeCell ref="JWG1:JWK1"/>
    <mergeCell ref="JWN1:JWR1"/>
    <mergeCell ref="JWU1:JWY1"/>
    <mergeCell ref="JXB1:JXF1"/>
    <mergeCell ref="JUC1:JUG1"/>
    <mergeCell ref="JUJ1:JUN1"/>
    <mergeCell ref="JUQ1:JUU1"/>
    <mergeCell ref="JUX1:JVB1"/>
    <mergeCell ref="JVE1:JVI1"/>
    <mergeCell ref="JVL1:JVP1"/>
    <mergeCell ref="JSM1:JSQ1"/>
    <mergeCell ref="JST1:JSX1"/>
    <mergeCell ref="JTA1:JTE1"/>
    <mergeCell ref="JTH1:JTL1"/>
    <mergeCell ref="JTO1:JTS1"/>
    <mergeCell ref="JTV1:JTZ1"/>
    <mergeCell ref="JQW1:JRA1"/>
    <mergeCell ref="JRD1:JRH1"/>
    <mergeCell ref="JRK1:JRO1"/>
    <mergeCell ref="JRR1:JRV1"/>
    <mergeCell ref="JRY1:JSC1"/>
    <mergeCell ref="JSF1:JSJ1"/>
    <mergeCell ref="JPG1:JPK1"/>
    <mergeCell ref="JPN1:JPR1"/>
    <mergeCell ref="JPU1:JPY1"/>
    <mergeCell ref="JQB1:JQF1"/>
    <mergeCell ref="JQI1:JQM1"/>
    <mergeCell ref="JQP1:JQT1"/>
    <mergeCell ref="JNQ1:JNU1"/>
    <mergeCell ref="JNX1:JOB1"/>
    <mergeCell ref="JOE1:JOI1"/>
    <mergeCell ref="JOL1:JOP1"/>
    <mergeCell ref="JOS1:JOW1"/>
    <mergeCell ref="JOZ1:JPD1"/>
    <mergeCell ref="JMA1:JME1"/>
    <mergeCell ref="JMH1:JML1"/>
    <mergeCell ref="JMO1:JMS1"/>
    <mergeCell ref="JMV1:JMZ1"/>
    <mergeCell ref="JNC1:JNG1"/>
    <mergeCell ref="JNJ1:JNN1"/>
    <mergeCell ref="JKK1:JKO1"/>
    <mergeCell ref="JKR1:JKV1"/>
    <mergeCell ref="JKY1:JLC1"/>
    <mergeCell ref="JLF1:JLJ1"/>
    <mergeCell ref="JLM1:JLQ1"/>
    <mergeCell ref="JLT1:JLX1"/>
    <mergeCell ref="JIU1:JIY1"/>
    <mergeCell ref="JJB1:JJF1"/>
    <mergeCell ref="JJI1:JJM1"/>
    <mergeCell ref="JJP1:JJT1"/>
    <mergeCell ref="JJW1:JKA1"/>
    <mergeCell ref="JKD1:JKH1"/>
    <mergeCell ref="JHE1:JHI1"/>
    <mergeCell ref="JHL1:JHP1"/>
    <mergeCell ref="JHS1:JHW1"/>
    <mergeCell ref="JHZ1:JID1"/>
    <mergeCell ref="JIG1:JIK1"/>
    <mergeCell ref="JIN1:JIR1"/>
    <mergeCell ref="JFO1:JFS1"/>
    <mergeCell ref="JFV1:JFZ1"/>
    <mergeCell ref="JGC1:JGG1"/>
    <mergeCell ref="JGJ1:JGN1"/>
    <mergeCell ref="JGQ1:JGU1"/>
    <mergeCell ref="JGX1:JHB1"/>
    <mergeCell ref="JDY1:JEC1"/>
    <mergeCell ref="JEF1:JEJ1"/>
    <mergeCell ref="JEM1:JEQ1"/>
    <mergeCell ref="JET1:JEX1"/>
    <mergeCell ref="JFA1:JFE1"/>
    <mergeCell ref="JFH1:JFL1"/>
    <mergeCell ref="JCI1:JCM1"/>
    <mergeCell ref="JCP1:JCT1"/>
    <mergeCell ref="JCW1:JDA1"/>
    <mergeCell ref="JDD1:JDH1"/>
    <mergeCell ref="JDK1:JDO1"/>
    <mergeCell ref="JDR1:JDV1"/>
    <mergeCell ref="JAS1:JAW1"/>
    <mergeCell ref="JAZ1:JBD1"/>
    <mergeCell ref="JBG1:JBK1"/>
    <mergeCell ref="JBN1:JBR1"/>
    <mergeCell ref="JBU1:JBY1"/>
    <mergeCell ref="JCB1:JCF1"/>
    <mergeCell ref="IZC1:IZG1"/>
    <mergeCell ref="IZJ1:IZN1"/>
    <mergeCell ref="IZQ1:IZU1"/>
    <mergeCell ref="IZX1:JAB1"/>
    <mergeCell ref="JAE1:JAI1"/>
    <mergeCell ref="JAL1:JAP1"/>
    <mergeCell ref="IXM1:IXQ1"/>
    <mergeCell ref="IXT1:IXX1"/>
    <mergeCell ref="IYA1:IYE1"/>
    <mergeCell ref="IYH1:IYL1"/>
    <mergeCell ref="IYO1:IYS1"/>
    <mergeCell ref="IYV1:IYZ1"/>
    <mergeCell ref="IVW1:IWA1"/>
    <mergeCell ref="IWD1:IWH1"/>
    <mergeCell ref="IWK1:IWO1"/>
    <mergeCell ref="IWR1:IWV1"/>
    <mergeCell ref="IWY1:IXC1"/>
    <mergeCell ref="IXF1:IXJ1"/>
    <mergeCell ref="IUG1:IUK1"/>
    <mergeCell ref="IUN1:IUR1"/>
    <mergeCell ref="IUU1:IUY1"/>
    <mergeCell ref="IVB1:IVF1"/>
    <mergeCell ref="IVI1:IVM1"/>
    <mergeCell ref="IVP1:IVT1"/>
    <mergeCell ref="ISQ1:ISU1"/>
    <mergeCell ref="ISX1:ITB1"/>
    <mergeCell ref="ITE1:ITI1"/>
    <mergeCell ref="ITL1:ITP1"/>
    <mergeCell ref="ITS1:ITW1"/>
    <mergeCell ref="ITZ1:IUD1"/>
    <mergeCell ref="IRA1:IRE1"/>
    <mergeCell ref="IRH1:IRL1"/>
    <mergeCell ref="IRO1:IRS1"/>
    <mergeCell ref="IRV1:IRZ1"/>
    <mergeCell ref="ISC1:ISG1"/>
    <mergeCell ref="ISJ1:ISN1"/>
    <mergeCell ref="IPK1:IPO1"/>
    <mergeCell ref="IPR1:IPV1"/>
    <mergeCell ref="IPY1:IQC1"/>
    <mergeCell ref="IQF1:IQJ1"/>
    <mergeCell ref="IQM1:IQQ1"/>
    <mergeCell ref="IQT1:IQX1"/>
    <mergeCell ref="INU1:INY1"/>
    <mergeCell ref="IOB1:IOF1"/>
    <mergeCell ref="IOI1:IOM1"/>
    <mergeCell ref="IOP1:IOT1"/>
    <mergeCell ref="IOW1:IPA1"/>
    <mergeCell ref="IPD1:IPH1"/>
    <mergeCell ref="IME1:IMI1"/>
    <mergeCell ref="IML1:IMP1"/>
    <mergeCell ref="IMS1:IMW1"/>
    <mergeCell ref="IMZ1:IND1"/>
    <mergeCell ref="ING1:INK1"/>
    <mergeCell ref="INN1:INR1"/>
    <mergeCell ref="IKO1:IKS1"/>
    <mergeCell ref="IKV1:IKZ1"/>
    <mergeCell ref="ILC1:ILG1"/>
    <mergeCell ref="ILJ1:ILN1"/>
    <mergeCell ref="ILQ1:ILU1"/>
    <mergeCell ref="ILX1:IMB1"/>
    <mergeCell ref="IIY1:IJC1"/>
    <mergeCell ref="IJF1:IJJ1"/>
    <mergeCell ref="IJM1:IJQ1"/>
    <mergeCell ref="IJT1:IJX1"/>
    <mergeCell ref="IKA1:IKE1"/>
    <mergeCell ref="IKH1:IKL1"/>
    <mergeCell ref="IHI1:IHM1"/>
    <mergeCell ref="IHP1:IHT1"/>
    <mergeCell ref="IHW1:IIA1"/>
    <mergeCell ref="IID1:IIH1"/>
    <mergeCell ref="IIK1:IIO1"/>
    <mergeCell ref="IIR1:IIV1"/>
    <mergeCell ref="IFS1:IFW1"/>
    <mergeCell ref="IFZ1:IGD1"/>
    <mergeCell ref="IGG1:IGK1"/>
    <mergeCell ref="IGN1:IGR1"/>
    <mergeCell ref="IGU1:IGY1"/>
    <mergeCell ref="IHB1:IHF1"/>
    <mergeCell ref="IEC1:IEG1"/>
    <mergeCell ref="IEJ1:IEN1"/>
    <mergeCell ref="IEQ1:IEU1"/>
    <mergeCell ref="IEX1:IFB1"/>
    <mergeCell ref="IFE1:IFI1"/>
    <mergeCell ref="IFL1:IFP1"/>
    <mergeCell ref="ICM1:ICQ1"/>
    <mergeCell ref="ICT1:ICX1"/>
    <mergeCell ref="IDA1:IDE1"/>
    <mergeCell ref="IDH1:IDL1"/>
    <mergeCell ref="IDO1:IDS1"/>
    <mergeCell ref="IDV1:IDZ1"/>
    <mergeCell ref="IAW1:IBA1"/>
    <mergeCell ref="IBD1:IBH1"/>
    <mergeCell ref="IBK1:IBO1"/>
    <mergeCell ref="IBR1:IBV1"/>
    <mergeCell ref="IBY1:ICC1"/>
    <mergeCell ref="ICF1:ICJ1"/>
    <mergeCell ref="HZG1:HZK1"/>
    <mergeCell ref="HZN1:HZR1"/>
    <mergeCell ref="HZU1:HZY1"/>
    <mergeCell ref="IAB1:IAF1"/>
    <mergeCell ref="IAI1:IAM1"/>
    <mergeCell ref="IAP1:IAT1"/>
    <mergeCell ref="HXQ1:HXU1"/>
    <mergeCell ref="HXX1:HYB1"/>
    <mergeCell ref="HYE1:HYI1"/>
    <mergeCell ref="HYL1:HYP1"/>
    <mergeCell ref="HYS1:HYW1"/>
    <mergeCell ref="HYZ1:HZD1"/>
    <mergeCell ref="HWA1:HWE1"/>
    <mergeCell ref="HWH1:HWL1"/>
    <mergeCell ref="HWO1:HWS1"/>
    <mergeCell ref="HWV1:HWZ1"/>
    <mergeCell ref="HXC1:HXG1"/>
    <mergeCell ref="HXJ1:HXN1"/>
    <mergeCell ref="HUK1:HUO1"/>
    <mergeCell ref="HUR1:HUV1"/>
    <mergeCell ref="HUY1:HVC1"/>
    <mergeCell ref="HVF1:HVJ1"/>
    <mergeCell ref="HVM1:HVQ1"/>
    <mergeCell ref="HVT1:HVX1"/>
    <mergeCell ref="HSU1:HSY1"/>
    <mergeCell ref="HTB1:HTF1"/>
    <mergeCell ref="HTI1:HTM1"/>
    <mergeCell ref="HTP1:HTT1"/>
    <mergeCell ref="HTW1:HUA1"/>
    <mergeCell ref="HUD1:HUH1"/>
    <mergeCell ref="HRE1:HRI1"/>
    <mergeCell ref="HRL1:HRP1"/>
    <mergeCell ref="HRS1:HRW1"/>
    <mergeCell ref="HRZ1:HSD1"/>
    <mergeCell ref="HSG1:HSK1"/>
    <mergeCell ref="HSN1:HSR1"/>
    <mergeCell ref="HPO1:HPS1"/>
    <mergeCell ref="HPV1:HPZ1"/>
    <mergeCell ref="HQC1:HQG1"/>
    <mergeCell ref="HQJ1:HQN1"/>
    <mergeCell ref="HQQ1:HQU1"/>
    <mergeCell ref="HQX1:HRB1"/>
    <mergeCell ref="HNY1:HOC1"/>
    <mergeCell ref="HOF1:HOJ1"/>
    <mergeCell ref="HOM1:HOQ1"/>
    <mergeCell ref="HOT1:HOX1"/>
    <mergeCell ref="HPA1:HPE1"/>
    <mergeCell ref="HPH1:HPL1"/>
    <mergeCell ref="HMI1:HMM1"/>
    <mergeCell ref="HMP1:HMT1"/>
    <mergeCell ref="HMW1:HNA1"/>
    <mergeCell ref="HND1:HNH1"/>
    <mergeCell ref="HNK1:HNO1"/>
    <mergeCell ref="HNR1:HNV1"/>
    <mergeCell ref="HKS1:HKW1"/>
    <mergeCell ref="HKZ1:HLD1"/>
    <mergeCell ref="HLG1:HLK1"/>
    <mergeCell ref="HLN1:HLR1"/>
    <mergeCell ref="HLU1:HLY1"/>
    <mergeCell ref="HMB1:HMF1"/>
    <mergeCell ref="HJC1:HJG1"/>
    <mergeCell ref="HJJ1:HJN1"/>
    <mergeCell ref="HJQ1:HJU1"/>
    <mergeCell ref="HJX1:HKB1"/>
    <mergeCell ref="HKE1:HKI1"/>
    <mergeCell ref="HKL1:HKP1"/>
    <mergeCell ref="HHM1:HHQ1"/>
    <mergeCell ref="HHT1:HHX1"/>
    <mergeCell ref="HIA1:HIE1"/>
    <mergeCell ref="HIH1:HIL1"/>
    <mergeCell ref="HIO1:HIS1"/>
    <mergeCell ref="HIV1:HIZ1"/>
    <mergeCell ref="HFW1:HGA1"/>
    <mergeCell ref="HGD1:HGH1"/>
    <mergeCell ref="HGK1:HGO1"/>
    <mergeCell ref="HGR1:HGV1"/>
    <mergeCell ref="HGY1:HHC1"/>
    <mergeCell ref="HHF1:HHJ1"/>
    <mergeCell ref="HEG1:HEK1"/>
    <mergeCell ref="HEN1:HER1"/>
    <mergeCell ref="HEU1:HEY1"/>
    <mergeCell ref="HFB1:HFF1"/>
    <mergeCell ref="HFI1:HFM1"/>
    <mergeCell ref="HFP1:HFT1"/>
    <mergeCell ref="HCQ1:HCU1"/>
    <mergeCell ref="HCX1:HDB1"/>
    <mergeCell ref="HDE1:HDI1"/>
    <mergeCell ref="HDL1:HDP1"/>
    <mergeCell ref="HDS1:HDW1"/>
    <mergeCell ref="HDZ1:HED1"/>
    <mergeCell ref="HBA1:HBE1"/>
    <mergeCell ref="HBH1:HBL1"/>
    <mergeCell ref="HBO1:HBS1"/>
    <mergeCell ref="HBV1:HBZ1"/>
    <mergeCell ref="HCC1:HCG1"/>
    <mergeCell ref="HCJ1:HCN1"/>
    <mergeCell ref="GZK1:GZO1"/>
    <mergeCell ref="GZR1:GZV1"/>
    <mergeCell ref="GZY1:HAC1"/>
    <mergeCell ref="HAF1:HAJ1"/>
    <mergeCell ref="HAM1:HAQ1"/>
    <mergeCell ref="HAT1:HAX1"/>
    <mergeCell ref="GXU1:GXY1"/>
    <mergeCell ref="GYB1:GYF1"/>
    <mergeCell ref="GYI1:GYM1"/>
    <mergeCell ref="GYP1:GYT1"/>
    <mergeCell ref="GYW1:GZA1"/>
    <mergeCell ref="GZD1:GZH1"/>
    <mergeCell ref="GWE1:GWI1"/>
    <mergeCell ref="GWL1:GWP1"/>
    <mergeCell ref="GWS1:GWW1"/>
    <mergeCell ref="GWZ1:GXD1"/>
    <mergeCell ref="GXG1:GXK1"/>
    <mergeCell ref="GXN1:GXR1"/>
    <mergeCell ref="GUO1:GUS1"/>
    <mergeCell ref="GUV1:GUZ1"/>
    <mergeCell ref="GVC1:GVG1"/>
    <mergeCell ref="GVJ1:GVN1"/>
    <mergeCell ref="GVQ1:GVU1"/>
    <mergeCell ref="GVX1:GWB1"/>
    <mergeCell ref="GSY1:GTC1"/>
    <mergeCell ref="GTF1:GTJ1"/>
    <mergeCell ref="GTM1:GTQ1"/>
    <mergeCell ref="GTT1:GTX1"/>
    <mergeCell ref="GUA1:GUE1"/>
    <mergeCell ref="GUH1:GUL1"/>
    <mergeCell ref="GRI1:GRM1"/>
    <mergeCell ref="GRP1:GRT1"/>
    <mergeCell ref="GRW1:GSA1"/>
    <mergeCell ref="GSD1:GSH1"/>
    <mergeCell ref="GSK1:GSO1"/>
    <mergeCell ref="GSR1:GSV1"/>
    <mergeCell ref="GPS1:GPW1"/>
    <mergeCell ref="GPZ1:GQD1"/>
    <mergeCell ref="GQG1:GQK1"/>
    <mergeCell ref="GQN1:GQR1"/>
    <mergeCell ref="GQU1:GQY1"/>
    <mergeCell ref="GRB1:GRF1"/>
    <mergeCell ref="GOC1:GOG1"/>
    <mergeCell ref="GOJ1:GON1"/>
    <mergeCell ref="GOQ1:GOU1"/>
    <mergeCell ref="GOX1:GPB1"/>
    <mergeCell ref="GPE1:GPI1"/>
    <mergeCell ref="GPL1:GPP1"/>
    <mergeCell ref="GMM1:GMQ1"/>
    <mergeCell ref="GMT1:GMX1"/>
    <mergeCell ref="GNA1:GNE1"/>
    <mergeCell ref="GNH1:GNL1"/>
    <mergeCell ref="GNO1:GNS1"/>
    <mergeCell ref="GNV1:GNZ1"/>
    <mergeCell ref="GKW1:GLA1"/>
    <mergeCell ref="GLD1:GLH1"/>
    <mergeCell ref="GLK1:GLO1"/>
    <mergeCell ref="GLR1:GLV1"/>
    <mergeCell ref="GLY1:GMC1"/>
    <mergeCell ref="GMF1:GMJ1"/>
    <mergeCell ref="GJG1:GJK1"/>
    <mergeCell ref="GJN1:GJR1"/>
    <mergeCell ref="GJU1:GJY1"/>
    <mergeCell ref="GKB1:GKF1"/>
    <mergeCell ref="GKI1:GKM1"/>
    <mergeCell ref="GKP1:GKT1"/>
    <mergeCell ref="GHQ1:GHU1"/>
    <mergeCell ref="GHX1:GIB1"/>
    <mergeCell ref="GIE1:GII1"/>
    <mergeCell ref="GIL1:GIP1"/>
    <mergeCell ref="GIS1:GIW1"/>
    <mergeCell ref="GIZ1:GJD1"/>
    <mergeCell ref="GGA1:GGE1"/>
    <mergeCell ref="GGH1:GGL1"/>
    <mergeCell ref="GGO1:GGS1"/>
    <mergeCell ref="GGV1:GGZ1"/>
    <mergeCell ref="GHC1:GHG1"/>
    <mergeCell ref="GHJ1:GHN1"/>
    <mergeCell ref="GEK1:GEO1"/>
    <mergeCell ref="GER1:GEV1"/>
    <mergeCell ref="GEY1:GFC1"/>
    <mergeCell ref="GFF1:GFJ1"/>
    <mergeCell ref="GFM1:GFQ1"/>
    <mergeCell ref="GFT1:GFX1"/>
    <mergeCell ref="GCU1:GCY1"/>
    <mergeCell ref="GDB1:GDF1"/>
    <mergeCell ref="GDI1:GDM1"/>
    <mergeCell ref="GDP1:GDT1"/>
    <mergeCell ref="GDW1:GEA1"/>
    <mergeCell ref="GED1:GEH1"/>
    <mergeCell ref="GBE1:GBI1"/>
    <mergeCell ref="GBL1:GBP1"/>
    <mergeCell ref="GBS1:GBW1"/>
    <mergeCell ref="GBZ1:GCD1"/>
    <mergeCell ref="GCG1:GCK1"/>
    <mergeCell ref="GCN1:GCR1"/>
    <mergeCell ref="FZO1:FZS1"/>
    <mergeCell ref="FZV1:FZZ1"/>
    <mergeCell ref="GAC1:GAG1"/>
    <mergeCell ref="GAJ1:GAN1"/>
    <mergeCell ref="GAQ1:GAU1"/>
    <mergeCell ref="GAX1:GBB1"/>
    <mergeCell ref="FXY1:FYC1"/>
    <mergeCell ref="FYF1:FYJ1"/>
    <mergeCell ref="FYM1:FYQ1"/>
    <mergeCell ref="FYT1:FYX1"/>
    <mergeCell ref="FZA1:FZE1"/>
    <mergeCell ref="FZH1:FZL1"/>
    <mergeCell ref="FWI1:FWM1"/>
    <mergeCell ref="FWP1:FWT1"/>
    <mergeCell ref="FWW1:FXA1"/>
    <mergeCell ref="FXD1:FXH1"/>
    <mergeCell ref="FXK1:FXO1"/>
    <mergeCell ref="FXR1:FXV1"/>
    <mergeCell ref="FUS1:FUW1"/>
    <mergeCell ref="FUZ1:FVD1"/>
    <mergeCell ref="FVG1:FVK1"/>
    <mergeCell ref="FVN1:FVR1"/>
    <mergeCell ref="FVU1:FVY1"/>
    <mergeCell ref="FWB1:FWF1"/>
    <mergeCell ref="FTC1:FTG1"/>
    <mergeCell ref="FTJ1:FTN1"/>
    <mergeCell ref="FTQ1:FTU1"/>
    <mergeCell ref="FTX1:FUB1"/>
    <mergeCell ref="FUE1:FUI1"/>
    <mergeCell ref="FUL1:FUP1"/>
    <mergeCell ref="FRM1:FRQ1"/>
    <mergeCell ref="FRT1:FRX1"/>
    <mergeCell ref="FSA1:FSE1"/>
    <mergeCell ref="FSH1:FSL1"/>
    <mergeCell ref="FSO1:FSS1"/>
    <mergeCell ref="FSV1:FSZ1"/>
    <mergeCell ref="FPW1:FQA1"/>
    <mergeCell ref="FQD1:FQH1"/>
    <mergeCell ref="FQK1:FQO1"/>
    <mergeCell ref="FQR1:FQV1"/>
    <mergeCell ref="FQY1:FRC1"/>
    <mergeCell ref="FRF1:FRJ1"/>
    <mergeCell ref="FOG1:FOK1"/>
    <mergeCell ref="FON1:FOR1"/>
    <mergeCell ref="FOU1:FOY1"/>
    <mergeCell ref="FPB1:FPF1"/>
    <mergeCell ref="FPI1:FPM1"/>
    <mergeCell ref="FPP1:FPT1"/>
    <mergeCell ref="FMQ1:FMU1"/>
    <mergeCell ref="FMX1:FNB1"/>
    <mergeCell ref="FNE1:FNI1"/>
    <mergeCell ref="FNL1:FNP1"/>
    <mergeCell ref="FNS1:FNW1"/>
    <mergeCell ref="FNZ1:FOD1"/>
    <mergeCell ref="FLA1:FLE1"/>
    <mergeCell ref="FLH1:FLL1"/>
    <mergeCell ref="FLO1:FLS1"/>
    <mergeCell ref="FLV1:FLZ1"/>
    <mergeCell ref="FMC1:FMG1"/>
    <mergeCell ref="FMJ1:FMN1"/>
    <mergeCell ref="FJK1:FJO1"/>
    <mergeCell ref="FJR1:FJV1"/>
    <mergeCell ref="FJY1:FKC1"/>
    <mergeCell ref="FKF1:FKJ1"/>
    <mergeCell ref="FKM1:FKQ1"/>
    <mergeCell ref="FKT1:FKX1"/>
    <mergeCell ref="FHU1:FHY1"/>
    <mergeCell ref="FIB1:FIF1"/>
    <mergeCell ref="FII1:FIM1"/>
    <mergeCell ref="FIP1:FIT1"/>
    <mergeCell ref="FIW1:FJA1"/>
    <mergeCell ref="FJD1:FJH1"/>
    <mergeCell ref="FGE1:FGI1"/>
    <mergeCell ref="FGL1:FGP1"/>
    <mergeCell ref="FGS1:FGW1"/>
    <mergeCell ref="FGZ1:FHD1"/>
    <mergeCell ref="FHG1:FHK1"/>
    <mergeCell ref="FHN1:FHR1"/>
    <mergeCell ref="FEO1:FES1"/>
    <mergeCell ref="FEV1:FEZ1"/>
    <mergeCell ref="FFC1:FFG1"/>
    <mergeCell ref="FFJ1:FFN1"/>
    <mergeCell ref="FFQ1:FFU1"/>
    <mergeCell ref="FFX1:FGB1"/>
    <mergeCell ref="FCY1:FDC1"/>
    <mergeCell ref="FDF1:FDJ1"/>
    <mergeCell ref="FDM1:FDQ1"/>
    <mergeCell ref="FDT1:FDX1"/>
    <mergeCell ref="FEA1:FEE1"/>
    <mergeCell ref="FEH1:FEL1"/>
    <mergeCell ref="FBI1:FBM1"/>
    <mergeCell ref="FBP1:FBT1"/>
    <mergeCell ref="FBW1:FCA1"/>
    <mergeCell ref="FCD1:FCH1"/>
    <mergeCell ref="FCK1:FCO1"/>
    <mergeCell ref="FCR1:FCV1"/>
    <mergeCell ref="EZS1:EZW1"/>
    <mergeCell ref="EZZ1:FAD1"/>
    <mergeCell ref="FAG1:FAK1"/>
    <mergeCell ref="FAN1:FAR1"/>
    <mergeCell ref="FAU1:FAY1"/>
    <mergeCell ref="FBB1:FBF1"/>
    <mergeCell ref="EYC1:EYG1"/>
    <mergeCell ref="EYJ1:EYN1"/>
    <mergeCell ref="EYQ1:EYU1"/>
    <mergeCell ref="EYX1:EZB1"/>
    <mergeCell ref="EZE1:EZI1"/>
    <mergeCell ref="EZL1:EZP1"/>
    <mergeCell ref="EWM1:EWQ1"/>
    <mergeCell ref="EWT1:EWX1"/>
    <mergeCell ref="EXA1:EXE1"/>
    <mergeCell ref="EXH1:EXL1"/>
    <mergeCell ref="EXO1:EXS1"/>
    <mergeCell ref="EXV1:EXZ1"/>
    <mergeCell ref="EUW1:EVA1"/>
    <mergeCell ref="EVD1:EVH1"/>
    <mergeCell ref="EVK1:EVO1"/>
    <mergeCell ref="EVR1:EVV1"/>
    <mergeCell ref="EVY1:EWC1"/>
    <mergeCell ref="EWF1:EWJ1"/>
    <mergeCell ref="ETG1:ETK1"/>
    <mergeCell ref="ETN1:ETR1"/>
    <mergeCell ref="ETU1:ETY1"/>
    <mergeCell ref="EUB1:EUF1"/>
    <mergeCell ref="EUI1:EUM1"/>
    <mergeCell ref="EUP1:EUT1"/>
    <mergeCell ref="ERQ1:ERU1"/>
    <mergeCell ref="ERX1:ESB1"/>
    <mergeCell ref="ESE1:ESI1"/>
    <mergeCell ref="ESL1:ESP1"/>
    <mergeCell ref="ESS1:ESW1"/>
    <mergeCell ref="ESZ1:ETD1"/>
    <mergeCell ref="EQA1:EQE1"/>
    <mergeCell ref="EQH1:EQL1"/>
    <mergeCell ref="EQO1:EQS1"/>
    <mergeCell ref="EQV1:EQZ1"/>
    <mergeCell ref="ERC1:ERG1"/>
    <mergeCell ref="ERJ1:ERN1"/>
    <mergeCell ref="EOK1:EOO1"/>
    <mergeCell ref="EOR1:EOV1"/>
    <mergeCell ref="EOY1:EPC1"/>
    <mergeCell ref="EPF1:EPJ1"/>
    <mergeCell ref="EPM1:EPQ1"/>
    <mergeCell ref="EPT1:EPX1"/>
    <mergeCell ref="EMU1:EMY1"/>
    <mergeCell ref="ENB1:ENF1"/>
    <mergeCell ref="ENI1:ENM1"/>
    <mergeCell ref="ENP1:ENT1"/>
    <mergeCell ref="ENW1:EOA1"/>
    <mergeCell ref="EOD1:EOH1"/>
    <mergeCell ref="ELE1:ELI1"/>
    <mergeCell ref="ELL1:ELP1"/>
    <mergeCell ref="ELS1:ELW1"/>
    <mergeCell ref="ELZ1:EMD1"/>
    <mergeCell ref="EMG1:EMK1"/>
    <mergeCell ref="EMN1:EMR1"/>
    <mergeCell ref="EJO1:EJS1"/>
    <mergeCell ref="EJV1:EJZ1"/>
    <mergeCell ref="EKC1:EKG1"/>
    <mergeCell ref="EKJ1:EKN1"/>
    <mergeCell ref="EKQ1:EKU1"/>
    <mergeCell ref="EKX1:ELB1"/>
    <mergeCell ref="EHY1:EIC1"/>
    <mergeCell ref="EIF1:EIJ1"/>
    <mergeCell ref="EIM1:EIQ1"/>
    <mergeCell ref="EIT1:EIX1"/>
    <mergeCell ref="EJA1:EJE1"/>
    <mergeCell ref="EJH1:EJL1"/>
    <mergeCell ref="EGI1:EGM1"/>
    <mergeCell ref="EGP1:EGT1"/>
    <mergeCell ref="EGW1:EHA1"/>
    <mergeCell ref="EHD1:EHH1"/>
    <mergeCell ref="EHK1:EHO1"/>
    <mergeCell ref="EHR1:EHV1"/>
    <mergeCell ref="EES1:EEW1"/>
    <mergeCell ref="EEZ1:EFD1"/>
    <mergeCell ref="EFG1:EFK1"/>
    <mergeCell ref="EFN1:EFR1"/>
    <mergeCell ref="EFU1:EFY1"/>
    <mergeCell ref="EGB1:EGF1"/>
    <mergeCell ref="EDC1:EDG1"/>
    <mergeCell ref="EDJ1:EDN1"/>
    <mergeCell ref="EDQ1:EDU1"/>
    <mergeCell ref="EDX1:EEB1"/>
    <mergeCell ref="EEE1:EEI1"/>
    <mergeCell ref="EEL1:EEP1"/>
    <mergeCell ref="EBM1:EBQ1"/>
    <mergeCell ref="EBT1:EBX1"/>
    <mergeCell ref="ECA1:ECE1"/>
    <mergeCell ref="ECH1:ECL1"/>
    <mergeCell ref="ECO1:ECS1"/>
    <mergeCell ref="ECV1:ECZ1"/>
    <mergeCell ref="DZW1:EAA1"/>
    <mergeCell ref="EAD1:EAH1"/>
    <mergeCell ref="EAK1:EAO1"/>
    <mergeCell ref="EAR1:EAV1"/>
    <mergeCell ref="EAY1:EBC1"/>
    <mergeCell ref="EBF1:EBJ1"/>
    <mergeCell ref="DYG1:DYK1"/>
    <mergeCell ref="DYN1:DYR1"/>
    <mergeCell ref="DYU1:DYY1"/>
    <mergeCell ref="DZB1:DZF1"/>
    <mergeCell ref="DZI1:DZM1"/>
    <mergeCell ref="DZP1:DZT1"/>
    <mergeCell ref="DWQ1:DWU1"/>
    <mergeCell ref="DWX1:DXB1"/>
    <mergeCell ref="DXE1:DXI1"/>
    <mergeCell ref="DXL1:DXP1"/>
    <mergeCell ref="DXS1:DXW1"/>
    <mergeCell ref="DXZ1:DYD1"/>
    <mergeCell ref="DVA1:DVE1"/>
    <mergeCell ref="DVH1:DVL1"/>
    <mergeCell ref="DVO1:DVS1"/>
    <mergeCell ref="DVV1:DVZ1"/>
    <mergeCell ref="DWC1:DWG1"/>
    <mergeCell ref="DWJ1:DWN1"/>
    <mergeCell ref="DTK1:DTO1"/>
    <mergeCell ref="DTR1:DTV1"/>
    <mergeCell ref="DTY1:DUC1"/>
    <mergeCell ref="DUF1:DUJ1"/>
    <mergeCell ref="DUM1:DUQ1"/>
    <mergeCell ref="DUT1:DUX1"/>
    <mergeCell ref="DRU1:DRY1"/>
    <mergeCell ref="DSB1:DSF1"/>
    <mergeCell ref="DSI1:DSM1"/>
    <mergeCell ref="DSP1:DST1"/>
    <mergeCell ref="DSW1:DTA1"/>
    <mergeCell ref="DTD1:DTH1"/>
    <mergeCell ref="DQE1:DQI1"/>
    <mergeCell ref="DQL1:DQP1"/>
    <mergeCell ref="DQS1:DQW1"/>
    <mergeCell ref="DQZ1:DRD1"/>
    <mergeCell ref="DRG1:DRK1"/>
    <mergeCell ref="DRN1:DRR1"/>
    <mergeCell ref="DOO1:DOS1"/>
    <mergeCell ref="DOV1:DOZ1"/>
    <mergeCell ref="DPC1:DPG1"/>
    <mergeCell ref="DPJ1:DPN1"/>
    <mergeCell ref="DPQ1:DPU1"/>
    <mergeCell ref="DPX1:DQB1"/>
    <mergeCell ref="DMY1:DNC1"/>
    <mergeCell ref="DNF1:DNJ1"/>
    <mergeCell ref="DNM1:DNQ1"/>
    <mergeCell ref="DNT1:DNX1"/>
    <mergeCell ref="DOA1:DOE1"/>
    <mergeCell ref="DOH1:DOL1"/>
    <mergeCell ref="DLI1:DLM1"/>
    <mergeCell ref="DLP1:DLT1"/>
    <mergeCell ref="DLW1:DMA1"/>
    <mergeCell ref="DMD1:DMH1"/>
    <mergeCell ref="DMK1:DMO1"/>
    <mergeCell ref="DMR1:DMV1"/>
    <mergeCell ref="DJS1:DJW1"/>
    <mergeCell ref="DJZ1:DKD1"/>
    <mergeCell ref="DKG1:DKK1"/>
    <mergeCell ref="DKN1:DKR1"/>
    <mergeCell ref="DKU1:DKY1"/>
    <mergeCell ref="DLB1:DLF1"/>
    <mergeCell ref="DIC1:DIG1"/>
    <mergeCell ref="DIJ1:DIN1"/>
    <mergeCell ref="DIQ1:DIU1"/>
    <mergeCell ref="DIX1:DJB1"/>
    <mergeCell ref="DJE1:DJI1"/>
    <mergeCell ref="DJL1:DJP1"/>
    <mergeCell ref="DGM1:DGQ1"/>
    <mergeCell ref="DGT1:DGX1"/>
    <mergeCell ref="DHA1:DHE1"/>
    <mergeCell ref="DHH1:DHL1"/>
    <mergeCell ref="DHO1:DHS1"/>
    <mergeCell ref="DHV1:DHZ1"/>
    <mergeCell ref="DEW1:DFA1"/>
    <mergeCell ref="DFD1:DFH1"/>
    <mergeCell ref="DFK1:DFO1"/>
    <mergeCell ref="DFR1:DFV1"/>
    <mergeCell ref="DFY1:DGC1"/>
    <mergeCell ref="DGF1:DGJ1"/>
    <mergeCell ref="DDG1:DDK1"/>
    <mergeCell ref="DDN1:DDR1"/>
    <mergeCell ref="DDU1:DDY1"/>
    <mergeCell ref="DEB1:DEF1"/>
    <mergeCell ref="DEI1:DEM1"/>
    <mergeCell ref="DEP1:DET1"/>
    <mergeCell ref="DBQ1:DBU1"/>
    <mergeCell ref="DBX1:DCB1"/>
    <mergeCell ref="DCE1:DCI1"/>
    <mergeCell ref="DCL1:DCP1"/>
    <mergeCell ref="DCS1:DCW1"/>
    <mergeCell ref="DCZ1:DDD1"/>
    <mergeCell ref="DAA1:DAE1"/>
    <mergeCell ref="DAH1:DAL1"/>
    <mergeCell ref="DAO1:DAS1"/>
    <mergeCell ref="DAV1:DAZ1"/>
    <mergeCell ref="DBC1:DBG1"/>
    <mergeCell ref="DBJ1:DBN1"/>
    <mergeCell ref="CYK1:CYO1"/>
    <mergeCell ref="CYR1:CYV1"/>
    <mergeCell ref="CYY1:CZC1"/>
    <mergeCell ref="CZF1:CZJ1"/>
    <mergeCell ref="CZM1:CZQ1"/>
    <mergeCell ref="CZT1:CZX1"/>
    <mergeCell ref="CWU1:CWY1"/>
    <mergeCell ref="CXB1:CXF1"/>
    <mergeCell ref="CXI1:CXM1"/>
    <mergeCell ref="CXP1:CXT1"/>
    <mergeCell ref="CXW1:CYA1"/>
    <mergeCell ref="CYD1:CYH1"/>
    <mergeCell ref="CVE1:CVI1"/>
    <mergeCell ref="CVL1:CVP1"/>
    <mergeCell ref="CVS1:CVW1"/>
    <mergeCell ref="CVZ1:CWD1"/>
    <mergeCell ref="CWG1:CWK1"/>
    <mergeCell ref="CWN1:CWR1"/>
    <mergeCell ref="CTO1:CTS1"/>
    <mergeCell ref="CTV1:CTZ1"/>
    <mergeCell ref="CUC1:CUG1"/>
    <mergeCell ref="CUJ1:CUN1"/>
    <mergeCell ref="CUQ1:CUU1"/>
    <mergeCell ref="CUX1:CVB1"/>
    <mergeCell ref="CRY1:CSC1"/>
    <mergeCell ref="CSF1:CSJ1"/>
    <mergeCell ref="CSM1:CSQ1"/>
    <mergeCell ref="CST1:CSX1"/>
    <mergeCell ref="CTA1:CTE1"/>
    <mergeCell ref="CTH1:CTL1"/>
    <mergeCell ref="CQI1:CQM1"/>
    <mergeCell ref="CQP1:CQT1"/>
    <mergeCell ref="CQW1:CRA1"/>
    <mergeCell ref="CRD1:CRH1"/>
    <mergeCell ref="CRK1:CRO1"/>
    <mergeCell ref="CRR1:CRV1"/>
    <mergeCell ref="COS1:COW1"/>
    <mergeCell ref="COZ1:CPD1"/>
    <mergeCell ref="CPG1:CPK1"/>
    <mergeCell ref="CPN1:CPR1"/>
    <mergeCell ref="CPU1:CPY1"/>
    <mergeCell ref="CQB1:CQF1"/>
    <mergeCell ref="CNC1:CNG1"/>
    <mergeCell ref="CNJ1:CNN1"/>
    <mergeCell ref="CNQ1:CNU1"/>
    <mergeCell ref="CNX1:COB1"/>
    <mergeCell ref="COE1:COI1"/>
    <mergeCell ref="COL1:COP1"/>
    <mergeCell ref="CLM1:CLQ1"/>
    <mergeCell ref="CLT1:CLX1"/>
    <mergeCell ref="CMA1:CME1"/>
    <mergeCell ref="CMH1:CML1"/>
    <mergeCell ref="CMO1:CMS1"/>
    <mergeCell ref="CMV1:CMZ1"/>
    <mergeCell ref="CJW1:CKA1"/>
    <mergeCell ref="CKD1:CKH1"/>
    <mergeCell ref="CKK1:CKO1"/>
    <mergeCell ref="CKR1:CKV1"/>
    <mergeCell ref="CKY1:CLC1"/>
    <mergeCell ref="CLF1:CLJ1"/>
    <mergeCell ref="CIG1:CIK1"/>
    <mergeCell ref="CIN1:CIR1"/>
    <mergeCell ref="CIU1:CIY1"/>
    <mergeCell ref="CJB1:CJF1"/>
    <mergeCell ref="CJI1:CJM1"/>
    <mergeCell ref="CJP1:CJT1"/>
    <mergeCell ref="CGQ1:CGU1"/>
    <mergeCell ref="CGX1:CHB1"/>
    <mergeCell ref="CHE1:CHI1"/>
    <mergeCell ref="CHL1:CHP1"/>
    <mergeCell ref="CHS1:CHW1"/>
    <mergeCell ref="CHZ1:CID1"/>
    <mergeCell ref="CFA1:CFE1"/>
    <mergeCell ref="CFH1:CFL1"/>
    <mergeCell ref="CFO1:CFS1"/>
    <mergeCell ref="CFV1:CFZ1"/>
    <mergeCell ref="CGC1:CGG1"/>
    <mergeCell ref="CGJ1:CGN1"/>
    <mergeCell ref="CDK1:CDO1"/>
    <mergeCell ref="CDR1:CDV1"/>
    <mergeCell ref="CDY1:CEC1"/>
    <mergeCell ref="CEF1:CEJ1"/>
    <mergeCell ref="CEM1:CEQ1"/>
    <mergeCell ref="CET1:CEX1"/>
    <mergeCell ref="CBU1:CBY1"/>
    <mergeCell ref="CCB1:CCF1"/>
    <mergeCell ref="CCI1:CCM1"/>
    <mergeCell ref="CCP1:CCT1"/>
    <mergeCell ref="CCW1:CDA1"/>
    <mergeCell ref="CDD1:CDH1"/>
    <mergeCell ref="CAE1:CAI1"/>
    <mergeCell ref="CAL1:CAP1"/>
    <mergeCell ref="CAS1:CAW1"/>
    <mergeCell ref="CAZ1:CBD1"/>
    <mergeCell ref="CBG1:CBK1"/>
    <mergeCell ref="CBN1:CBR1"/>
    <mergeCell ref="BYO1:BYS1"/>
    <mergeCell ref="BYV1:BYZ1"/>
    <mergeCell ref="BZC1:BZG1"/>
    <mergeCell ref="BZJ1:BZN1"/>
    <mergeCell ref="BZQ1:BZU1"/>
    <mergeCell ref="BZX1:CAB1"/>
    <mergeCell ref="BWY1:BXC1"/>
    <mergeCell ref="BXF1:BXJ1"/>
    <mergeCell ref="BXM1:BXQ1"/>
    <mergeCell ref="BXT1:BXX1"/>
    <mergeCell ref="BYA1:BYE1"/>
    <mergeCell ref="BYH1:BYL1"/>
    <mergeCell ref="BVI1:BVM1"/>
    <mergeCell ref="BVP1:BVT1"/>
    <mergeCell ref="BVW1:BWA1"/>
    <mergeCell ref="BWD1:BWH1"/>
    <mergeCell ref="BWK1:BWO1"/>
    <mergeCell ref="BWR1:BWV1"/>
    <mergeCell ref="BTS1:BTW1"/>
    <mergeCell ref="BTZ1:BUD1"/>
    <mergeCell ref="BUG1:BUK1"/>
    <mergeCell ref="BUN1:BUR1"/>
    <mergeCell ref="BUU1:BUY1"/>
    <mergeCell ref="BVB1:BVF1"/>
    <mergeCell ref="BSC1:BSG1"/>
    <mergeCell ref="BSJ1:BSN1"/>
    <mergeCell ref="BSQ1:BSU1"/>
    <mergeCell ref="BSX1:BTB1"/>
    <mergeCell ref="BTE1:BTI1"/>
    <mergeCell ref="BTL1:BTP1"/>
    <mergeCell ref="BQM1:BQQ1"/>
    <mergeCell ref="BQT1:BQX1"/>
    <mergeCell ref="BRA1:BRE1"/>
    <mergeCell ref="BRH1:BRL1"/>
    <mergeCell ref="BRO1:BRS1"/>
    <mergeCell ref="BRV1:BRZ1"/>
    <mergeCell ref="BOW1:BPA1"/>
    <mergeCell ref="BPD1:BPH1"/>
    <mergeCell ref="BPK1:BPO1"/>
    <mergeCell ref="BPR1:BPV1"/>
    <mergeCell ref="BPY1:BQC1"/>
    <mergeCell ref="BQF1:BQJ1"/>
    <mergeCell ref="BNG1:BNK1"/>
    <mergeCell ref="BNN1:BNR1"/>
    <mergeCell ref="BNU1:BNY1"/>
    <mergeCell ref="BOB1:BOF1"/>
    <mergeCell ref="BOI1:BOM1"/>
    <mergeCell ref="BOP1:BOT1"/>
    <mergeCell ref="BLQ1:BLU1"/>
    <mergeCell ref="BLX1:BMB1"/>
    <mergeCell ref="BME1:BMI1"/>
    <mergeCell ref="BML1:BMP1"/>
    <mergeCell ref="BMS1:BMW1"/>
    <mergeCell ref="BMZ1:BND1"/>
    <mergeCell ref="BKA1:BKE1"/>
    <mergeCell ref="BKH1:BKL1"/>
    <mergeCell ref="BKO1:BKS1"/>
    <mergeCell ref="BKV1:BKZ1"/>
    <mergeCell ref="BLC1:BLG1"/>
    <mergeCell ref="BLJ1:BLN1"/>
    <mergeCell ref="BIK1:BIO1"/>
    <mergeCell ref="BIR1:BIV1"/>
    <mergeCell ref="BIY1:BJC1"/>
    <mergeCell ref="BJF1:BJJ1"/>
    <mergeCell ref="BJM1:BJQ1"/>
    <mergeCell ref="BJT1:BJX1"/>
    <mergeCell ref="BGU1:BGY1"/>
    <mergeCell ref="BHB1:BHF1"/>
    <mergeCell ref="BHI1:BHM1"/>
    <mergeCell ref="BHP1:BHT1"/>
    <mergeCell ref="BHW1:BIA1"/>
    <mergeCell ref="BID1:BIH1"/>
    <mergeCell ref="BFE1:BFI1"/>
    <mergeCell ref="BFL1:BFP1"/>
    <mergeCell ref="BFS1:BFW1"/>
    <mergeCell ref="BFZ1:BGD1"/>
    <mergeCell ref="BGG1:BGK1"/>
    <mergeCell ref="BGN1:BGR1"/>
    <mergeCell ref="BDO1:BDS1"/>
    <mergeCell ref="BDV1:BDZ1"/>
    <mergeCell ref="BEC1:BEG1"/>
    <mergeCell ref="BEJ1:BEN1"/>
    <mergeCell ref="BEQ1:BEU1"/>
    <mergeCell ref="BEX1:BFB1"/>
    <mergeCell ref="BBY1:BCC1"/>
    <mergeCell ref="BCF1:BCJ1"/>
    <mergeCell ref="BCM1:BCQ1"/>
    <mergeCell ref="BCT1:BCX1"/>
    <mergeCell ref="BDA1:BDE1"/>
    <mergeCell ref="BDH1:BDL1"/>
    <mergeCell ref="BAI1:BAM1"/>
    <mergeCell ref="BAP1:BAT1"/>
    <mergeCell ref="BAW1:BBA1"/>
    <mergeCell ref="BBD1:BBH1"/>
    <mergeCell ref="BBK1:BBO1"/>
    <mergeCell ref="BBR1:BBV1"/>
    <mergeCell ref="AYS1:AYW1"/>
    <mergeCell ref="AYZ1:AZD1"/>
    <mergeCell ref="AZG1:AZK1"/>
    <mergeCell ref="AZN1:AZR1"/>
    <mergeCell ref="AZU1:AZY1"/>
    <mergeCell ref="BAB1:BAF1"/>
    <mergeCell ref="AXC1:AXG1"/>
    <mergeCell ref="AXJ1:AXN1"/>
    <mergeCell ref="AXQ1:AXU1"/>
    <mergeCell ref="AXX1:AYB1"/>
    <mergeCell ref="AYE1:AYI1"/>
    <mergeCell ref="AYL1:AYP1"/>
    <mergeCell ref="AVM1:AVQ1"/>
    <mergeCell ref="AVT1:AVX1"/>
    <mergeCell ref="AWA1:AWE1"/>
    <mergeCell ref="AWH1:AWL1"/>
    <mergeCell ref="AWO1:AWS1"/>
    <mergeCell ref="AWV1:AWZ1"/>
    <mergeCell ref="ATW1:AUA1"/>
    <mergeCell ref="AUD1:AUH1"/>
    <mergeCell ref="AUK1:AUO1"/>
    <mergeCell ref="AUR1:AUV1"/>
    <mergeCell ref="AUY1:AVC1"/>
    <mergeCell ref="AVF1:AVJ1"/>
    <mergeCell ref="ASG1:ASK1"/>
    <mergeCell ref="ASN1:ASR1"/>
    <mergeCell ref="ASU1:ASY1"/>
    <mergeCell ref="ATB1:ATF1"/>
    <mergeCell ref="ATI1:ATM1"/>
    <mergeCell ref="ATP1:ATT1"/>
    <mergeCell ref="AQQ1:AQU1"/>
    <mergeCell ref="AQX1:ARB1"/>
    <mergeCell ref="ARE1:ARI1"/>
    <mergeCell ref="ARL1:ARP1"/>
    <mergeCell ref="ARS1:ARW1"/>
    <mergeCell ref="ARZ1:ASD1"/>
    <mergeCell ref="APA1:APE1"/>
    <mergeCell ref="APH1:APL1"/>
    <mergeCell ref="APO1:APS1"/>
    <mergeCell ref="APV1:APZ1"/>
    <mergeCell ref="AQC1:AQG1"/>
    <mergeCell ref="AQJ1:AQN1"/>
    <mergeCell ref="ANK1:ANO1"/>
    <mergeCell ref="ANR1:ANV1"/>
    <mergeCell ref="ANY1:AOC1"/>
    <mergeCell ref="AOF1:AOJ1"/>
    <mergeCell ref="AOM1:AOQ1"/>
    <mergeCell ref="AOT1:AOX1"/>
    <mergeCell ref="ALU1:ALY1"/>
    <mergeCell ref="AMB1:AMF1"/>
    <mergeCell ref="AMI1:AMM1"/>
    <mergeCell ref="AMP1:AMT1"/>
    <mergeCell ref="AMW1:ANA1"/>
    <mergeCell ref="AND1:ANH1"/>
    <mergeCell ref="AKE1:AKI1"/>
    <mergeCell ref="AKL1:AKP1"/>
    <mergeCell ref="AKS1:AKW1"/>
    <mergeCell ref="AKZ1:ALD1"/>
    <mergeCell ref="ALG1:ALK1"/>
    <mergeCell ref="ALN1:ALR1"/>
    <mergeCell ref="AIO1:AIS1"/>
    <mergeCell ref="AIV1:AIZ1"/>
    <mergeCell ref="AJC1:AJG1"/>
    <mergeCell ref="AJJ1:AJN1"/>
    <mergeCell ref="AJQ1:AJU1"/>
    <mergeCell ref="AJX1:AKB1"/>
    <mergeCell ref="AGY1:AHC1"/>
    <mergeCell ref="AHF1:AHJ1"/>
    <mergeCell ref="AHM1:AHQ1"/>
    <mergeCell ref="AHT1:AHX1"/>
    <mergeCell ref="AIA1:AIE1"/>
    <mergeCell ref="AIH1:AIL1"/>
    <mergeCell ref="AFI1:AFM1"/>
    <mergeCell ref="AFP1:AFT1"/>
    <mergeCell ref="AFW1:AGA1"/>
    <mergeCell ref="AGD1:AGH1"/>
    <mergeCell ref="AGK1:AGO1"/>
    <mergeCell ref="AGR1:AGV1"/>
    <mergeCell ref="ADS1:ADW1"/>
    <mergeCell ref="ADZ1:AED1"/>
    <mergeCell ref="AEG1:AEK1"/>
    <mergeCell ref="AEN1:AER1"/>
    <mergeCell ref="AEU1:AEY1"/>
    <mergeCell ref="AFB1:AFF1"/>
    <mergeCell ref="ACC1:ACG1"/>
    <mergeCell ref="ACJ1:ACN1"/>
    <mergeCell ref="ACQ1:ACU1"/>
    <mergeCell ref="ACX1:ADB1"/>
    <mergeCell ref="ADE1:ADI1"/>
    <mergeCell ref="ADL1:ADP1"/>
    <mergeCell ref="AAM1:AAQ1"/>
    <mergeCell ref="AAT1:AAX1"/>
    <mergeCell ref="ABA1:ABE1"/>
    <mergeCell ref="ABH1:ABL1"/>
    <mergeCell ref="ABO1:ABS1"/>
    <mergeCell ref="ABV1:ABZ1"/>
    <mergeCell ref="YW1:ZA1"/>
    <mergeCell ref="ZD1:ZH1"/>
    <mergeCell ref="ZK1:ZO1"/>
    <mergeCell ref="ZR1:ZV1"/>
    <mergeCell ref="ZY1:AAC1"/>
    <mergeCell ref="AAF1:AAJ1"/>
    <mergeCell ref="XG1:XK1"/>
    <mergeCell ref="XN1:XR1"/>
    <mergeCell ref="XU1:XY1"/>
    <mergeCell ref="YB1:YF1"/>
    <mergeCell ref="YI1:YM1"/>
    <mergeCell ref="YP1:YT1"/>
    <mergeCell ref="VQ1:VU1"/>
    <mergeCell ref="VX1:WB1"/>
    <mergeCell ref="WE1:WI1"/>
    <mergeCell ref="WL1:WP1"/>
    <mergeCell ref="WS1:WW1"/>
    <mergeCell ref="WZ1:XD1"/>
    <mergeCell ref="UA1:UE1"/>
    <mergeCell ref="UH1:UL1"/>
    <mergeCell ref="UO1:US1"/>
    <mergeCell ref="UV1:UZ1"/>
    <mergeCell ref="VC1:VG1"/>
    <mergeCell ref="VJ1:VN1"/>
    <mergeCell ref="SK1:SO1"/>
    <mergeCell ref="SR1:SV1"/>
    <mergeCell ref="SY1:TC1"/>
    <mergeCell ref="TF1:TJ1"/>
    <mergeCell ref="TM1:TQ1"/>
    <mergeCell ref="TT1:TX1"/>
    <mergeCell ref="QU1:QY1"/>
    <mergeCell ref="RB1:RF1"/>
    <mergeCell ref="RI1:RM1"/>
    <mergeCell ref="RP1:RT1"/>
    <mergeCell ref="RW1:SA1"/>
    <mergeCell ref="SD1:SH1"/>
    <mergeCell ref="PE1:PI1"/>
    <mergeCell ref="PL1:PP1"/>
    <mergeCell ref="PS1:PW1"/>
    <mergeCell ref="PZ1:QD1"/>
    <mergeCell ref="QG1:QK1"/>
    <mergeCell ref="QN1:QR1"/>
    <mergeCell ref="NO1:NS1"/>
    <mergeCell ref="NV1:NZ1"/>
    <mergeCell ref="OC1:OG1"/>
    <mergeCell ref="OJ1:ON1"/>
    <mergeCell ref="OQ1:OU1"/>
    <mergeCell ref="OX1:PB1"/>
    <mergeCell ref="LY1:MC1"/>
    <mergeCell ref="MF1:MJ1"/>
    <mergeCell ref="MM1:MQ1"/>
    <mergeCell ref="MT1:MX1"/>
    <mergeCell ref="NA1:NE1"/>
    <mergeCell ref="NH1:NL1"/>
    <mergeCell ref="KI1:KM1"/>
    <mergeCell ref="KP1:KT1"/>
    <mergeCell ref="KW1:LA1"/>
    <mergeCell ref="LD1:LH1"/>
    <mergeCell ref="LK1:LO1"/>
    <mergeCell ref="LR1:LV1"/>
    <mergeCell ref="IS1:IW1"/>
    <mergeCell ref="IZ1:JD1"/>
    <mergeCell ref="JG1:JK1"/>
    <mergeCell ref="JN1:JR1"/>
    <mergeCell ref="JU1:JY1"/>
    <mergeCell ref="KB1:KF1"/>
    <mergeCell ref="HC1:HG1"/>
    <mergeCell ref="HJ1:HN1"/>
    <mergeCell ref="HQ1:HU1"/>
    <mergeCell ref="HX1:IB1"/>
    <mergeCell ref="IE1:II1"/>
    <mergeCell ref="IL1:IP1"/>
    <mergeCell ref="FM1:FQ1"/>
    <mergeCell ref="FT1:FX1"/>
    <mergeCell ref="GA1:GE1"/>
    <mergeCell ref="GH1:GL1"/>
    <mergeCell ref="GO1:GS1"/>
    <mergeCell ref="GV1:GZ1"/>
    <mergeCell ref="DW1:EA1"/>
    <mergeCell ref="ED1:EH1"/>
    <mergeCell ref="EK1:EO1"/>
    <mergeCell ref="ER1:EV1"/>
    <mergeCell ref="EY1:FC1"/>
    <mergeCell ref="FF1:FJ1"/>
    <mergeCell ref="CG1:CK1"/>
    <mergeCell ref="CN1:CR1"/>
    <mergeCell ref="CU1:CY1"/>
    <mergeCell ref="DB1:DF1"/>
    <mergeCell ref="DI1:DM1"/>
    <mergeCell ref="DP1:DT1"/>
    <mergeCell ref="AQ1:AU1"/>
    <mergeCell ref="AX1:BB1"/>
    <mergeCell ref="BE1:BI1"/>
    <mergeCell ref="BL1:BP1"/>
    <mergeCell ref="BS1:BW1"/>
    <mergeCell ref="BZ1:CD1"/>
    <mergeCell ref="H1:L1"/>
    <mergeCell ref="O1:S1"/>
    <mergeCell ref="V1:Z1"/>
    <mergeCell ref="AC1:AG1"/>
    <mergeCell ref="AJ1:AN1"/>
  </mergeCells>
  <printOptions horizontalCentered="1"/>
  <pageMargins left="1" right="1" top="0.5" bottom="0.5" header="0.45" footer="0.5"/>
  <pageSetup orientation="portrait" horizontalDpi="300" verticalDpi="300" r:id="rId1"/>
  <headerFooter alignWithMargins="0">
    <oddFooter>&amp;C&amp;"Arial,Bold"AB: &amp;"Arial,Regular"CC2014XXX
Published April 2014 - Version 1.0</oddFooter>
  </headerFooter>
  <drawing r:id="rId2"/>
</worksheet>
</file>

<file path=xl/worksheets/sheet9.xml><?xml version="1.0" encoding="utf-8"?>
<worksheet xmlns="http://schemas.openxmlformats.org/spreadsheetml/2006/main" xmlns:r="http://schemas.openxmlformats.org/officeDocument/2006/relationships">
  <sheetPr codeName="Sheet1" enableFormatConditionsCalculation="0">
    <tabColor rgb="FF3C661C"/>
  </sheetPr>
  <dimension ref="A1:V50"/>
  <sheetViews>
    <sheetView showGridLines="0" view="pageBreakPreview" zoomScale="40" zoomScaleNormal="100" zoomScaleSheetLayoutView="40" workbookViewId="0">
      <selection activeCell="A13" sqref="A13:G38"/>
    </sheetView>
  </sheetViews>
  <sheetFormatPr defaultColWidth="9.140625" defaultRowHeight="13.5"/>
  <cols>
    <col min="1" max="1" width="3.140625" style="56" customWidth="1"/>
    <col min="2" max="2" width="14.42578125" style="57" customWidth="1"/>
    <col min="3" max="3" width="14.85546875" style="52" customWidth="1"/>
    <col min="4" max="4" width="20" style="52" customWidth="1"/>
    <col min="5" max="6" width="10.7109375" style="52" customWidth="1"/>
    <col min="7" max="7" width="10.7109375" style="55" customWidth="1"/>
    <col min="8" max="8" width="11.28515625" style="52" bestFit="1" customWidth="1"/>
    <col min="9" max="16384" width="9.140625" style="52"/>
  </cols>
  <sheetData>
    <row r="1" spans="1:22" ht="45" customHeight="1">
      <c r="A1" s="464" t="s">
        <v>306</v>
      </c>
      <c r="C1" s="355"/>
      <c r="D1" s="355"/>
      <c r="E1" s="355"/>
      <c r="H1" s="1"/>
    </row>
    <row r="2" spans="1:22" ht="15" customHeight="1">
      <c r="A2" s="630" t="s">
        <v>116</v>
      </c>
      <c r="B2" s="630"/>
      <c r="C2" s="379" t="str">
        <f>'Submittal Checklist'!$C$2</f>
        <v xml:space="preserve">Green Building </v>
      </c>
      <c r="D2" s="48"/>
      <c r="E2" s="193" t="s">
        <v>5</v>
      </c>
      <c r="F2" s="196" t="str">
        <f>'Submittal Checklist'!G2</f>
        <v>XX/XX/XXXX</v>
      </c>
      <c r="H2" s="1"/>
    </row>
    <row r="3" spans="1:22" ht="15" customHeight="1">
      <c r="A3" s="631" t="s">
        <v>115</v>
      </c>
      <c r="B3" s="631"/>
      <c r="C3" s="379" t="str">
        <f>'Submittal Checklist'!$C$3</f>
        <v>1100 4th st</v>
      </c>
      <c r="D3" s="48"/>
      <c r="E3" s="194" t="s">
        <v>114</v>
      </c>
      <c r="F3" s="197" t="str">
        <f>'Submittal Checklist'!G3</f>
        <v>B14XXXXXX</v>
      </c>
      <c r="H3" s="1"/>
    </row>
    <row r="4" spans="1:22" ht="12.95" customHeight="1">
      <c r="B4" s="59"/>
      <c r="D4" s="60"/>
      <c r="H4" s="1"/>
    </row>
    <row r="5" spans="1:22" s="53" customFormat="1" ht="18" customHeight="1" thickBot="1">
      <c r="A5" s="629" t="s">
        <v>139</v>
      </c>
      <c r="B5" s="629"/>
      <c r="C5" s="629"/>
      <c r="D5" s="629"/>
      <c r="E5" s="629"/>
      <c r="F5" s="83"/>
      <c r="G5" s="83"/>
      <c r="H5" s="8"/>
    </row>
    <row r="6" spans="1:22" ht="30" customHeight="1">
      <c r="A6" s="666" t="str">
        <f>IF('Instructions &amp; Project Overview'!C22="ASHRAE 189.1", "Project is not required to submit this form", "At least 75 percent of the land-clearing debris from a building site must be diverted from landfills. Land-clearing debris includes rock, trees, stumps and associated vegetation.  Work to include: ")</f>
        <v xml:space="preserve">At least 75 percent of the land-clearing debris from a building site must be diverted from landfills. Land-clearing debris includes rock, trees, stumps and associated vegetation.  Work to include: </v>
      </c>
      <c r="B6" s="666"/>
      <c r="C6" s="666"/>
      <c r="D6" s="666"/>
      <c r="E6" s="666"/>
      <c r="F6" s="666"/>
      <c r="G6" s="666"/>
      <c r="H6" s="1"/>
    </row>
    <row r="7" spans="1:22" ht="12.95" customHeight="1">
      <c r="A7" s="84">
        <v>1</v>
      </c>
      <c r="B7" s="91" t="str">
        <f>IF(A6="Project is not required to submit this form", " ", "Effective destruction and disposal of invasive plant species")</f>
        <v>Effective destruction and disposal of invasive plant species</v>
      </c>
      <c r="C7" s="89"/>
      <c r="D7" s="89"/>
      <c r="E7" s="89"/>
      <c r="F7" s="89"/>
      <c r="G7" s="92"/>
      <c r="H7" s="1"/>
      <c r="M7" s="13"/>
      <c r="N7" s="13"/>
      <c r="O7" s="13"/>
      <c r="P7" s="13"/>
      <c r="Q7" s="13"/>
      <c r="R7" s="13"/>
      <c r="S7" s="13"/>
      <c r="T7" s="13"/>
      <c r="U7" s="13"/>
      <c r="V7" s="13"/>
    </row>
    <row r="8" spans="1:22" s="79" customFormat="1" ht="27" customHeight="1">
      <c r="A8" s="84">
        <v>2</v>
      </c>
      <c r="B8" s="723" t="str">
        <f>IF(A6="Project is not required to submit this form", " ", "Where the site is located in a federal or state designated quarantine zone for invasive insect species, building site vegetation management shall comply with the quarantine rules.")</f>
        <v>Where the site is located in a federal or state designated quarantine zone for invasive insect species, building site vegetation management shall comply with the quarantine rules.</v>
      </c>
      <c r="C8" s="723"/>
      <c r="D8" s="723"/>
      <c r="E8" s="723"/>
      <c r="F8" s="723"/>
      <c r="G8" s="723"/>
      <c r="H8" s="77"/>
      <c r="I8" s="77"/>
      <c r="J8" s="78"/>
      <c r="M8" s="80"/>
      <c r="N8" s="81"/>
      <c r="O8" s="81"/>
      <c r="P8" s="81"/>
      <c r="Q8" s="81"/>
      <c r="R8" s="81"/>
      <c r="S8" s="721"/>
      <c r="T8" s="721"/>
      <c r="U8" s="721"/>
      <c r="V8" s="80"/>
    </row>
    <row r="9" spans="1:22" s="79" customFormat="1" ht="27" customHeight="1">
      <c r="A9" s="84">
        <v>3</v>
      </c>
      <c r="B9" s="720" t="str">
        <f>IF(A6="Project is not required to submit this form", " ", "Receipts or other documentation related to diversion shall be maintained through the course of construction. When requested by the code official, evidence of diversion shall be provided.")</f>
        <v>Receipts or other documentation related to diversion shall be maintained through the course of construction. When requested by the code official, evidence of diversion shall be provided.</v>
      </c>
      <c r="C9" s="720"/>
      <c r="D9" s="720"/>
      <c r="E9" s="720"/>
      <c r="F9" s="720"/>
      <c r="G9" s="720"/>
      <c r="H9" s="78"/>
      <c r="M9" s="80"/>
      <c r="N9" s="82"/>
      <c r="O9" s="82"/>
      <c r="P9" s="82"/>
      <c r="Q9" s="82"/>
      <c r="R9" s="82"/>
      <c r="S9" s="721"/>
      <c r="T9" s="721"/>
      <c r="U9" s="721"/>
      <c r="V9" s="80"/>
    </row>
    <row r="10" spans="1:22" s="86" customFormat="1" ht="12.95" customHeight="1">
      <c r="A10" s="104">
        <v>4</v>
      </c>
      <c r="B10" s="731" t="str">
        <f>IF(A6="Project is not required to submit this form", " ", "Percentage of materials to be diverted shall be specified and calcuated by weight or volume, but not both.")</f>
        <v>Percentage of materials to be diverted shall be specified and calcuated by weight or volume, but not both.</v>
      </c>
      <c r="C10" s="731"/>
      <c r="D10" s="731"/>
      <c r="E10" s="731"/>
      <c r="F10" s="731"/>
      <c r="G10" s="731"/>
      <c r="M10" s="31"/>
      <c r="N10" s="18"/>
      <c r="O10" s="18"/>
      <c r="P10" s="18"/>
      <c r="Q10" s="18"/>
      <c r="R10" s="18"/>
      <c r="S10" s="18"/>
      <c r="T10" s="18"/>
      <c r="U10" s="18"/>
      <c r="V10" s="31"/>
    </row>
    <row r="11" spans="1:22" s="86" customFormat="1" ht="12.95" customHeight="1">
      <c r="A11" s="31"/>
      <c r="B11" s="85"/>
      <c r="C11" s="85"/>
      <c r="D11" s="85"/>
      <c r="E11" s="85"/>
      <c r="F11" s="85"/>
      <c r="G11" s="85"/>
      <c r="M11" s="31"/>
      <c r="N11" s="18"/>
      <c r="O11" s="18"/>
      <c r="P11" s="18"/>
      <c r="Q11" s="18"/>
      <c r="R11" s="18"/>
      <c r="S11" s="18"/>
      <c r="T11" s="18"/>
      <c r="U11" s="18"/>
      <c r="V11" s="31"/>
    </row>
    <row r="12" spans="1:22" s="53" customFormat="1" ht="44.25" customHeight="1">
      <c r="A12" s="724" t="s">
        <v>140</v>
      </c>
      <c r="B12" s="724"/>
      <c r="C12" s="724"/>
      <c r="D12" s="105" t="s">
        <v>4</v>
      </c>
      <c r="E12" s="106" t="s">
        <v>108</v>
      </c>
      <c r="F12" s="106" t="s">
        <v>107</v>
      </c>
      <c r="G12" s="106" t="s">
        <v>119</v>
      </c>
      <c r="M12" s="31"/>
      <c r="N12" s="18"/>
      <c r="O12" s="18"/>
      <c r="P12" s="18"/>
      <c r="Q12" s="18"/>
      <c r="R12" s="18"/>
      <c r="S12" s="18"/>
      <c r="T12" s="18"/>
      <c r="U12" s="18"/>
      <c r="V12" s="31"/>
    </row>
    <row r="13" spans="1:22" ht="15" customHeight="1">
      <c r="A13" s="722"/>
      <c r="B13" s="722"/>
      <c r="C13" s="722"/>
      <c r="D13" s="93"/>
      <c r="E13" s="94"/>
      <c r="F13" s="94"/>
      <c r="G13" s="95" t="str">
        <f>IF(F13&gt;0,F13/SUM(E13:F13), " ")</f>
        <v xml:space="preserve"> </v>
      </c>
      <c r="M13" s="13"/>
      <c r="N13" s="18"/>
      <c r="O13" s="18"/>
      <c r="P13" s="18"/>
      <c r="Q13" s="18"/>
      <c r="R13" s="18"/>
      <c r="S13" s="18"/>
      <c r="T13" s="18"/>
      <c r="U13" s="18"/>
      <c r="V13" s="13"/>
    </row>
    <row r="14" spans="1:22" ht="15" customHeight="1">
      <c r="A14" s="718"/>
      <c r="B14" s="718"/>
      <c r="C14" s="718"/>
      <c r="D14" s="96"/>
      <c r="E14" s="97"/>
      <c r="F14" s="97"/>
      <c r="G14" s="98" t="str">
        <f t="shared" ref="G14" si="0">IF(F14&gt;0, F14/SUM(E14:F14), " ")</f>
        <v xml:space="preserve"> </v>
      </c>
      <c r="M14" s="13"/>
      <c r="N14" s="13"/>
      <c r="O14" s="13"/>
      <c r="P14" s="13"/>
      <c r="Q14" s="13"/>
      <c r="R14" s="13"/>
      <c r="S14" s="13"/>
      <c r="T14" s="13"/>
      <c r="U14" s="13"/>
      <c r="V14" s="13"/>
    </row>
    <row r="15" spans="1:22" ht="15" customHeight="1">
      <c r="A15" s="719"/>
      <c r="B15" s="719"/>
      <c r="C15" s="719"/>
      <c r="D15" s="99"/>
      <c r="E15" s="100"/>
      <c r="F15" s="100"/>
      <c r="G15" s="101" t="str">
        <f>IF(F15&gt;0,F15/SUM(E15:F15), " ")</f>
        <v xml:space="preserve"> </v>
      </c>
      <c r="M15" s="13"/>
      <c r="N15" s="18"/>
      <c r="O15" s="18"/>
      <c r="P15" s="18"/>
      <c r="Q15" s="18"/>
      <c r="R15" s="18"/>
      <c r="S15" s="18"/>
      <c r="T15" s="18"/>
      <c r="U15" s="18"/>
      <c r="V15" s="13"/>
    </row>
    <row r="16" spans="1:22" ht="15" customHeight="1">
      <c r="A16" s="718"/>
      <c r="B16" s="718"/>
      <c r="C16" s="718"/>
      <c r="D16" s="96"/>
      <c r="E16" s="97"/>
      <c r="F16" s="97"/>
      <c r="G16" s="98" t="str">
        <f t="shared" ref="G16" si="1">IF(F16&gt;0, F16/SUM(E16:F16), " ")</f>
        <v xml:space="preserve"> </v>
      </c>
      <c r="M16" s="13"/>
      <c r="N16" s="13"/>
      <c r="O16" s="13"/>
      <c r="P16" s="13"/>
      <c r="Q16" s="13"/>
      <c r="R16" s="13"/>
      <c r="S16" s="13"/>
      <c r="T16" s="13"/>
      <c r="U16" s="13"/>
      <c r="V16" s="13"/>
    </row>
    <row r="17" spans="1:22" ht="15" customHeight="1">
      <c r="A17" s="719"/>
      <c r="B17" s="719"/>
      <c r="C17" s="719"/>
      <c r="D17" s="99"/>
      <c r="E17" s="100"/>
      <c r="F17" s="100"/>
      <c r="G17" s="101" t="str">
        <f>IF(F17&gt;0,F17/SUM(E17:F17), " ")</f>
        <v xml:space="preserve"> </v>
      </c>
      <c r="M17" s="13"/>
      <c r="N17" s="18"/>
      <c r="O17" s="18"/>
      <c r="P17" s="18"/>
      <c r="Q17" s="18"/>
      <c r="R17" s="18"/>
      <c r="S17" s="18"/>
      <c r="T17" s="18"/>
      <c r="U17" s="18"/>
      <c r="V17" s="13"/>
    </row>
    <row r="18" spans="1:22" ht="15" customHeight="1">
      <c r="A18" s="718"/>
      <c r="B18" s="718"/>
      <c r="C18" s="718"/>
      <c r="D18" s="96"/>
      <c r="E18" s="97"/>
      <c r="F18" s="97"/>
      <c r="G18" s="98" t="str">
        <f>IF(F18&gt;0, F18/SUM(E18:F18), " ")</f>
        <v xml:space="preserve"> </v>
      </c>
      <c r="M18" s="13"/>
      <c r="N18" s="13"/>
      <c r="O18" s="13"/>
      <c r="P18" s="13"/>
      <c r="Q18" s="13"/>
      <c r="R18" s="13"/>
      <c r="S18" s="13"/>
      <c r="T18" s="13"/>
      <c r="U18" s="13"/>
      <c r="V18" s="13"/>
    </row>
    <row r="19" spans="1:22" ht="15" customHeight="1">
      <c r="A19" s="719"/>
      <c r="B19" s="719"/>
      <c r="C19" s="719"/>
      <c r="D19" s="99"/>
      <c r="E19" s="100"/>
      <c r="F19" s="100"/>
      <c r="G19" s="101" t="str">
        <f>IF(F19&gt;0,F19/SUM(E19:F19), " ")</f>
        <v xml:space="preserve"> </v>
      </c>
      <c r="M19" s="13"/>
      <c r="N19" s="18"/>
      <c r="O19" s="18"/>
      <c r="P19" s="18"/>
      <c r="Q19" s="18"/>
      <c r="R19" s="18"/>
      <c r="S19" s="18"/>
      <c r="T19" s="18"/>
      <c r="U19" s="18"/>
      <c r="V19" s="13"/>
    </row>
    <row r="20" spans="1:22" ht="15" customHeight="1">
      <c r="A20" s="718"/>
      <c r="B20" s="718"/>
      <c r="C20" s="718"/>
      <c r="D20" s="96"/>
      <c r="E20" s="97"/>
      <c r="F20" s="97"/>
      <c r="G20" s="98" t="str">
        <f t="shared" ref="G20" si="2">IF(F20&gt;0, F20/SUM(E20:F20), " ")</f>
        <v xml:space="preserve"> </v>
      </c>
      <c r="M20" s="13"/>
      <c r="N20" s="13"/>
      <c r="O20" s="13"/>
      <c r="P20" s="13"/>
      <c r="Q20" s="13"/>
      <c r="R20" s="13"/>
      <c r="S20" s="13"/>
      <c r="T20" s="13"/>
      <c r="U20" s="13"/>
      <c r="V20" s="13"/>
    </row>
    <row r="21" spans="1:22" ht="15" customHeight="1">
      <c r="A21" s="719"/>
      <c r="B21" s="719"/>
      <c r="C21" s="719"/>
      <c r="D21" s="99"/>
      <c r="E21" s="100"/>
      <c r="F21" s="100"/>
      <c r="G21" s="101" t="str">
        <f>IF(F21&gt;0,F21/SUM(E21:F21), " ")</f>
        <v xml:space="preserve"> </v>
      </c>
      <c r="M21" s="13"/>
      <c r="N21" s="18"/>
      <c r="O21" s="18"/>
      <c r="P21" s="18"/>
      <c r="Q21" s="18"/>
      <c r="R21" s="18"/>
      <c r="S21" s="18"/>
      <c r="T21" s="18"/>
      <c r="U21" s="18"/>
      <c r="V21" s="13"/>
    </row>
    <row r="22" spans="1:22" ht="15" customHeight="1">
      <c r="A22" s="718"/>
      <c r="B22" s="718"/>
      <c r="C22" s="718"/>
      <c r="D22" s="96"/>
      <c r="E22" s="97"/>
      <c r="F22" s="97"/>
      <c r="G22" s="98" t="str">
        <f t="shared" ref="G22" si="3">IF(F22&gt;0, F22/SUM(E22:F22), " ")</f>
        <v xml:space="preserve"> </v>
      </c>
      <c r="M22" s="13"/>
      <c r="N22" s="13"/>
      <c r="O22" s="13"/>
      <c r="P22" s="13"/>
      <c r="Q22" s="13"/>
      <c r="R22" s="13"/>
      <c r="S22" s="13"/>
      <c r="T22" s="13"/>
      <c r="U22" s="13"/>
      <c r="V22" s="13"/>
    </row>
    <row r="23" spans="1:22" ht="15" customHeight="1">
      <c r="A23" s="719"/>
      <c r="B23" s="719"/>
      <c r="C23" s="719"/>
      <c r="D23" s="99"/>
      <c r="E23" s="100"/>
      <c r="F23" s="100"/>
      <c r="G23" s="101" t="str">
        <f>IF(F23&gt;0,F23/SUM(E23:F23), " ")</f>
        <v xml:space="preserve"> </v>
      </c>
      <c r="M23" s="13"/>
      <c r="N23" s="18"/>
      <c r="O23" s="18"/>
      <c r="P23" s="18"/>
      <c r="Q23" s="18"/>
      <c r="R23" s="18"/>
      <c r="S23" s="18"/>
      <c r="T23" s="18"/>
      <c r="U23" s="18"/>
      <c r="V23" s="13"/>
    </row>
    <row r="24" spans="1:22" ht="15" customHeight="1">
      <c r="A24" s="718"/>
      <c r="B24" s="718"/>
      <c r="C24" s="718"/>
      <c r="D24" s="96"/>
      <c r="E24" s="97"/>
      <c r="F24" s="97"/>
      <c r="G24" s="98" t="str">
        <f t="shared" ref="G24" si="4">IF(F24&gt;0, F24/SUM(E24:F24), " ")</f>
        <v xml:space="preserve"> </v>
      </c>
      <c r="M24" s="13"/>
      <c r="N24" s="13"/>
      <c r="O24" s="13"/>
      <c r="P24" s="13"/>
      <c r="Q24" s="13"/>
      <c r="R24" s="13"/>
      <c r="S24" s="13"/>
      <c r="T24" s="13"/>
      <c r="U24" s="13"/>
      <c r="V24" s="13"/>
    </row>
    <row r="25" spans="1:22" ht="15" customHeight="1">
      <c r="A25" s="719"/>
      <c r="B25" s="719"/>
      <c r="C25" s="719"/>
      <c r="D25" s="99"/>
      <c r="E25" s="100"/>
      <c r="F25" s="100"/>
      <c r="G25" s="101" t="str">
        <f>IF(F25&gt;0,F25/SUM(E25:F25), " ")</f>
        <v xml:space="preserve"> </v>
      </c>
      <c r="M25" s="13"/>
      <c r="N25" s="18"/>
      <c r="O25" s="18"/>
      <c r="P25" s="18"/>
      <c r="Q25" s="18"/>
      <c r="R25" s="18"/>
      <c r="S25" s="18"/>
      <c r="T25" s="18"/>
      <c r="U25" s="18"/>
      <c r="V25" s="13"/>
    </row>
    <row r="26" spans="1:22" ht="15" customHeight="1">
      <c r="A26" s="718"/>
      <c r="B26" s="718"/>
      <c r="C26" s="718"/>
      <c r="D26" s="96"/>
      <c r="E26" s="97"/>
      <c r="F26" s="97"/>
      <c r="G26" s="98" t="str">
        <f t="shared" ref="G26" si="5">IF(F26&gt;0, F26/SUM(E26:F26), " ")</f>
        <v xml:space="preserve"> </v>
      </c>
      <c r="M26" s="13"/>
      <c r="N26" s="13"/>
      <c r="O26" s="13"/>
      <c r="P26" s="13"/>
      <c r="Q26" s="13"/>
      <c r="R26" s="13"/>
      <c r="S26" s="13"/>
      <c r="T26" s="13"/>
      <c r="U26" s="13"/>
      <c r="V26" s="13"/>
    </row>
    <row r="27" spans="1:22" ht="15" customHeight="1">
      <c r="A27" s="719"/>
      <c r="B27" s="719"/>
      <c r="C27" s="719"/>
      <c r="D27" s="99"/>
      <c r="E27" s="100"/>
      <c r="F27" s="100"/>
      <c r="G27" s="101" t="str">
        <f>IF(F27&gt;0,F27/SUM(E27:F27), " ")</f>
        <v xml:space="preserve"> </v>
      </c>
      <c r="M27" s="13"/>
      <c r="N27" s="18"/>
      <c r="O27" s="18"/>
      <c r="P27" s="18"/>
      <c r="Q27" s="18"/>
      <c r="R27" s="18"/>
      <c r="S27" s="18"/>
      <c r="T27" s="18"/>
      <c r="U27" s="18"/>
      <c r="V27" s="13"/>
    </row>
    <row r="28" spans="1:22" ht="15" customHeight="1">
      <c r="A28" s="718"/>
      <c r="B28" s="718"/>
      <c r="C28" s="718"/>
      <c r="D28" s="96"/>
      <c r="E28" s="97"/>
      <c r="F28" s="97"/>
      <c r="G28" s="98" t="str">
        <f t="shared" ref="G28" si="6">IF(F28&gt;0, F28/SUM(E28:F28), " ")</f>
        <v xml:space="preserve"> </v>
      </c>
      <c r="M28" s="13"/>
      <c r="N28" s="13"/>
      <c r="O28" s="13"/>
      <c r="P28" s="13"/>
      <c r="Q28" s="13"/>
      <c r="R28" s="13"/>
      <c r="S28" s="13"/>
      <c r="T28" s="13"/>
      <c r="U28" s="13"/>
      <c r="V28" s="13"/>
    </row>
    <row r="29" spans="1:22" ht="15" customHeight="1">
      <c r="A29" s="719"/>
      <c r="B29" s="719"/>
      <c r="C29" s="719"/>
      <c r="D29" s="99"/>
      <c r="E29" s="100"/>
      <c r="F29" s="100"/>
      <c r="G29" s="101" t="str">
        <f>IF(F29&gt;0,F29/SUM(E29:F29), " ")</f>
        <v xml:space="preserve"> </v>
      </c>
      <c r="M29" s="13"/>
      <c r="N29" s="18"/>
      <c r="O29" s="18"/>
      <c r="P29" s="18"/>
      <c r="Q29" s="18"/>
      <c r="R29" s="18"/>
      <c r="S29" s="18"/>
      <c r="T29" s="18"/>
      <c r="U29" s="18"/>
      <c r="V29" s="13"/>
    </row>
    <row r="30" spans="1:22" ht="15" customHeight="1">
      <c r="A30" s="718"/>
      <c r="B30" s="718"/>
      <c r="C30" s="718"/>
      <c r="D30" s="96"/>
      <c r="E30" s="97"/>
      <c r="F30" s="97"/>
      <c r="G30" s="98" t="str">
        <f t="shared" ref="G30" si="7">IF(F30&gt;0, F30/SUM(E30:F30), " ")</f>
        <v xml:space="preserve"> </v>
      </c>
      <c r="M30" s="13"/>
      <c r="N30" s="13"/>
      <c r="O30" s="13"/>
      <c r="P30" s="13"/>
      <c r="Q30" s="13"/>
      <c r="R30" s="13"/>
      <c r="S30" s="13"/>
      <c r="T30" s="13"/>
      <c r="U30" s="13"/>
      <c r="V30" s="13"/>
    </row>
    <row r="31" spans="1:22" ht="15" customHeight="1">
      <c r="A31" s="719"/>
      <c r="B31" s="719"/>
      <c r="C31" s="719"/>
      <c r="D31" s="99"/>
      <c r="E31" s="100"/>
      <c r="F31" s="100"/>
      <c r="G31" s="101" t="str">
        <f>IF(F31&gt;0,F31/SUM(E31:F31), " ")</f>
        <v xml:space="preserve"> </v>
      </c>
      <c r="M31" s="13"/>
      <c r="N31" s="18"/>
      <c r="O31" s="18"/>
      <c r="P31" s="18"/>
      <c r="Q31" s="18"/>
      <c r="R31" s="18"/>
      <c r="S31" s="18"/>
      <c r="T31" s="18"/>
      <c r="U31" s="18"/>
      <c r="V31" s="13"/>
    </row>
    <row r="32" spans="1:22" ht="15" customHeight="1">
      <c r="A32" s="718"/>
      <c r="B32" s="718"/>
      <c r="C32" s="718"/>
      <c r="D32" s="96"/>
      <c r="E32" s="97"/>
      <c r="F32" s="97"/>
      <c r="G32" s="98" t="str">
        <f t="shared" ref="G32" si="8">IF(F32&gt;0, F32/SUM(E32:F32), " ")</f>
        <v xml:space="preserve"> </v>
      </c>
      <c r="M32" s="13"/>
      <c r="N32" s="13"/>
      <c r="O32" s="13"/>
      <c r="P32" s="13"/>
      <c r="Q32" s="13"/>
      <c r="R32" s="13"/>
      <c r="S32" s="13"/>
      <c r="T32" s="13"/>
      <c r="U32" s="13"/>
      <c r="V32" s="13"/>
    </row>
    <row r="33" spans="1:22" ht="15" customHeight="1">
      <c r="A33" s="719"/>
      <c r="B33" s="719"/>
      <c r="C33" s="719"/>
      <c r="D33" s="99"/>
      <c r="E33" s="100"/>
      <c r="F33" s="100"/>
      <c r="G33" s="101" t="str">
        <f>IF(F33&gt;0,F33/SUM(E33:F33), " ")</f>
        <v xml:space="preserve"> </v>
      </c>
      <c r="M33" s="13"/>
      <c r="N33" s="18"/>
      <c r="O33" s="18"/>
      <c r="P33" s="18"/>
      <c r="Q33" s="18"/>
      <c r="R33" s="18"/>
      <c r="S33" s="18"/>
      <c r="T33" s="18"/>
      <c r="U33" s="18"/>
      <c r="V33" s="13"/>
    </row>
    <row r="34" spans="1:22" ht="15" customHeight="1">
      <c r="A34" s="718"/>
      <c r="B34" s="718"/>
      <c r="C34" s="718"/>
      <c r="D34" s="96"/>
      <c r="E34" s="97"/>
      <c r="F34" s="97"/>
      <c r="G34" s="98" t="str">
        <f t="shared" ref="G34" si="9">IF(F34&gt;0, F34/SUM(E34:F34), " ")</f>
        <v xml:space="preserve"> </v>
      </c>
      <c r="M34" s="13"/>
      <c r="N34" s="13"/>
      <c r="O34" s="13"/>
      <c r="P34" s="13"/>
      <c r="Q34" s="13"/>
      <c r="R34" s="13"/>
      <c r="S34" s="13"/>
      <c r="T34" s="13"/>
      <c r="U34" s="13"/>
      <c r="V34" s="13"/>
    </row>
    <row r="35" spans="1:22" ht="15" customHeight="1">
      <c r="A35" s="719"/>
      <c r="B35" s="719"/>
      <c r="C35" s="719"/>
      <c r="D35" s="99"/>
      <c r="E35" s="100"/>
      <c r="F35" s="100"/>
      <c r="G35" s="101" t="str">
        <f>IF(F35&gt;0,F35/SUM(E35:F35), " ")</f>
        <v xml:space="preserve"> </v>
      </c>
      <c r="M35" s="13"/>
      <c r="N35" s="18"/>
      <c r="O35" s="18"/>
      <c r="P35" s="18"/>
      <c r="Q35" s="18"/>
      <c r="R35" s="18"/>
      <c r="S35" s="18"/>
      <c r="T35" s="18"/>
      <c r="U35" s="18"/>
      <c r="V35" s="13"/>
    </row>
    <row r="36" spans="1:22" ht="15" customHeight="1">
      <c r="A36" s="718"/>
      <c r="B36" s="718"/>
      <c r="C36" s="718"/>
      <c r="D36" s="96"/>
      <c r="E36" s="97"/>
      <c r="F36" s="97"/>
      <c r="G36" s="98" t="str">
        <f t="shared" ref="G36" si="10">IF(F36&gt;0, F36/SUM(E36:F36), " ")</f>
        <v xml:space="preserve"> </v>
      </c>
      <c r="M36" s="13"/>
      <c r="N36" s="13"/>
      <c r="O36" s="13"/>
      <c r="P36" s="13"/>
      <c r="Q36" s="13"/>
      <c r="R36" s="13"/>
      <c r="S36" s="13"/>
      <c r="T36" s="13"/>
      <c r="U36" s="13"/>
      <c r="V36" s="13"/>
    </row>
    <row r="37" spans="1:22" ht="15" customHeight="1">
      <c r="A37" s="719"/>
      <c r="B37" s="719"/>
      <c r="C37" s="719"/>
      <c r="D37" s="99"/>
      <c r="E37" s="100"/>
      <c r="F37" s="100"/>
      <c r="G37" s="101" t="str">
        <f>IF(F37&gt;0,F37/SUM(E37:F37), " ")</f>
        <v xml:space="preserve"> </v>
      </c>
      <c r="M37" s="13"/>
      <c r="N37" s="18"/>
      <c r="O37" s="18"/>
      <c r="P37" s="18"/>
      <c r="Q37" s="18"/>
      <c r="R37" s="18"/>
      <c r="S37" s="18"/>
      <c r="T37" s="18"/>
      <c r="U37" s="18"/>
      <c r="V37" s="13"/>
    </row>
    <row r="38" spans="1:22" ht="15" customHeight="1">
      <c r="A38" s="718"/>
      <c r="B38" s="718"/>
      <c r="C38" s="718"/>
      <c r="D38" s="96"/>
      <c r="E38" s="97"/>
      <c r="F38" s="97"/>
      <c r="G38" s="98" t="str">
        <f t="shared" ref="G38" si="11">IF(F38&gt;0, F38/SUM(E38:F38), " ")</f>
        <v xml:space="preserve"> </v>
      </c>
      <c r="M38" s="13"/>
      <c r="N38" s="13"/>
      <c r="O38" s="13"/>
      <c r="P38" s="13"/>
      <c r="Q38" s="13"/>
      <c r="R38" s="13"/>
      <c r="S38" s="13"/>
      <c r="T38" s="13"/>
      <c r="U38" s="13"/>
      <c r="V38" s="13"/>
    </row>
    <row r="39" spans="1:22" s="13" customFormat="1" ht="15" customHeight="1" thickBot="1">
      <c r="A39" s="553"/>
      <c r="B39" s="553"/>
      <c r="C39" s="553"/>
      <c r="D39" s="107"/>
      <c r="E39" s="120"/>
      <c r="F39" s="120"/>
      <c r="G39" s="121"/>
    </row>
    <row r="40" spans="1:22" s="13" customFormat="1" ht="20.100000000000001" customHeight="1" thickTop="1" thickBot="1">
      <c r="A40" s="553"/>
      <c r="B40" s="553"/>
      <c r="C40" s="553"/>
      <c r="D40" s="107"/>
      <c r="E40" s="732" t="s">
        <v>141</v>
      </c>
      <c r="F40" s="733"/>
      <c r="G40" s="122" t="str">
        <f>IF(SUM(E13:F41)&gt;0, (SUM(F13:F41))/(SUM(E13:F41)), " ")</f>
        <v xml:space="preserve"> </v>
      </c>
      <c r="N40" s="18"/>
      <c r="O40" s="18"/>
      <c r="P40" s="18"/>
      <c r="Q40" s="18"/>
      <c r="R40" s="18"/>
      <c r="S40" s="18"/>
      <c r="T40" s="18"/>
      <c r="U40" s="18"/>
    </row>
    <row r="41" spans="1:22" s="13" customFormat="1" ht="12.95" customHeight="1" thickTop="1">
      <c r="A41" s="553"/>
      <c r="B41" s="553"/>
      <c r="C41" s="553"/>
      <c r="D41" s="107"/>
      <c r="E41" s="120"/>
      <c r="F41" s="120"/>
      <c r="G41" s="121"/>
    </row>
    <row r="42" spans="1:22" ht="17.25" customHeight="1" thickBot="1">
      <c r="A42" s="629" t="s">
        <v>240</v>
      </c>
      <c r="B42" s="629"/>
      <c r="C42" s="629"/>
      <c r="D42" s="629"/>
      <c r="E42" s="629"/>
      <c r="F42" s="83"/>
      <c r="G42" s="83"/>
      <c r="H42" s="1"/>
      <c r="M42" s="13"/>
      <c r="N42" s="13"/>
      <c r="O42" s="13"/>
      <c r="P42" s="13"/>
      <c r="Q42" s="13"/>
      <c r="R42" s="13"/>
      <c r="S42" s="13"/>
      <c r="T42" s="13"/>
      <c r="U42" s="13"/>
      <c r="V42" s="13"/>
    </row>
    <row r="43" spans="1:22" s="112" customFormat="1" ht="78.75" customHeight="1">
      <c r="A43" s="639" t="s">
        <v>241</v>
      </c>
      <c r="B43" s="639"/>
      <c r="C43" s="639"/>
      <c r="D43" s="639"/>
      <c r="E43" s="639"/>
      <c r="F43" s="114" t="s">
        <v>117</v>
      </c>
      <c r="G43" s="114" t="s">
        <v>118</v>
      </c>
    </row>
    <row r="44" spans="1:22" s="59" customFormat="1" ht="15" customHeight="1">
      <c r="A44" s="115">
        <v>1</v>
      </c>
      <c r="B44" s="729" t="s">
        <v>237</v>
      </c>
      <c r="C44" s="729"/>
      <c r="D44" s="729"/>
      <c r="E44" s="730"/>
      <c r="F44" s="496" t="s">
        <v>281</v>
      </c>
      <c r="G44" s="497" t="s">
        <v>281</v>
      </c>
      <c r="H44" s="4"/>
    </row>
    <row r="45" spans="1:22" ht="15" customHeight="1">
      <c r="A45" s="116">
        <v>2</v>
      </c>
      <c r="B45" s="725" t="s">
        <v>106</v>
      </c>
      <c r="C45" s="725"/>
      <c r="D45" s="725"/>
      <c r="E45" s="726"/>
      <c r="F45" s="498" t="s">
        <v>281</v>
      </c>
      <c r="G45" s="499" t="s">
        <v>281</v>
      </c>
      <c r="H45" s="1"/>
    </row>
    <row r="46" spans="1:22" ht="15" customHeight="1">
      <c r="A46" s="116">
        <v>3</v>
      </c>
      <c r="B46" s="725" t="s">
        <v>329</v>
      </c>
      <c r="C46" s="725"/>
      <c r="D46" s="725"/>
      <c r="E46" s="726"/>
      <c r="F46" s="498" t="s">
        <v>281</v>
      </c>
      <c r="G46" s="499" t="s">
        <v>281</v>
      </c>
    </row>
    <row r="47" spans="1:22" ht="15" customHeight="1">
      <c r="A47" s="117" t="s">
        <v>1</v>
      </c>
      <c r="B47" s="727" t="s">
        <v>0</v>
      </c>
      <c r="C47" s="727"/>
      <c r="D47" s="727"/>
      <c r="E47" s="728"/>
      <c r="F47" s="500" t="s">
        <v>281</v>
      </c>
      <c r="G47" s="501" t="s">
        <v>281</v>
      </c>
    </row>
    <row r="48" spans="1:22" ht="12.95" customHeight="1">
      <c r="A48" s="109"/>
      <c r="B48" s="118"/>
      <c r="C48" s="118"/>
      <c r="D48" s="118"/>
      <c r="E48" s="118"/>
      <c r="F48" s="110"/>
      <c r="G48" s="110"/>
    </row>
    <row r="49" spans="1:7" ht="45.75" customHeight="1">
      <c r="A49" s="109"/>
      <c r="B49" s="119" t="s">
        <v>147</v>
      </c>
      <c r="C49" s="545" t="s">
        <v>146</v>
      </c>
      <c r="D49" s="545"/>
      <c r="E49" s="545"/>
      <c r="F49" s="545"/>
      <c r="G49" s="545"/>
    </row>
    <row r="50" spans="1:7" ht="12.95" customHeight="1">
      <c r="A50" s="109"/>
      <c r="B50" s="118"/>
      <c r="C50" s="118"/>
      <c r="D50" s="118"/>
      <c r="E50" s="118"/>
      <c r="F50" s="110"/>
      <c r="G50" s="110"/>
    </row>
  </sheetData>
  <sheetProtection password="D232" sheet="1" objects="1" scenarios="1"/>
  <protectedRanges>
    <protectedRange password="CA8B" sqref="A13:G38" name="Range1"/>
  </protectedRanges>
  <mergeCells count="48">
    <mergeCell ref="A29:C29"/>
    <mergeCell ref="A40:C40"/>
    <mergeCell ref="A39:C39"/>
    <mergeCell ref="A41:C41"/>
    <mergeCell ref="E40:F40"/>
    <mergeCell ref="A30:C30"/>
    <mergeCell ref="A31:C31"/>
    <mergeCell ref="A32:C32"/>
    <mergeCell ref="A38:C38"/>
    <mergeCell ref="A42:E42"/>
    <mergeCell ref="A27:C27"/>
    <mergeCell ref="B10:G10"/>
    <mergeCell ref="A33:C33"/>
    <mergeCell ref="A34:C34"/>
    <mergeCell ref="A35:C35"/>
    <mergeCell ref="A18:C18"/>
    <mergeCell ref="A19:C19"/>
    <mergeCell ref="A20:C20"/>
    <mergeCell ref="A21:C21"/>
    <mergeCell ref="A28:C28"/>
    <mergeCell ref="A17:C17"/>
    <mergeCell ref="A25:C25"/>
    <mergeCell ref="A26:C26"/>
    <mergeCell ref="A36:C36"/>
    <mergeCell ref="A37:C37"/>
    <mergeCell ref="B46:E46"/>
    <mergeCell ref="C49:G49"/>
    <mergeCell ref="B47:E47"/>
    <mergeCell ref="A43:E43"/>
    <mergeCell ref="B44:E44"/>
    <mergeCell ref="B45:E45"/>
    <mergeCell ref="U8:U9"/>
    <mergeCell ref="T8:T9"/>
    <mergeCell ref="S8:S9"/>
    <mergeCell ref="A15:C15"/>
    <mergeCell ref="A16:C16"/>
    <mergeCell ref="A13:C13"/>
    <mergeCell ref="A14:C14"/>
    <mergeCell ref="B8:G8"/>
    <mergeCell ref="A12:C12"/>
    <mergeCell ref="A2:B2"/>
    <mergeCell ref="A3:B3"/>
    <mergeCell ref="A22:C22"/>
    <mergeCell ref="A23:C23"/>
    <mergeCell ref="A24:C24"/>
    <mergeCell ref="A5:E5"/>
    <mergeCell ref="B9:G9"/>
    <mergeCell ref="A6:G6"/>
  </mergeCells>
  <phoneticPr fontId="0" type="noConversion"/>
  <printOptions horizontalCentered="1"/>
  <pageMargins left="1" right="1" top="0.46" bottom="0.55000000000000004" header="0.45" footer="0.5"/>
  <pageSetup orientation="portrait" horizontalDpi="300" verticalDpi="300" r:id="rId1"/>
  <headerFooter>
    <oddFooter>&amp;C&amp;"Arial,Bold"AB: &amp;"Arial,Regular"CC2014XXX
Published April 2014 - Version 1.0</oddFooter>
  </headerFooter>
  <rowBreaks count="1" manualBreakCount="1">
    <brk id="41" max="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23</vt:i4>
      </vt:variant>
    </vt:vector>
  </HeadingPairs>
  <TitlesOfParts>
    <vt:vector size="35" baseType="lpstr">
      <vt:lpstr>Instructions &amp; Project Overview</vt:lpstr>
      <vt:lpstr>Submittal Checklist</vt:lpstr>
      <vt:lpstr>IgCC Energy Performance Path</vt:lpstr>
      <vt:lpstr>IgCC Energy Prescriptive Path</vt:lpstr>
      <vt:lpstr>Commissioning Requirements</vt:lpstr>
      <vt:lpstr>Commissioning Plan</vt:lpstr>
      <vt:lpstr>Project Elective Checklist</vt:lpstr>
      <vt:lpstr>Preliminary Cx Report</vt:lpstr>
      <vt:lpstr>Site Waste Management</vt:lpstr>
      <vt:lpstr>Construction Waste Management</vt:lpstr>
      <vt:lpstr>Material Selection</vt:lpstr>
      <vt:lpstr>Final Cx Report</vt:lpstr>
      <vt:lpstr>'Commissioning Plan'!Print_Area</vt:lpstr>
      <vt:lpstr>'Commissioning Requirements'!Print_Area</vt:lpstr>
      <vt:lpstr>'Construction Waste Management'!Print_Area</vt:lpstr>
      <vt:lpstr>'Final Cx Report'!Print_Area</vt:lpstr>
      <vt:lpstr>'IgCC Energy Performance Path'!Print_Area</vt:lpstr>
      <vt:lpstr>'IgCC Energy Prescriptive Path'!Print_Area</vt:lpstr>
      <vt:lpstr>'Instructions &amp; Project Overview'!Print_Area</vt:lpstr>
      <vt:lpstr>'Material Selection'!Print_Area</vt:lpstr>
      <vt:lpstr>'Preliminary Cx Report'!Print_Area</vt:lpstr>
      <vt:lpstr>'Project Elective Checklist'!Print_Area</vt:lpstr>
      <vt:lpstr>'Site Waste Management'!Print_Area</vt:lpstr>
      <vt:lpstr>'Submittal Checklist'!Print_Area</vt:lpstr>
      <vt:lpstr>'Commissioning Plan'!Print_Titles</vt:lpstr>
      <vt:lpstr>'Commissioning Requirements'!Print_Titles</vt:lpstr>
      <vt:lpstr>'Construction Waste Management'!Print_Titles</vt:lpstr>
      <vt:lpstr>'Final Cx Report'!Print_Titles</vt:lpstr>
      <vt:lpstr>'IgCC Energy Performance Path'!Print_Titles</vt:lpstr>
      <vt:lpstr>'IgCC Energy Prescriptive Path'!Print_Titles</vt:lpstr>
      <vt:lpstr>'Instructions &amp; Project Overview'!Print_Titles</vt:lpstr>
      <vt:lpstr>'Material Selection'!Print_Titles</vt:lpstr>
      <vt:lpstr>'Preliminary Cx Report'!Print_Titles</vt:lpstr>
      <vt:lpstr>'Project Elective Checklist'!Print_Titles</vt:lpstr>
      <vt:lpstr>'Site Waste Management'!Print_Titles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BMG</dc:creator>
  <cp:lastModifiedBy>knewcomer</cp:lastModifiedBy>
  <cp:lastPrinted>2014-04-24T12:43:05Z</cp:lastPrinted>
  <dcterms:created xsi:type="dcterms:W3CDTF">2003-02-06T01:09:15Z</dcterms:created>
  <dcterms:modified xsi:type="dcterms:W3CDTF">2014-06-20T12:46:10Z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TC012005191033</vt:lpwstr>
  </property>
</Properties>
</file>